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CA22C325-2FD2-4065-A1F8-44B884C870D6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_rates" sheetId="24" r:id="rId5"/>
    <sheet name="Deaths_Since_10_rates" sheetId="25" r:id="rId6"/>
    <sheet name="Days_Since_100" sheetId="8" r:id="rId7"/>
    <sheet name="Deaths_since_10" sheetId="23" r:id="rId8"/>
    <sheet name="Country_Data" sheetId="14" r:id="rId9"/>
    <sheet name="CumulativeConfirmed" sheetId="3" r:id="rId10"/>
    <sheet name="CumulativeDead" sheetId="19" state="hidden" r:id="rId11"/>
    <sheet name="RecoveredRaw" sheetId="17" state="hidden" r:id="rId12"/>
    <sheet name="DeadRaw" sheetId="16" state="hidden" r:id="rId13"/>
    <sheet name="ConfirmedRaw" sheetId="2" state="hidden" r:id="rId14"/>
  </sheets>
  <definedNames>
    <definedName name="_xlnm._FilterDatabase" localSheetId="1" hidden="1">Country_Rates!$C$3:$M$3</definedName>
    <definedName name="_xlnm._FilterDatabase" localSheetId="9" hidden="1">CumulativeConfirmed!$B$1:$BB$1</definedName>
    <definedName name="_xlnm._FilterDatabase" localSheetId="6" hidden="1">Days_Since_100!$B$1:$CU$1</definedName>
    <definedName name="_xlnm._FilterDatabase" localSheetId="7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ase_rates_by_day_jpg">Country_Comparison!$P$11:$AA$38</definedName>
    <definedName name="Choice_range">Projections!$AE$25</definedName>
    <definedName name="country">Projections!$C$7</definedName>
    <definedName name="country_by_day_jpg">Country_Comparison!$B$11:$N$38</definedName>
    <definedName name="country_jpg">Country_Rates!$A$1:$I$68</definedName>
    <definedName name="criticalcare">Projections!$C$34</definedName>
    <definedName name="death_by_day_jpg">Country_Comparison!$B$40:$N$65</definedName>
    <definedName name="death_rates_by_day_jpg">Country_Comparison!$P$40:$AA$65</definedName>
    <definedName name="graph_range">Country_Comparison!$X$24</definedName>
    <definedName name="image_jpg">Projections!$A$1:$U$53</definedName>
    <definedName name="image2_jpg">Projections!$A$1:$U$28</definedName>
    <definedName name="Show">Country_Rates!$Q$14</definedName>
    <definedName name="xMax">Country_Comparison!$C$7</definedName>
    <definedName name="xMax2">Projections_Data!$C$30</definedName>
    <definedName name="xMax3">Projections_Data!$D$30</definedName>
    <definedName name="xMax4">Country_Comparison!$D$7</definedName>
    <definedName name="xMax5">Country_Comparison!$R$4</definedName>
    <definedName name="xMax6">Country_Comparison!$S$4</definedName>
    <definedName name="xMin">Country_Comparison!$C$6</definedName>
    <definedName name="xMin2">Projections_Data!$C$29</definedName>
    <definedName name="xMin3">Projections_Data!$D$29</definedName>
    <definedName name="xMin4">Country_Comparison!$D$6</definedName>
    <definedName name="xMin5">Country_Comparison!$R$3</definedName>
    <definedName name="xMin6">Country_Comparison!$S$3</definedName>
    <definedName name="yMax">Country_Comparison!$C$4</definedName>
    <definedName name="yMax2">Projections_Data!$C$27</definedName>
    <definedName name="yMax3">Projections_Data!$D$27</definedName>
    <definedName name="yMax4">Country_Comparison!$D$4</definedName>
    <definedName name="yMin">Country_Comparison!$C$3</definedName>
    <definedName name="yMin2">Projections_Data!$C$26</definedName>
    <definedName name="yMin3">Projections_Data!$D$26</definedName>
    <definedName name="yMin4">Country_Comparison!$D$3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N128" i="3" l="1"/>
  <c r="CN127" i="3"/>
  <c r="A5" i="23"/>
  <c r="A6" i="23" s="1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C6" i="23"/>
  <c r="B6" i="23" s="1" a="1"/>
  <c r="B6" i="23" s="1"/>
  <c r="D6" i="23"/>
  <c r="B7" i="23" a="1"/>
  <c r="B7" i="23" s="1"/>
  <c r="C7" i="23"/>
  <c r="D7" i="23"/>
  <c r="B8" i="23" a="1"/>
  <c r="B8" i="23"/>
  <c r="C8" i="23"/>
  <c r="D8" i="23"/>
  <c r="C9" i="23"/>
  <c r="B9" i="23" s="1" a="1"/>
  <c r="B9" i="23" s="1"/>
  <c r="D9" i="23"/>
  <c r="C10" i="23"/>
  <c r="B10" i="23" s="1" a="1"/>
  <c r="B10" i="23" s="1"/>
  <c r="D10" i="23"/>
  <c r="B11" i="23" a="1"/>
  <c r="B11" i="23" s="1"/>
  <c r="C11" i="23"/>
  <c r="D11" i="23"/>
  <c r="B12" i="23" a="1"/>
  <c r="B12" i="23" s="1"/>
  <c r="C12" i="23"/>
  <c r="D12" i="23"/>
  <c r="C13" i="23"/>
  <c r="B13" i="23" s="1" a="1"/>
  <c r="B13" i="23" s="1"/>
  <c r="D13" i="23"/>
  <c r="C14" i="23"/>
  <c r="B14" i="23" s="1" a="1"/>
  <c r="B14" i="23" s="1"/>
  <c r="D14" i="23"/>
  <c r="B15" i="23" a="1"/>
  <c r="B15" i="23" s="1"/>
  <c r="C15" i="23"/>
  <c r="D15" i="23"/>
  <c r="B16" i="23" a="1"/>
  <c r="B16" i="23"/>
  <c r="C16" i="23"/>
  <c r="D16" i="23"/>
  <c r="C17" i="23"/>
  <c r="B17" i="23" s="1" a="1"/>
  <c r="B17" i="23" s="1"/>
  <c r="D17" i="23"/>
  <c r="C18" i="23"/>
  <c r="B18" i="23" s="1" a="1"/>
  <c r="B18" i="23" s="1"/>
  <c r="D18" i="23"/>
  <c r="B19" i="23" a="1"/>
  <c r="B19" i="23" s="1"/>
  <c r="C19" i="23"/>
  <c r="D19" i="23"/>
  <c r="B20" i="23" a="1"/>
  <c r="B20" i="23" s="1"/>
  <c r="C20" i="23"/>
  <c r="D20" i="23"/>
  <c r="C21" i="23"/>
  <c r="B21" i="23" s="1" a="1"/>
  <c r="B21" i="23" s="1"/>
  <c r="D21" i="23"/>
  <c r="C22" i="23"/>
  <c r="B22" i="23" s="1" a="1"/>
  <c r="B22" i="23" s="1"/>
  <c r="D22" i="23"/>
  <c r="B23" i="23" a="1"/>
  <c r="B23" i="23" s="1"/>
  <c r="C23" i="23"/>
  <c r="D23" i="23"/>
  <c r="B24" i="23" a="1"/>
  <c r="B24" i="23"/>
  <c r="C24" i="23"/>
  <c r="D24" i="23"/>
  <c r="C25" i="23"/>
  <c r="B25" i="23" s="1" a="1"/>
  <c r="B25" i="23" s="1"/>
  <c r="D25" i="23"/>
  <c r="C26" i="23"/>
  <c r="B26" i="23" s="1" a="1"/>
  <c r="B26" i="23" s="1"/>
  <c r="D26" i="23"/>
  <c r="B27" i="23" a="1"/>
  <c r="B27" i="23" s="1"/>
  <c r="C27" i="23"/>
  <c r="D27" i="23"/>
  <c r="B28" i="23" a="1"/>
  <c r="B28" i="23"/>
  <c r="C28" i="23"/>
  <c r="D28" i="23"/>
  <c r="C29" i="23"/>
  <c r="B29" i="23" s="1" a="1"/>
  <c r="B29" i="23" s="1"/>
  <c r="D29" i="23"/>
  <c r="C30" i="23"/>
  <c r="B30" i="23" s="1" a="1"/>
  <c r="B30" i="23" s="1"/>
  <c r="D30" i="23"/>
  <c r="B31" i="23" a="1"/>
  <c r="B31" i="23" s="1"/>
  <c r="C31" i="23"/>
  <c r="D31" i="23"/>
  <c r="B32" i="23" a="1"/>
  <c r="B32" i="23"/>
  <c r="C32" i="23"/>
  <c r="D32" i="23"/>
  <c r="C33" i="23"/>
  <c r="B33" i="23" s="1" a="1"/>
  <c r="B33" i="23" s="1"/>
  <c r="D33" i="23"/>
  <c r="C34" i="23"/>
  <c r="B34" i="23" s="1" a="1"/>
  <c r="B34" i="23" s="1"/>
  <c r="D34" i="23"/>
  <c r="B35" i="23" a="1"/>
  <c r="B35" i="23" s="1"/>
  <c r="C35" i="23"/>
  <c r="D35" i="23"/>
  <c r="B36" i="23" a="1"/>
  <c r="B36" i="23" s="1"/>
  <c r="C36" i="23"/>
  <c r="D36" i="23"/>
  <c r="C37" i="23"/>
  <c r="B37" i="23" s="1" a="1"/>
  <c r="B37" i="23" s="1"/>
  <c r="D37" i="23"/>
  <c r="C38" i="23"/>
  <c r="B38" i="23" s="1" a="1"/>
  <c r="B38" i="23" s="1"/>
  <c r="D38" i="23"/>
  <c r="B39" i="23" a="1"/>
  <c r="B39" i="23" s="1"/>
  <c r="C39" i="23"/>
  <c r="D39" i="23"/>
  <c r="B40" i="23" a="1"/>
  <c r="B40" i="23"/>
  <c r="C40" i="23"/>
  <c r="D40" i="23"/>
  <c r="C41" i="23"/>
  <c r="B41" i="23" s="1" a="1"/>
  <c r="B41" i="23" s="1"/>
  <c r="D41" i="23"/>
  <c r="C42" i="23"/>
  <c r="B42" i="23" s="1" a="1"/>
  <c r="B42" i="23" s="1"/>
  <c r="D42" i="23"/>
  <c r="B43" i="23" a="1"/>
  <c r="B43" i="23" s="1"/>
  <c r="C43" i="23"/>
  <c r="D43" i="23"/>
  <c r="B44" i="23" a="1"/>
  <c r="B44" i="23"/>
  <c r="C44" i="23"/>
  <c r="D44" i="23"/>
  <c r="C45" i="23"/>
  <c r="B45" i="23" s="1" a="1"/>
  <c r="B45" i="23" s="1"/>
  <c r="D45" i="23"/>
  <c r="C46" i="23"/>
  <c r="B46" i="23" s="1" a="1"/>
  <c r="B46" i="23" s="1"/>
  <c r="D46" i="23"/>
  <c r="B47" i="23" a="1"/>
  <c r="B47" i="23" s="1"/>
  <c r="C47" i="23"/>
  <c r="D47" i="23"/>
  <c r="B48" i="23" a="1"/>
  <c r="B48" i="23"/>
  <c r="C48" i="23"/>
  <c r="D48" i="23"/>
  <c r="C49" i="23"/>
  <c r="B49" i="23" s="1" a="1"/>
  <c r="B49" i="23" s="1"/>
  <c r="D49" i="23"/>
  <c r="C50" i="23"/>
  <c r="B50" i="23" s="1" a="1"/>
  <c r="B50" i="23" s="1"/>
  <c r="D50" i="23"/>
  <c r="B51" i="23" a="1"/>
  <c r="B51" i="23" s="1"/>
  <c r="C51" i="23"/>
  <c r="D51" i="23"/>
  <c r="B52" i="23" a="1"/>
  <c r="B52" i="23"/>
  <c r="C52" i="23"/>
  <c r="D52" i="23"/>
  <c r="C53" i="23"/>
  <c r="B53" i="23" s="1" a="1"/>
  <c r="B53" i="23" s="1"/>
  <c r="D53" i="23"/>
  <c r="C54" i="23"/>
  <c r="B54" i="23" s="1" a="1"/>
  <c r="B54" i="23" s="1"/>
  <c r="D54" i="23"/>
  <c r="B55" i="23" a="1"/>
  <c r="B55" i="23" s="1"/>
  <c r="C55" i="23"/>
  <c r="D55" i="23"/>
  <c r="B56" i="23" a="1"/>
  <c r="B56" i="23"/>
  <c r="C56" i="23"/>
  <c r="D56" i="23"/>
  <c r="C57" i="23"/>
  <c r="B57" i="23" s="1" a="1"/>
  <c r="B57" i="23" s="1"/>
  <c r="D57" i="23"/>
  <c r="C58" i="23"/>
  <c r="B58" i="23" s="1" a="1"/>
  <c r="B58" i="23" s="1"/>
  <c r="D58" i="23"/>
  <c r="B59" i="23" a="1"/>
  <c r="B59" i="23" s="1"/>
  <c r="C59" i="23"/>
  <c r="D59" i="23"/>
  <c r="B60" i="23" a="1"/>
  <c r="B60" i="23"/>
  <c r="C60" i="23"/>
  <c r="D60" i="23"/>
  <c r="C61" i="23"/>
  <c r="B61" i="23" s="1" a="1"/>
  <c r="B61" i="23" s="1"/>
  <c r="D61" i="23"/>
  <c r="C62" i="23"/>
  <c r="B62" i="23" s="1" a="1"/>
  <c r="B62" i="23" s="1"/>
  <c r="D62" i="23"/>
  <c r="B63" i="23" a="1"/>
  <c r="B63" i="23" s="1"/>
  <c r="C63" i="23"/>
  <c r="D63" i="23"/>
  <c r="B64" i="23" a="1"/>
  <c r="B64" i="23"/>
  <c r="C64" i="23"/>
  <c r="D64" i="23"/>
  <c r="C65" i="23"/>
  <c r="B65" i="23" s="1" a="1"/>
  <c r="B65" i="23" s="1"/>
  <c r="D65" i="23"/>
  <c r="C66" i="23"/>
  <c r="B66" i="23" s="1" a="1"/>
  <c r="B66" i="23" s="1"/>
  <c r="D66" i="23"/>
  <c r="B67" i="23" a="1"/>
  <c r="B67" i="23" s="1"/>
  <c r="C67" i="23"/>
  <c r="D67" i="23"/>
  <c r="B68" i="23" a="1"/>
  <c r="B68" i="23" s="1"/>
  <c r="C68" i="23"/>
  <c r="D68" i="23"/>
  <c r="C69" i="23"/>
  <c r="B69" i="23" s="1" a="1"/>
  <c r="B69" i="23" s="1"/>
  <c r="D69" i="23"/>
  <c r="C70" i="23"/>
  <c r="B70" i="23" s="1" a="1"/>
  <c r="B70" i="23" s="1"/>
  <c r="D70" i="23"/>
  <c r="B71" i="23" a="1"/>
  <c r="B71" i="23" s="1"/>
  <c r="C71" i="23"/>
  <c r="D71" i="23"/>
  <c r="B72" i="23" a="1"/>
  <c r="B72" i="23"/>
  <c r="C72" i="23"/>
  <c r="D72" i="23"/>
  <c r="C73" i="23"/>
  <c r="B73" i="23" s="1" a="1"/>
  <c r="B73" i="23" s="1"/>
  <c r="D73" i="23"/>
  <c r="C74" i="23"/>
  <c r="B74" i="23" s="1" a="1"/>
  <c r="B74" i="23" s="1"/>
  <c r="D74" i="23"/>
  <c r="B75" i="23" a="1"/>
  <c r="B75" i="23" s="1"/>
  <c r="C75" i="23"/>
  <c r="D75" i="23"/>
  <c r="B76" i="23" a="1"/>
  <c r="B76" i="23" s="1"/>
  <c r="C76" i="23"/>
  <c r="D76" i="23"/>
  <c r="C77" i="23"/>
  <c r="B77" i="23" s="1" a="1"/>
  <c r="B77" i="23" s="1"/>
  <c r="D77" i="23"/>
  <c r="C78" i="23"/>
  <c r="B78" i="23" s="1" a="1"/>
  <c r="B78" i="23" s="1"/>
  <c r="D78" i="23"/>
  <c r="B79" i="23" a="1"/>
  <c r="B79" i="23" s="1"/>
  <c r="C79" i="23"/>
  <c r="D79" i="23"/>
  <c r="B80" i="23" a="1"/>
  <c r="B80" i="23"/>
  <c r="C80" i="23"/>
  <c r="D80" i="23"/>
  <c r="C81" i="23"/>
  <c r="B81" i="23" s="1" a="1"/>
  <c r="B81" i="23" s="1"/>
  <c r="D81" i="23"/>
  <c r="C82" i="23"/>
  <c r="B82" i="23" s="1" a="1"/>
  <c r="B82" i="23" s="1"/>
  <c r="D82" i="23"/>
  <c r="B83" i="23" a="1"/>
  <c r="B83" i="23" s="1"/>
  <c r="C83" i="23"/>
  <c r="D83" i="23"/>
  <c r="B84" i="23" a="1"/>
  <c r="B84" i="23" s="1"/>
  <c r="C84" i="23"/>
  <c r="D84" i="23"/>
  <c r="C85" i="23"/>
  <c r="B85" i="23" s="1" a="1"/>
  <c r="B85" i="23" s="1"/>
  <c r="D85" i="23"/>
  <c r="C86" i="23"/>
  <c r="B86" i="23" s="1" a="1"/>
  <c r="B86" i="23" s="1"/>
  <c r="D86" i="23"/>
  <c r="B87" i="23" a="1"/>
  <c r="B87" i="23" s="1"/>
  <c r="C87" i="23"/>
  <c r="D87" i="23"/>
  <c r="B88" i="23" a="1"/>
  <c r="B88" i="23"/>
  <c r="C88" i="23"/>
  <c r="D88" i="23"/>
  <c r="C89" i="23"/>
  <c r="B89" i="23" s="1" a="1"/>
  <c r="B89" i="23" s="1"/>
  <c r="D89" i="23"/>
  <c r="C90" i="23"/>
  <c r="B90" i="23" s="1" a="1"/>
  <c r="B90" i="23" s="1"/>
  <c r="D90" i="23"/>
  <c r="B91" i="23" a="1"/>
  <c r="B91" i="23" s="1"/>
  <c r="C91" i="23"/>
  <c r="D91" i="23"/>
  <c r="B92" i="23" a="1"/>
  <c r="B92" i="23" s="1"/>
  <c r="C92" i="23"/>
  <c r="D92" i="23"/>
  <c r="C93" i="23"/>
  <c r="B93" i="23" s="1" a="1"/>
  <c r="B93" i="23" s="1"/>
  <c r="D93" i="23"/>
  <c r="C94" i="23"/>
  <c r="B94" i="23" s="1" a="1"/>
  <c r="B94" i="23" s="1"/>
  <c r="D94" i="23"/>
  <c r="B95" i="23" a="1"/>
  <c r="B95" i="23" s="1"/>
  <c r="C95" i="23"/>
  <c r="D95" i="23"/>
  <c r="B96" i="23" a="1"/>
  <c r="B96" i="23"/>
  <c r="C96" i="23"/>
  <c r="D96" i="23"/>
  <c r="C97" i="23"/>
  <c r="B97" i="23" s="1" a="1"/>
  <c r="B97" i="23" s="1"/>
  <c r="D97" i="23"/>
  <c r="E97" i="23"/>
  <c r="F97" i="23"/>
  <c r="G97" i="23"/>
  <c r="C98" i="23"/>
  <c r="B98" i="23" s="1" a="1"/>
  <c r="B98" i="23" s="1"/>
  <c r="D98" i="23"/>
  <c r="E98" i="23"/>
  <c r="F98" i="23"/>
  <c r="G98" i="23"/>
  <c r="B99" i="23" a="1"/>
  <c r="B99" i="23" s="1"/>
  <c r="C99" i="23"/>
  <c r="D99" i="23"/>
  <c r="E99" i="23"/>
  <c r="F99" i="23"/>
  <c r="G99" i="23"/>
  <c r="B100" i="23" a="1"/>
  <c r="B100" i="23" s="1"/>
  <c r="C100" i="23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B103" i="23" a="1"/>
  <c r="B103" i="23" s="1"/>
  <c r="C103" i="23"/>
  <c r="D103" i="23"/>
  <c r="E103" i="23"/>
  <c r="F103" i="23"/>
  <c r="G103" i="23"/>
  <c r="B104" i="23" a="1"/>
  <c r="B104" i="23"/>
  <c r="C104" i="23"/>
  <c r="D104" i="23"/>
  <c r="E104" i="23"/>
  <c r="F104" i="23"/>
  <c r="G104" i="23"/>
  <c r="B105" i="23"/>
  <c r="C105" i="23"/>
  <c r="B105" i="23" s="1" a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B107" i="23" a="1"/>
  <c r="B107" i="23" s="1"/>
  <c r="C107" i="23"/>
  <c r="D107" i="23"/>
  <c r="E107" i="23"/>
  <c r="F107" i="23"/>
  <c r="G107" i="23"/>
  <c r="B108" i="23" a="1"/>
  <c r="B108" i="23" s="1"/>
  <c r="C108" i="23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B111" i="23" a="1"/>
  <c r="B111" i="23" s="1"/>
  <c r="C111" i="23"/>
  <c r="D111" i="23"/>
  <c r="E111" i="23"/>
  <c r="F111" i="23"/>
  <c r="G111" i="23"/>
  <c r="B112" i="23" a="1"/>
  <c r="B112" i="23" s="1"/>
  <c r="C112" i="23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B115" i="23" a="1"/>
  <c r="B115" i="23" s="1"/>
  <c r="C115" i="23"/>
  <c r="D115" i="23"/>
  <c r="E115" i="23"/>
  <c r="F115" i="23"/>
  <c r="G115" i="23"/>
  <c r="B116" i="23" a="1"/>
  <c r="B116" i="23" s="1"/>
  <c r="C116" i="23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B119" i="23" a="1"/>
  <c r="B119" i="23" s="1"/>
  <c r="C119" i="23"/>
  <c r="D119" i="23"/>
  <c r="E119" i="23"/>
  <c r="F119" i="23"/>
  <c r="G119" i="23"/>
  <c r="B120" i="23" a="1"/>
  <c r="B120" i="23"/>
  <c r="C120" i="23"/>
  <c r="D120" i="23"/>
  <c r="E120" i="23"/>
  <c r="F120" i="23"/>
  <c r="G120" i="23"/>
  <c r="B121" i="23"/>
  <c r="C121" i="23"/>
  <c r="B121" i="23" s="1" a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B123" i="23" a="1"/>
  <c r="B123" i="23" s="1"/>
  <c r="C123" i="23"/>
  <c r="D123" i="23"/>
  <c r="E123" i="23"/>
  <c r="F123" i="23"/>
  <c r="G123" i="23"/>
  <c r="B124" i="23" a="1"/>
  <c r="B124" i="23" s="1"/>
  <c r="C124" i="23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B127" i="23" a="1"/>
  <c r="B127" i="23" s="1"/>
  <c r="C127" i="23"/>
  <c r="D127" i="23"/>
  <c r="E127" i="23"/>
  <c r="F127" i="23"/>
  <c r="G127" i="23"/>
  <c r="B128" i="23" a="1"/>
  <c r="B128" i="23" s="1"/>
  <c r="C128" i="23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B131" i="23" a="1"/>
  <c r="B131" i="23" s="1"/>
  <c r="C131" i="23"/>
  <c r="D131" i="23"/>
  <c r="E131" i="23"/>
  <c r="F131" i="23"/>
  <c r="G131" i="23"/>
  <c r="B132" i="23" a="1"/>
  <c r="B132" i="23" s="1"/>
  <c r="C132" i="23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B135" i="23" a="1"/>
  <c r="B135" i="23" s="1"/>
  <c r="C135" i="23"/>
  <c r="D135" i="23"/>
  <c r="E135" i="23"/>
  <c r="F135" i="23"/>
  <c r="G135" i="23"/>
  <c r="B136" i="23" a="1"/>
  <c r="B136" i="23"/>
  <c r="C136" i="23"/>
  <c r="D136" i="23"/>
  <c r="E136" i="23"/>
  <c r="F136" i="23"/>
  <c r="G136" i="23"/>
  <c r="B137" i="23"/>
  <c r="C137" i="23"/>
  <c r="B137" i="23" s="1" a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B139" i="23" a="1"/>
  <c r="B139" i="23" s="1"/>
  <c r="C139" i="23"/>
  <c r="D139" i="23"/>
  <c r="E139" i="23"/>
  <c r="F139" i="23"/>
  <c r="G139" i="23"/>
  <c r="B140" i="23" a="1"/>
  <c r="B140" i="23" s="1"/>
  <c r="C140" i="23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B143" i="23" a="1"/>
  <c r="B143" i="23" s="1"/>
  <c r="C143" i="23"/>
  <c r="D143" i="23"/>
  <c r="E143" i="23"/>
  <c r="F143" i="23"/>
  <c r="G143" i="23"/>
  <c r="B144" i="23" a="1"/>
  <c r="B144" i="23" s="1"/>
  <c r="C144" i="23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B147" i="23" a="1"/>
  <c r="B147" i="23" s="1"/>
  <c r="C147" i="23"/>
  <c r="D147" i="23"/>
  <c r="E147" i="23"/>
  <c r="F147" i="23"/>
  <c r="G147" i="23"/>
  <c r="B148" i="23" a="1"/>
  <c r="B148" i="23" s="1"/>
  <c r="C148" i="23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B151" i="23" a="1"/>
  <c r="B151" i="23" s="1"/>
  <c r="C151" i="23"/>
  <c r="D151" i="23"/>
  <c r="E151" i="23"/>
  <c r="F151" i="23"/>
  <c r="G151" i="23"/>
  <c r="B152" i="23" a="1"/>
  <c r="B152" i="23"/>
  <c r="C152" i="23"/>
  <c r="D152" i="23"/>
  <c r="E152" i="23"/>
  <c r="F152" i="23"/>
  <c r="G152" i="23"/>
  <c r="B153" i="23"/>
  <c r="C153" i="23"/>
  <c r="B153" i="23" s="1" a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B155" i="23" a="1"/>
  <c r="B155" i="23" s="1"/>
  <c r="C155" i="23"/>
  <c r="D155" i="23"/>
  <c r="E155" i="23"/>
  <c r="F155" i="23"/>
  <c r="G155" i="23"/>
  <c r="B156" i="23" a="1"/>
  <c r="B156" i="23" s="1"/>
  <c r="C156" i="23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B159" i="23" a="1"/>
  <c r="B159" i="23" s="1"/>
  <c r="C159" i="23"/>
  <c r="D159" i="23"/>
  <c r="E159" i="23"/>
  <c r="F159" i="23"/>
  <c r="G159" i="23"/>
  <c r="B160" i="23" a="1"/>
  <c r="B160" i="23" s="1"/>
  <c r="C160" i="23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B163" i="23" a="1"/>
  <c r="B163" i="23" s="1"/>
  <c r="C163" i="23"/>
  <c r="D163" i="23"/>
  <c r="E163" i="23"/>
  <c r="F163" i="23"/>
  <c r="G163" i="23"/>
  <c r="B164" i="23" a="1"/>
  <c r="B164" i="23" s="1"/>
  <c r="C164" i="23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B167" i="23" a="1"/>
  <c r="B167" i="23" s="1"/>
  <c r="C167" i="23"/>
  <c r="D167" i="23"/>
  <c r="E167" i="23"/>
  <c r="F167" i="23"/>
  <c r="G167" i="23"/>
  <c r="B168" i="23" a="1"/>
  <c r="B168" i="23"/>
  <c r="C168" i="23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B171" i="23" a="1"/>
  <c r="B171" i="23" s="1"/>
  <c r="C171" i="23"/>
  <c r="D171" i="23"/>
  <c r="E171" i="23"/>
  <c r="F171" i="23"/>
  <c r="G171" i="23"/>
  <c r="B172" i="23" a="1"/>
  <c r="B172" i="23"/>
  <c r="C172" i="23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B175" i="23" a="1"/>
  <c r="B175" i="23" s="1"/>
  <c r="C175" i="23"/>
  <c r="D175" i="23"/>
  <c r="E175" i="23"/>
  <c r="F175" i="23"/>
  <c r="G175" i="23"/>
  <c r="B176" i="23" a="1"/>
  <c r="B176" i="23"/>
  <c r="C176" i="23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B179" i="23" a="1"/>
  <c r="B179" i="23" s="1"/>
  <c r="C179" i="23"/>
  <c r="D179" i="23"/>
  <c r="E179" i="23"/>
  <c r="F179" i="23"/>
  <c r="G179" i="23"/>
  <c r="B180" i="23" a="1"/>
  <c r="B180" i="23"/>
  <c r="C180" i="23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B183" i="23" a="1"/>
  <c r="B183" i="23" s="1"/>
  <c r="C183" i="23"/>
  <c r="D183" i="23"/>
  <c r="E183" i="23"/>
  <c r="F183" i="23"/>
  <c r="G183" i="23"/>
  <c r="B184" i="23" a="1"/>
  <c r="B184" i="23"/>
  <c r="C184" i="23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B187" i="23" a="1"/>
  <c r="B187" i="23" s="1"/>
  <c r="C187" i="23"/>
  <c r="D187" i="23"/>
  <c r="E187" i="23"/>
  <c r="F187" i="23"/>
  <c r="G187" i="23"/>
  <c r="B188" i="23" a="1"/>
  <c r="B188" i="23"/>
  <c r="C188" i="23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B190" i="23" a="1"/>
  <c r="B190" i="23" s="1"/>
  <c r="C190" i="23"/>
  <c r="D190" i="23"/>
  <c r="E190" i="23"/>
  <c r="F190" i="23"/>
  <c r="G190" i="23"/>
  <c r="B191" i="23" a="1"/>
  <c r="B191" i="23"/>
  <c r="C191" i="23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B193" i="23"/>
  <c r="C193" i="23"/>
  <c r="B193" i="23" s="1" a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B195" i="23" a="1"/>
  <c r="B195" i="23" s="1"/>
  <c r="C195" i="23"/>
  <c r="D195" i="23"/>
  <c r="E195" i="23"/>
  <c r="F195" i="23"/>
  <c r="G195" i="23"/>
  <c r="B196" i="23" a="1"/>
  <c r="B196" i="23" s="1"/>
  <c r="C196" i="23"/>
  <c r="D196" i="23"/>
  <c r="E196" i="23"/>
  <c r="F196" i="23"/>
  <c r="G196" i="23"/>
  <c r="B197" i="23" a="1"/>
  <c r="B197" i="23" s="1"/>
  <c r="C197" i="23"/>
  <c r="D197" i="23"/>
  <c r="E197" i="23"/>
  <c r="F197" i="23"/>
  <c r="G197" i="23"/>
  <c r="B198" i="23" a="1"/>
  <c r="B198" i="23"/>
  <c r="C198" i="23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B200" i="23" a="1"/>
  <c r="B200" i="23" s="1"/>
  <c r="C200" i="23"/>
  <c r="D200" i="23"/>
  <c r="E200" i="23"/>
  <c r="F200" i="23"/>
  <c r="G200" i="23"/>
  <c r="D5" i="23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C79" i="8"/>
  <c r="B79" i="8" s="1" a="1"/>
  <c r="B79" i="8" s="1"/>
  <c r="D79" i="8"/>
  <c r="C80" i="8"/>
  <c r="B80" i="8" s="1" a="1"/>
  <c r="B80" i="8" s="1"/>
  <c r="D80" i="8"/>
  <c r="C81" i="8"/>
  <c r="B81" i="8" s="1" a="1"/>
  <c r="B81" i="8" s="1"/>
  <c r="D81" i="8"/>
  <c r="C82" i="8"/>
  <c r="B82" i="8" s="1" a="1"/>
  <c r="B82" i="8" s="1"/>
  <c r="D82" i="8"/>
  <c r="C83" i="8"/>
  <c r="B83" i="8" s="1" a="1"/>
  <c r="B83" i="8" s="1"/>
  <c r="D83" i="8"/>
  <c r="C84" i="8"/>
  <c r="B84" i="8" s="1" a="1"/>
  <c r="B84" i="8" s="1"/>
  <c r="D84" i="8"/>
  <c r="C85" i="8"/>
  <c r="B85" i="8" s="1" a="1"/>
  <c r="B85" i="8" s="1"/>
  <c r="D85" i="8"/>
  <c r="C86" i="8"/>
  <c r="B86" i="8" s="1" a="1"/>
  <c r="B86" i="8" s="1"/>
  <c r="D86" i="8"/>
  <c r="C87" i="8"/>
  <c r="B87" i="8" s="1" a="1"/>
  <c r="B87" i="8" s="1"/>
  <c r="D87" i="8"/>
  <c r="B88" i="8" a="1"/>
  <c r="B88" i="8" s="1"/>
  <c r="C88" i="8"/>
  <c r="D88" i="8"/>
  <c r="C89" i="8"/>
  <c r="B89" i="8" s="1" a="1"/>
  <c r="B89" i="8" s="1"/>
  <c r="D89" i="8"/>
  <c r="C90" i="8"/>
  <c r="B90" i="8" s="1" a="1"/>
  <c r="B90" i="8" s="1"/>
  <c r="D90" i="8"/>
  <c r="B91" i="8"/>
  <c r="C91" i="8"/>
  <c r="B91" i="8" s="1" a="1"/>
  <c r="D91" i="8"/>
  <c r="B92" i="8"/>
  <c r="C92" i="8"/>
  <c r="B92" i="8" s="1" a="1"/>
  <c r="D92" i="8"/>
  <c r="B93" i="8"/>
  <c r="C93" i="8"/>
  <c r="B93" i="8" s="1" a="1"/>
  <c r="D93" i="8"/>
  <c r="B94" i="8"/>
  <c r="C94" i="8"/>
  <c r="B94" i="8" s="1" a="1"/>
  <c r="D94" i="8"/>
  <c r="C95" i="8"/>
  <c r="B95" i="8" s="1" a="1"/>
  <c r="B95" i="8" s="1"/>
  <c r="D95" i="8"/>
  <c r="C96" i="8"/>
  <c r="B96" i="8" s="1" a="1"/>
  <c r="B96" i="8" s="1"/>
  <c r="D96" i="8"/>
  <c r="B97" i="8"/>
  <c r="C97" i="8"/>
  <c r="B97" i="8" s="1" a="1"/>
  <c r="D97" i="8"/>
  <c r="B98" i="8"/>
  <c r="C98" i="8"/>
  <c r="B98" i="8" s="1" a="1"/>
  <c r="D98" i="8"/>
  <c r="C99" i="8"/>
  <c r="B99" i="8" s="1" a="1"/>
  <c r="B99" i="8" s="1"/>
  <c r="D99" i="8"/>
  <c r="B100" i="8"/>
  <c r="C100" i="8"/>
  <c r="B100" i="8" s="1" a="1"/>
  <c r="D100" i="8"/>
  <c r="B101" i="8"/>
  <c r="C101" i="8"/>
  <c r="B101" i="8" s="1" a="1"/>
  <c r="D101" i="8"/>
  <c r="B102" i="8"/>
  <c r="C102" i="8"/>
  <c r="B102" i="8" s="1" a="1"/>
  <c r="D102" i="8"/>
  <c r="C103" i="8"/>
  <c r="B103" i="8" s="1" a="1"/>
  <c r="B103" i="8" s="1"/>
  <c r="D103" i="8"/>
  <c r="C104" i="8"/>
  <c r="B104" i="8" s="1" a="1"/>
  <c r="B104" i="8" s="1"/>
  <c r="D104" i="8"/>
  <c r="B105" i="8"/>
  <c r="C105" i="8"/>
  <c r="B105" i="8" s="1" a="1"/>
  <c r="D105" i="8"/>
  <c r="B106" i="8"/>
  <c r="C106" i="8"/>
  <c r="B106" i="8" s="1" a="1"/>
  <c r="D106" i="8"/>
  <c r="C107" i="8"/>
  <c r="B107" i="8" s="1" a="1"/>
  <c r="B107" i="8" s="1"/>
  <c r="D107" i="8"/>
  <c r="B108" i="8"/>
  <c r="C108" i="8"/>
  <c r="B108" i="8" s="1" a="1"/>
  <c r="D108" i="8"/>
  <c r="B109" i="8"/>
  <c r="C109" i="8"/>
  <c r="B109" i="8" s="1" a="1"/>
  <c r="D109" i="8"/>
  <c r="B110" i="8"/>
  <c r="C110" i="8"/>
  <c r="B110" i="8" s="1" a="1"/>
  <c r="D110" i="8"/>
  <c r="C111" i="8"/>
  <c r="B111" i="8" s="1" a="1"/>
  <c r="B111" i="8" s="1"/>
  <c r="D111" i="8"/>
  <c r="C112" i="8"/>
  <c r="B112" i="8" s="1" a="1"/>
  <c r="B112" i="8" s="1"/>
  <c r="D112" i="8"/>
  <c r="B113" i="8"/>
  <c r="C113" i="8"/>
  <c r="B113" i="8" s="1" a="1"/>
  <c r="D113" i="8"/>
  <c r="B114" i="8"/>
  <c r="C114" i="8"/>
  <c r="B114" i="8" s="1" a="1"/>
  <c r="D114" i="8"/>
  <c r="C115" i="8"/>
  <c r="B115" i="8" s="1" a="1"/>
  <c r="B115" i="8" s="1"/>
  <c r="D115" i="8"/>
  <c r="B116" i="8"/>
  <c r="C116" i="8"/>
  <c r="B116" i="8" s="1" a="1"/>
  <c r="D116" i="8"/>
  <c r="B117" i="8"/>
  <c r="C117" i="8"/>
  <c r="B117" i="8" s="1" a="1"/>
  <c r="D117" i="8"/>
  <c r="B118" i="8"/>
  <c r="C118" i="8"/>
  <c r="B118" i="8" s="1" a="1"/>
  <c r="D118" i="8"/>
  <c r="C119" i="8"/>
  <c r="B119" i="8" s="1" a="1"/>
  <c r="B119" i="8" s="1"/>
  <c r="D119" i="8"/>
  <c r="C120" i="8"/>
  <c r="B120" i="8" s="1" a="1"/>
  <c r="B120" i="8" s="1"/>
  <c r="D120" i="8"/>
  <c r="E120" i="8"/>
  <c r="F120" i="8"/>
  <c r="G120" i="8"/>
  <c r="B121" i="8"/>
  <c r="C121" i="8"/>
  <c r="B121" i="8" s="1" a="1"/>
  <c r="D121" i="8"/>
  <c r="E121" i="8"/>
  <c r="F121" i="8"/>
  <c r="G121" i="8"/>
  <c r="B122" i="8"/>
  <c r="C122" i="8"/>
  <c r="B122" i="8" s="1" a="1"/>
  <c r="D122" i="8"/>
  <c r="E122" i="8"/>
  <c r="F122" i="8"/>
  <c r="G122" i="8"/>
  <c r="C123" i="8"/>
  <c r="B123" i="8" s="1" a="1"/>
  <c r="B123" i="8" s="1"/>
  <c r="D123" i="8"/>
  <c r="E123" i="8"/>
  <c r="F123" i="8"/>
  <c r="G123" i="8"/>
  <c r="B124" i="8"/>
  <c r="C124" i="8"/>
  <c r="B124" i="8" s="1" a="1"/>
  <c r="D124" i="8"/>
  <c r="E124" i="8"/>
  <c r="F124" i="8"/>
  <c r="G124" i="8"/>
  <c r="B125" i="8"/>
  <c r="C125" i="8"/>
  <c r="B125" i="8" s="1" a="1"/>
  <c r="D125" i="8"/>
  <c r="E125" i="8"/>
  <c r="F125" i="8"/>
  <c r="G125" i="8"/>
  <c r="B126" i="8"/>
  <c r="C126" i="8"/>
  <c r="B126" i="8" s="1" a="1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B129" i="8"/>
  <c r="C129" i="8"/>
  <c r="B129" i="8" s="1" a="1"/>
  <c r="D129" i="8"/>
  <c r="E129" i="8"/>
  <c r="F129" i="8"/>
  <c r="G129" i="8"/>
  <c r="B130" i="8"/>
  <c r="C130" i="8"/>
  <c r="B130" i="8" s="1" a="1"/>
  <c r="D130" i="8"/>
  <c r="E130" i="8"/>
  <c r="F130" i="8"/>
  <c r="G130" i="8"/>
  <c r="C131" i="8"/>
  <c r="B131" i="8" s="1" a="1"/>
  <c r="B131" i="8" s="1"/>
  <c r="D131" i="8"/>
  <c r="E131" i="8"/>
  <c r="F131" i="8"/>
  <c r="G131" i="8"/>
  <c r="B132" i="8"/>
  <c r="C132" i="8"/>
  <c r="B132" i="8" s="1" a="1"/>
  <c r="D132" i="8"/>
  <c r="E132" i="8"/>
  <c r="F132" i="8"/>
  <c r="G132" i="8"/>
  <c r="B133" i="8"/>
  <c r="C133" i="8"/>
  <c r="B133" i="8" s="1" a="1"/>
  <c r="D133" i="8"/>
  <c r="E133" i="8"/>
  <c r="F133" i="8"/>
  <c r="G133" i="8"/>
  <c r="B134" i="8"/>
  <c r="C134" i="8"/>
  <c r="B134" i="8" s="1" a="1"/>
  <c r="D134" i="8"/>
  <c r="E134" i="8"/>
  <c r="F134" i="8"/>
  <c r="G134" i="8"/>
  <c r="B135" i="8"/>
  <c r="C135" i="8"/>
  <c r="B135" i="8" s="1" a="1"/>
  <c r="D135" i="8"/>
  <c r="E135" i="8"/>
  <c r="F135" i="8"/>
  <c r="G135" i="8"/>
  <c r="C136" i="8"/>
  <c r="B136" i="8" s="1" a="1"/>
  <c r="B136" i="8" s="1"/>
  <c r="D136" i="8"/>
  <c r="E136" i="8"/>
  <c r="F136" i="8"/>
  <c r="G136" i="8"/>
  <c r="B137" i="8"/>
  <c r="C137" i="8"/>
  <c r="B137" i="8" s="1" a="1"/>
  <c r="D137" i="8"/>
  <c r="E137" i="8"/>
  <c r="F137" i="8"/>
  <c r="G137" i="8"/>
  <c r="B138" i="8"/>
  <c r="C138" i="8"/>
  <c r="B138" i="8" s="1" a="1"/>
  <c r="D138" i="8"/>
  <c r="E138" i="8"/>
  <c r="F138" i="8"/>
  <c r="G138" i="8"/>
  <c r="C139" i="8"/>
  <c r="B139" i="8" s="1" a="1"/>
  <c r="B139" i="8" s="1"/>
  <c r="D139" i="8"/>
  <c r="E139" i="8"/>
  <c r="F139" i="8"/>
  <c r="G139" i="8"/>
  <c r="B140" i="8"/>
  <c r="C140" i="8"/>
  <c r="B140" i="8" s="1" a="1"/>
  <c r="D140" i="8"/>
  <c r="E140" i="8"/>
  <c r="F140" i="8"/>
  <c r="G140" i="8"/>
  <c r="C141" i="8"/>
  <c r="B141" i="8" s="1" a="1"/>
  <c r="B141" i="8" s="1"/>
  <c r="D141" i="8"/>
  <c r="E141" i="8"/>
  <c r="F141" i="8"/>
  <c r="G141" i="8"/>
  <c r="B142" i="8"/>
  <c r="C142" i="8"/>
  <c r="B142" i="8" s="1" a="1"/>
  <c r="D142" i="8"/>
  <c r="E142" i="8"/>
  <c r="F142" i="8"/>
  <c r="G142" i="8"/>
  <c r="B143" i="8"/>
  <c r="C143" i="8"/>
  <c r="B143" i="8" s="1" a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B146" i="8" a="1"/>
  <c r="B146" i="8" s="1"/>
  <c r="C146" i="8"/>
  <c r="D146" i="8"/>
  <c r="E146" i="8"/>
  <c r="F146" i="8"/>
  <c r="G146" i="8"/>
  <c r="C147" i="8"/>
  <c r="B147" i="8" s="1" a="1"/>
  <c r="B147" i="8" s="1"/>
  <c r="D147" i="8"/>
  <c r="E147" i="8"/>
  <c r="F147" i="8"/>
  <c r="G147" i="8"/>
  <c r="B148" i="8" a="1"/>
  <c r="B148" i="8" s="1"/>
  <c r="C148" i="8"/>
  <c r="D148" i="8"/>
  <c r="E148" i="8"/>
  <c r="F148" i="8"/>
  <c r="G148" i="8"/>
  <c r="C149" i="8"/>
  <c r="B149" i="8" s="1" a="1"/>
  <c r="B149" i="8" s="1"/>
  <c r="D149" i="8"/>
  <c r="E149" i="8"/>
  <c r="F149" i="8"/>
  <c r="G149" i="8"/>
  <c r="B150" i="8" a="1"/>
  <c r="B150" i="8" s="1"/>
  <c r="C150" i="8"/>
  <c r="D150" i="8"/>
  <c r="E150" i="8"/>
  <c r="F150" i="8"/>
  <c r="G150" i="8"/>
  <c r="C151" i="8"/>
  <c r="B151" i="8" s="1" a="1"/>
  <c r="B151" i="8" s="1"/>
  <c r="D151" i="8"/>
  <c r="E151" i="8"/>
  <c r="F151" i="8"/>
  <c r="G151" i="8"/>
  <c r="B152" i="8" a="1"/>
  <c r="B152" i="8" s="1"/>
  <c r="C152" i="8"/>
  <c r="D152" i="8"/>
  <c r="E152" i="8"/>
  <c r="F152" i="8"/>
  <c r="G152" i="8"/>
  <c r="C153" i="8"/>
  <c r="B153" i="8" s="1" a="1"/>
  <c r="B153" i="8" s="1"/>
  <c r="D153" i="8"/>
  <c r="E153" i="8"/>
  <c r="F153" i="8"/>
  <c r="G153" i="8"/>
  <c r="B154" i="8" a="1"/>
  <c r="B154" i="8" s="1"/>
  <c r="C154" i="8"/>
  <c r="D154" i="8"/>
  <c r="E154" i="8"/>
  <c r="F154" i="8"/>
  <c r="G154" i="8"/>
  <c r="C155" i="8"/>
  <c r="B155" i="8" s="1" a="1"/>
  <c r="B155" i="8" s="1"/>
  <c r="D155" i="8"/>
  <c r="E155" i="8"/>
  <c r="F155" i="8"/>
  <c r="G155" i="8"/>
  <c r="B156" i="8" a="1"/>
  <c r="B156" i="8" s="1"/>
  <c r="C156" i="8"/>
  <c r="D156" i="8"/>
  <c r="E156" i="8"/>
  <c r="F156" i="8"/>
  <c r="G156" i="8"/>
  <c r="C157" i="8"/>
  <c r="B157" i="8" s="1" a="1"/>
  <c r="B157" i="8" s="1"/>
  <c r="D157" i="8"/>
  <c r="E157" i="8"/>
  <c r="F157" i="8"/>
  <c r="G157" i="8"/>
  <c r="B158" i="8" a="1"/>
  <c r="B158" i="8" s="1"/>
  <c r="C158" i="8"/>
  <c r="D158" i="8"/>
  <c r="E158" i="8"/>
  <c r="F158" i="8"/>
  <c r="G158" i="8"/>
  <c r="C159" i="8"/>
  <c r="B159" i="8" s="1" a="1"/>
  <c r="B159" i="8" s="1"/>
  <c r="D159" i="8"/>
  <c r="E159" i="8"/>
  <c r="F159" i="8"/>
  <c r="G159" i="8"/>
  <c r="B160" i="8" a="1"/>
  <c r="B160" i="8" s="1"/>
  <c r="C160" i="8"/>
  <c r="D160" i="8"/>
  <c r="E160" i="8"/>
  <c r="F160" i="8"/>
  <c r="G160" i="8"/>
  <c r="C161" i="8"/>
  <c r="B161" i="8" s="1" a="1"/>
  <c r="B161" i="8" s="1"/>
  <c r="D161" i="8"/>
  <c r="E161" i="8"/>
  <c r="F161" i="8"/>
  <c r="G161" i="8"/>
  <c r="B162" i="8" a="1"/>
  <c r="B162" i="8" s="1"/>
  <c r="C162" i="8"/>
  <c r="D162" i="8"/>
  <c r="E162" i="8"/>
  <c r="F162" i="8"/>
  <c r="G162" i="8"/>
  <c r="C163" i="8"/>
  <c r="B163" i="8" s="1" a="1"/>
  <c r="B163" i="8" s="1"/>
  <c r="D163" i="8"/>
  <c r="E163" i="8"/>
  <c r="F163" i="8"/>
  <c r="G163" i="8"/>
  <c r="B164" i="8" a="1"/>
  <c r="B164" i="8" s="1"/>
  <c r="C164" i="8"/>
  <c r="D164" i="8"/>
  <c r="E164" i="8"/>
  <c r="F164" i="8"/>
  <c r="G164" i="8"/>
  <c r="C165" i="8"/>
  <c r="B165" i="8" s="1" a="1"/>
  <c r="B165" i="8" s="1"/>
  <c r="D165" i="8"/>
  <c r="E165" i="8"/>
  <c r="F165" i="8"/>
  <c r="G165" i="8"/>
  <c r="B166" i="8" a="1"/>
  <c r="B166" i="8" s="1"/>
  <c r="C166" i="8"/>
  <c r="D166" i="8"/>
  <c r="E166" i="8"/>
  <c r="F166" i="8"/>
  <c r="G166" i="8"/>
  <c r="C167" i="8"/>
  <c r="B167" i="8" s="1" a="1"/>
  <c r="B167" i="8" s="1"/>
  <c r="D167" i="8"/>
  <c r="E167" i="8"/>
  <c r="F167" i="8"/>
  <c r="G167" i="8"/>
  <c r="B168" i="8" a="1"/>
  <c r="B168" i="8" s="1"/>
  <c r="C168" i="8"/>
  <c r="D168" i="8"/>
  <c r="E168" i="8"/>
  <c r="F168" i="8"/>
  <c r="G168" i="8"/>
  <c r="C169" i="8"/>
  <c r="B169" i="8" s="1" a="1"/>
  <c r="B169" i="8" s="1"/>
  <c r="D169" i="8"/>
  <c r="E169" i="8"/>
  <c r="F169" i="8"/>
  <c r="G169" i="8"/>
  <c r="B170" i="8" a="1"/>
  <c r="B170" i="8" s="1"/>
  <c r="C170" i="8"/>
  <c r="D170" i="8"/>
  <c r="E170" i="8"/>
  <c r="F170" i="8"/>
  <c r="G170" i="8"/>
  <c r="C171" i="8"/>
  <c r="B171" i="8" s="1" a="1"/>
  <c r="B171" i="8" s="1"/>
  <c r="D171" i="8"/>
  <c r="E171" i="8"/>
  <c r="F171" i="8"/>
  <c r="G171" i="8"/>
  <c r="B172" i="8" a="1"/>
  <c r="B172" i="8" s="1"/>
  <c r="C172" i="8"/>
  <c r="D172" i="8"/>
  <c r="E172" i="8"/>
  <c r="F172" i="8"/>
  <c r="G172" i="8"/>
  <c r="C173" i="8"/>
  <c r="B173" i="8" s="1" a="1"/>
  <c r="B173" i="8" s="1"/>
  <c r="D173" i="8"/>
  <c r="E173" i="8"/>
  <c r="F173" i="8"/>
  <c r="G173" i="8"/>
  <c r="B174" i="8" a="1"/>
  <c r="B174" i="8" s="1"/>
  <c r="C174" i="8"/>
  <c r="D174" i="8"/>
  <c r="E174" i="8"/>
  <c r="F174" i="8"/>
  <c r="G174" i="8"/>
  <c r="C175" i="8"/>
  <c r="B175" i="8" s="1" a="1"/>
  <c r="B175" i="8" s="1"/>
  <c r="D175" i="8"/>
  <c r="E175" i="8"/>
  <c r="F175" i="8"/>
  <c r="G175" i="8"/>
  <c r="B176" i="8" a="1"/>
  <c r="B176" i="8" s="1"/>
  <c r="C176" i="8"/>
  <c r="D176" i="8"/>
  <c r="E176" i="8"/>
  <c r="F176" i="8"/>
  <c r="G176" i="8"/>
  <c r="C177" i="8"/>
  <c r="B177" i="8" s="1" a="1"/>
  <c r="B177" i="8" s="1"/>
  <c r="D177" i="8"/>
  <c r="E177" i="8"/>
  <c r="F177" i="8"/>
  <c r="G177" i="8"/>
  <c r="B178" i="8" a="1"/>
  <c r="B178" i="8" s="1"/>
  <c r="C178" i="8"/>
  <c r="D178" i="8"/>
  <c r="E178" i="8"/>
  <c r="F178" i="8"/>
  <c r="G178" i="8"/>
  <c r="C179" i="8"/>
  <c r="B179" i="8" s="1" a="1"/>
  <c r="B179" i="8" s="1"/>
  <c r="D179" i="8"/>
  <c r="E179" i="8"/>
  <c r="F179" i="8"/>
  <c r="G179" i="8"/>
  <c r="B180" i="8" a="1"/>
  <c r="B180" i="8" s="1"/>
  <c r="C180" i="8"/>
  <c r="D180" i="8"/>
  <c r="E180" i="8"/>
  <c r="F180" i="8"/>
  <c r="G180" i="8"/>
  <c r="C181" i="8"/>
  <c r="B181" i="8" s="1" a="1"/>
  <c r="B181" i="8" s="1"/>
  <c r="D181" i="8"/>
  <c r="E181" i="8"/>
  <c r="F181" i="8"/>
  <c r="G181" i="8"/>
  <c r="B182" i="8" a="1"/>
  <c r="B182" i="8" s="1"/>
  <c r="C182" i="8"/>
  <c r="D182" i="8"/>
  <c r="E182" i="8"/>
  <c r="F182" i="8"/>
  <c r="G182" i="8"/>
  <c r="C183" i="8"/>
  <c r="B183" i="8" s="1" a="1"/>
  <c r="B183" i="8" s="1"/>
  <c r="D183" i="8"/>
  <c r="E183" i="8"/>
  <c r="F183" i="8"/>
  <c r="G183" i="8"/>
  <c r="B184" i="8" a="1"/>
  <c r="B184" i="8" s="1"/>
  <c r="C184" i="8"/>
  <c r="D184" i="8"/>
  <c r="E184" i="8"/>
  <c r="F184" i="8"/>
  <c r="G184" i="8"/>
  <c r="C185" i="8"/>
  <c r="B185" i="8" s="1" a="1"/>
  <c r="B185" i="8" s="1"/>
  <c r="D185" i="8"/>
  <c r="E185" i="8"/>
  <c r="F185" i="8"/>
  <c r="G185" i="8"/>
  <c r="B186" i="8" a="1"/>
  <c r="B186" i="8" s="1"/>
  <c r="C186" i="8"/>
  <c r="D186" i="8"/>
  <c r="E186" i="8"/>
  <c r="F186" i="8"/>
  <c r="G186" i="8"/>
  <c r="C187" i="8"/>
  <c r="B187" i="8" s="1" a="1"/>
  <c r="B187" i="8" s="1"/>
  <c r="D187" i="8"/>
  <c r="E187" i="8"/>
  <c r="F187" i="8"/>
  <c r="G187" i="8"/>
  <c r="B188" i="8" a="1"/>
  <c r="B188" i="8" s="1"/>
  <c r="C188" i="8"/>
  <c r="D188" i="8"/>
  <c r="E188" i="8"/>
  <c r="F188" i="8"/>
  <c r="G188" i="8"/>
  <c r="C189" i="8"/>
  <c r="B189" i="8" s="1" a="1"/>
  <c r="B189" i="8" s="1"/>
  <c r="D189" i="8"/>
  <c r="E189" i="8"/>
  <c r="F189" i="8"/>
  <c r="G189" i="8"/>
  <c r="B190" i="8" a="1"/>
  <c r="B190" i="8" s="1"/>
  <c r="C190" i="8"/>
  <c r="D190" i="8"/>
  <c r="E190" i="8"/>
  <c r="F190" i="8"/>
  <c r="G190" i="8"/>
  <c r="C191" i="8"/>
  <c r="B191" i="8" s="1" a="1"/>
  <c r="B191" i="8" s="1"/>
  <c r="D191" i="8"/>
  <c r="E191" i="8"/>
  <c r="F191" i="8"/>
  <c r="G191" i="8"/>
  <c r="B192" i="8" a="1"/>
  <c r="B192" i="8" s="1"/>
  <c r="C192" i="8"/>
  <c r="D192" i="8"/>
  <c r="E192" i="8"/>
  <c r="F192" i="8"/>
  <c r="G192" i="8"/>
  <c r="C193" i="8"/>
  <c r="B193" i="8" s="1" a="1"/>
  <c r="B193" i="8" s="1"/>
  <c r="D193" i="8"/>
  <c r="E193" i="8"/>
  <c r="F193" i="8"/>
  <c r="G193" i="8"/>
  <c r="B194" i="8" a="1"/>
  <c r="B194" i="8" s="1"/>
  <c r="C194" i="8"/>
  <c r="D194" i="8"/>
  <c r="E194" i="8"/>
  <c r="F194" i="8"/>
  <c r="G194" i="8"/>
  <c r="C195" i="8"/>
  <c r="B195" i="8" s="1" a="1"/>
  <c r="B195" i="8" s="1"/>
  <c r="D195" i="8"/>
  <c r="E195" i="8"/>
  <c r="F195" i="8"/>
  <c r="G195" i="8"/>
  <c r="B196" i="8" a="1"/>
  <c r="B196" i="8" s="1"/>
  <c r="C196" i="8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8"/>
  <c r="C5" i="23" l="1"/>
  <c r="B5" i="23" s="1" a="1"/>
  <c r="B5" i="23" s="1"/>
  <c r="C5" i="8"/>
  <c r="B5" i="8" s="1" a="1"/>
  <c r="B5" i="8" s="1"/>
  <c r="F22" i="13" l="1"/>
  <c r="F23" i="13"/>
  <c r="F21" i="13"/>
  <c r="F11" i="13"/>
  <c r="F12" i="13"/>
  <c r="F10" i="13"/>
  <c r="F25" i="20" l="1"/>
  <c r="E11" i="13" l="1"/>
  <c r="E10" i="13"/>
  <c r="C7" i="15"/>
  <c r="A3" i="25" l="1"/>
  <c r="A4" i="25"/>
  <c r="HH4" i="25" s="1"/>
  <c r="A5" i="25"/>
  <c r="IS5" i="25" s="1"/>
  <c r="A6" i="25"/>
  <c r="DO6" i="25" s="1"/>
  <c r="A7" i="25"/>
  <c r="CN7" i="25" s="1"/>
  <c r="A8" i="25"/>
  <c r="BM8" i="25" s="1"/>
  <c r="A2" i="25"/>
  <c r="A14" i="25" s="1"/>
  <c r="A25" i="25" s="1"/>
  <c r="HZ2" i="24"/>
  <c r="HZ14" i="24" s="1"/>
  <c r="IB25" i="24" s="1"/>
  <c r="A3" i="24"/>
  <c r="A4" i="24"/>
  <c r="A5" i="24"/>
  <c r="A6" i="24"/>
  <c r="DE6" i="24" s="1"/>
  <c r="DE18" i="24" s="1"/>
  <c r="DG29" i="24" s="1"/>
  <c r="A7" i="24"/>
  <c r="CL7" i="24" s="1"/>
  <c r="A8" i="24"/>
  <c r="CI8" i="24" s="1"/>
  <c r="A2" i="24"/>
  <c r="C1" i="24"/>
  <c r="D1" i="24" s="1"/>
  <c r="E1" i="24" s="1"/>
  <c r="F1" i="24" s="1"/>
  <c r="G1" i="24" s="1"/>
  <c r="H1" i="24" s="1"/>
  <c r="I1" i="24" s="1"/>
  <c r="J1" i="24" s="1"/>
  <c r="K1" i="24" s="1"/>
  <c r="L1" i="24" s="1"/>
  <c r="M1" i="24" s="1"/>
  <c r="N1" i="24" s="1"/>
  <c r="O1" i="24" s="1"/>
  <c r="P1" i="24" s="1"/>
  <c r="Q1" i="24" s="1"/>
  <c r="R1" i="24" s="1"/>
  <c r="S1" i="24" s="1"/>
  <c r="T1" i="24" s="1"/>
  <c r="U1" i="24" s="1"/>
  <c r="V1" i="24" s="1"/>
  <c r="W1" i="24" s="1"/>
  <c r="X1" i="24" s="1"/>
  <c r="Y1" i="24" s="1"/>
  <c r="Z1" i="24" s="1"/>
  <c r="AA1" i="24" s="1"/>
  <c r="AB1" i="24" s="1"/>
  <c r="AC1" i="24" s="1"/>
  <c r="AD1" i="24" s="1"/>
  <c r="AE1" i="24" s="1"/>
  <c r="AF1" i="24" s="1"/>
  <c r="AG1" i="24" s="1"/>
  <c r="AH1" i="24" s="1"/>
  <c r="AI1" i="24" s="1"/>
  <c r="AJ1" i="24" s="1"/>
  <c r="AK1" i="24" s="1"/>
  <c r="AL1" i="24" s="1"/>
  <c r="AM1" i="24" s="1"/>
  <c r="AN1" i="24" s="1"/>
  <c r="AO1" i="24" s="1"/>
  <c r="AP1" i="24" s="1"/>
  <c r="AQ1" i="24" s="1"/>
  <c r="AR1" i="24" s="1"/>
  <c r="AS1" i="24" s="1"/>
  <c r="AT1" i="24" s="1"/>
  <c r="AU1" i="24" s="1"/>
  <c r="AV1" i="24" s="1"/>
  <c r="AW1" i="24" s="1"/>
  <c r="AX1" i="24" s="1"/>
  <c r="AY1" i="24" s="1"/>
  <c r="AZ1" i="24" s="1"/>
  <c r="BA1" i="24" s="1"/>
  <c r="BB1" i="24" s="1"/>
  <c r="BC1" i="24" s="1"/>
  <c r="BD1" i="24" s="1"/>
  <c r="BE1" i="24" s="1"/>
  <c r="BF1" i="24" s="1"/>
  <c r="BG1" i="24" s="1"/>
  <c r="BH1" i="24" s="1"/>
  <c r="BI1" i="24" s="1"/>
  <c r="BJ1" i="24" s="1"/>
  <c r="BK1" i="24" s="1"/>
  <c r="BL1" i="24" s="1"/>
  <c r="BM1" i="24" s="1"/>
  <c r="BN1" i="24" s="1"/>
  <c r="BO1" i="24" s="1"/>
  <c r="BP1" i="24" s="1"/>
  <c r="BQ1" i="24" s="1"/>
  <c r="BR1" i="24" s="1"/>
  <c r="BS1" i="24" s="1"/>
  <c r="BT1" i="24" s="1"/>
  <c r="BU1" i="24" s="1"/>
  <c r="BV1" i="24" s="1"/>
  <c r="BW1" i="24" s="1"/>
  <c r="BX1" i="24" s="1"/>
  <c r="BY1" i="24" s="1"/>
  <c r="BZ1" i="24" s="1"/>
  <c r="CA1" i="24" s="1"/>
  <c r="CB1" i="24" s="1"/>
  <c r="CC1" i="24" s="1"/>
  <c r="CD1" i="24" s="1"/>
  <c r="CE1" i="24" s="1"/>
  <c r="CF1" i="24" s="1"/>
  <c r="CG1" i="24" s="1"/>
  <c r="CH1" i="24" s="1"/>
  <c r="CI1" i="24" s="1"/>
  <c r="CJ1" i="24" s="1"/>
  <c r="CK1" i="24" s="1"/>
  <c r="CL1" i="24" s="1"/>
  <c r="CM1" i="24" s="1"/>
  <c r="CN1" i="24" s="1"/>
  <c r="CO1" i="24" s="1"/>
  <c r="CP1" i="24" s="1"/>
  <c r="CQ1" i="24" s="1"/>
  <c r="CR1" i="24" s="1"/>
  <c r="CS1" i="24" s="1"/>
  <c r="CT1" i="24" s="1"/>
  <c r="CU1" i="24" s="1"/>
  <c r="CV1" i="24" s="1"/>
  <c r="CW1" i="24" s="1"/>
  <c r="CX1" i="24" s="1"/>
  <c r="CY1" i="24" s="1"/>
  <c r="CZ1" i="24" s="1"/>
  <c r="DA1" i="24" s="1"/>
  <c r="DB1" i="24" s="1"/>
  <c r="DC1" i="24" s="1"/>
  <c r="DD1" i="24" s="1"/>
  <c r="DE1" i="24" s="1"/>
  <c r="DF1" i="24" s="1"/>
  <c r="DG1" i="24" s="1"/>
  <c r="DH1" i="24" s="1"/>
  <c r="DI1" i="24" s="1"/>
  <c r="DJ1" i="24" s="1"/>
  <c r="DK1" i="24" s="1"/>
  <c r="DL1" i="24" s="1"/>
  <c r="DM1" i="24" s="1"/>
  <c r="DN1" i="24" s="1"/>
  <c r="DO1" i="24" s="1"/>
  <c r="DP1" i="24" s="1"/>
  <c r="DQ1" i="24" s="1"/>
  <c r="DR1" i="24" s="1"/>
  <c r="DS1" i="24" s="1"/>
  <c r="DT1" i="24" s="1"/>
  <c r="DU1" i="24" s="1"/>
  <c r="DV1" i="24" s="1"/>
  <c r="DW1" i="24" s="1"/>
  <c r="DX1" i="24" s="1"/>
  <c r="DY1" i="24" s="1"/>
  <c r="DZ1" i="24" s="1"/>
  <c r="EA1" i="24" s="1"/>
  <c r="EB1" i="24" s="1"/>
  <c r="EC1" i="24" s="1"/>
  <c r="ED1" i="24" s="1"/>
  <c r="EE1" i="24" s="1"/>
  <c r="EF1" i="24" s="1"/>
  <c r="EG1" i="24" s="1"/>
  <c r="EH1" i="24" s="1"/>
  <c r="EI1" i="24" s="1"/>
  <c r="EJ1" i="24" s="1"/>
  <c r="EK1" i="24" s="1"/>
  <c r="EL1" i="24" s="1"/>
  <c r="EM1" i="24" s="1"/>
  <c r="EN1" i="24" s="1"/>
  <c r="EO1" i="24" s="1"/>
  <c r="EP1" i="24" s="1"/>
  <c r="EQ1" i="24" s="1"/>
  <c r="ER1" i="24" s="1"/>
  <c r="ES1" i="24" s="1"/>
  <c r="ET1" i="24" s="1"/>
  <c r="EU1" i="24" s="1"/>
  <c r="EV1" i="24" s="1"/>
  <c r="EW1" i="24" s="1"/>
  <c r="EX1" i="24" s="1"/>
  <c r="EY1" i="24" s="1"/>
  <c r="EZ1" i="24" s="1"/>
  <c r="FA1" i="24" s="1"/>
  <c r="FB1" i="24" s="1"/>
  <c r="FC1" i="24" s="1"/>
  <c r="FD1" i="24" s="1"/>
  <c r="FE1" i="24" s="1"/>
  <c r="FF1" i="24" s="1"/>
  <c r="FG1" i="24" s="1"/>
  <c r="FH1" i="24" s="1"/>
  <c r="FI1" i="24" s="1"/>
  <c r="FJ1" i="24" s="1"/>
  <c r="FK1" i="24" s="1"/>
  <c r="FL1" i="24" s="1"/>
  <c r="FM1" i="24" s="1"/>
  <c r="FN1" i="24" s="1"/>
  <c r="FO1" i="24" s="1"/>
  <c r="FP1" i="24" s="1"/>
  <c r="FQ1" i="24" s="1"/>
  <c r="FR1" i="24" s="1"/>
  <c r="FS1" i="24" s="1"/>
  <c r="FT1" i="24" s="1"/>
  <c r="FU1" i="24" s="1"/>
  <c r="FV1" i="24" s="1"/>
  <c r="FW1" i="24" s="1"/>
  <c r="FX1" i="24" s="1"/>
  <c r="FY1" i="24" s="1"/>
  <c r="FZ1" i="24" s="1"/>
  <c r="GA1" i="24" s="1"/>
  <c r="GB1" i="24" s="1"/>
  <c r="GC1" i="24" s="1"/>
  <c r="GD1" i="24" s="1"/>
  <c r="GE1" i="24" s="1"/>
  <c r="GF1" i="24" s="1"/>
  <c r="GG1" i="24" s="1"/>
  <c r="GH1" i="24" s="1"/>
  <c r="GI1" i="24" s="1"/>
  <c r="GJ1" i="24" s="1"/>
  <c r="GK1" i="24" s="1"/>
  <c r="GL1" i="24" s="1"/>
  <c r="GM1" i="24" s="1"/>
  <c r="GN1" i="24" s="1"/>
  <c r="GO1" i="24" s="1"/>
  <c r="GP1" i="24" s="1"/>
  <c r="GQ1" i="24" s="1"/>
  <c r="GR1" i="24" s="1"/>
  <c r="GS1" i="24" s="1"/>
  <c r="GT1" i="24" s="1"/>
  <c r="GU1" i="24" s="1"/>
  <c r="GV1" i="24" s="1"/>
  <c r="GW1" i="24" s="1"/>
  <c r="GX1" i="24" s="1"/>
  <c r="GY1" i="24" s="1"/>
  <c r="GZ1" i="24" s="1"/>
  <c r="HA1" i="24" s="1"/>
  <c r="HB1" i="24" s="1"/>
  <c r="HC1" i="24" s="1"/>
  <c r="HD1" i="24" s="1"/>
  <c r="HE1" i="24" s="1"/>
  <c r="HF1" i="24" s="1"/>
  <c r="HG1" i="24" s="1"/>
  <c r="HH1" i="24" s="1"/>
  <c r="HI1" i="24" s="1"/>
  <c r="HJ1" i="24" s="1"/>
  <c r="HK1" i="24" s="1"/>
  <c r="HL1" i="24" s="1"/>
  <c r="HM1" i="24" s="1"/>
  <c r="HN1" i="24" s="1"/>
  <c r="HO1" i="24" s="1"/>
  <c r="HP1" i="24" s="1"/>
  <c r="HQ1" i="24" s="1"/>
  <c r="HR1" i="24" s="1"/>
  <c r="HS1" i="24" s="1"/>
  <c r="HT1" i="24" s="1"/>
  <c r="HU1" i="24" s="1"/>
  <c r="HV1" i="24" s="1"/>
  <c r="HW1" i="24" s="1"/>
  <c r="HX1" i="24" s="1"/>
  <c r="HY1" i="24" s="1"/>
  <c r="HZ1" i="24" s="1"/>
  <c r="IA1" i="24" s="1"/>
  <c r="IB1" i="24" s="1"/>
  <c r="IC1" i="24" s="1"/>
  <c r="ID1" i="24" s="1"/>
  <c r="IE1" i="24" s="1"/>
  <c r="IF1" i="24" s="1"/>
  <c r="IG1" i="24" s="1"/>
  <c r="IH1" i="24" s="1"/>
  <c r="II1" i="24" s="1"/>
  <c r="IJ1" i="24" s="1"/>
  <c r="IK1" i="24" s="1"/>
  <c r="IL1" i="24" s="1"/>
  <c r="IM1" i="24" s="1"/>
  <c r="IN1" i="24" s="1"/>
  <c r="IO1" i="24" s="1"/>
  <c r="IP1" i="24" s="1"/>
  <c r="IQ1" i="24" s="1"/>
  <c r="IR1" i="24" s="1"/>
  <c r="IS1" i="24" s="1"/>
  <c r="IT1" i="24" s="1"/>
  <c r="IU1" i="24" s="1"/>
  <c r="IV1" i="24" s="1"/>
  <c r="IW1" i="24" s="1"/>
  <c r="IX1" i="24" s="1"/>
  <c r="IY1" i="24" s="1"/>
  <c r="IZ1" i="24" s="1"/>
  <c r="JA1" i="24" s="1"/>
  <c r="JB1" i="24" s="1"/>
  <c r="JC1" i="24" s="1"/>
  <c r="JD1" i="24" s="1"/>
  <c r="JE1" i="24" s="1"/>
  <c r="JF1" i="24" s="1"/>
  <c r="JG1" i="24" s="1"/>
  <c r="JH1" i="24" s="1"/>
  <c r="JI1" i="24" s="1"/>
  <c r="JJ1" i="24" s="1"/>
  <c r="JK1" i="24" s="1"/>
  <c r="JL1" i="24" s="1"/>
  <c r="JM1" i="24" s="1"/>
  <c r="JN1" i="24" s="1"/>
  <c r="JO1" i="24" s="1"/>
  <c r="JP1" i="24" s="1"/>
  <c r="JQ1" i="24" s="1"/>
  <c r="JR1" i="24" s="1"/>
  <c r="JS1" i="24" s="1"/>
  <c r="JT1" i="24" s="1"/>
  <c r="JU1" i="24" s="1"/>
  <c r="JV1" i="24" s="1"/>
  <c r="JW1" i="24" s="1"/>
  <c r="JX1" i="24" s="1"/>
  <c r="JY1" i="24" s="1"/>
  <c r="JZ1" i="24" s="1"/>
  <c r="KA1" i="24" s="1"/>
  <c r="KB1" i="24" s="1"/>
  <c r="KC1" i="24" s="1"/>
  <c r="KD1" i="24" s="1"/>
  <c r="KE1" i="24" s="1"/>
  <c r="KF1" i="24" s="1"/>
  <c r="KG1" i="24" s="1"/>
  <c r="KH1" i="24" s="1"/>
  <c r="KI1" i="24" s="1"/>
  <c r="KJ1" i="24" s="1"/>
  <c r="KK1" i="24" s="1"/>
  <c r="KL1" i="24" s="1"/>
  <c r="KM1" i="24" s="1"/>
  <c r="KN1" i="24" s="1"/>
  <c r="C24" i="24"/>
  <c r="D24" i="24" s="1"/>
  <c r="E24" i="24" s="1"/>
  <c r="F24" i="24" s="1"/>
  <c r="G24" i="24" s="1"/>
  <c r="H24" i="24" s="1"/>
  <c r="I24" i="24" s="1"/>
  <c r="J24" i="24" s="1"/>
  <c r="K24" i="24" s="1"/>
  <c r="L24" i="24" s="1"/>
  <c r="M24" i="24" s="1"/>
  <c r="N24" i="24" s="1"/>
  <c r="O24" i="24" s="1"/>
  <c r="P24" i="24" s="1"/>
  <c r="Q24" i="24" s="1"/>
  <c r="R24" i="24" s="1"/>
  <c r="S24" i="24" s="1"/>
  <c r="T24" i="24" s="1"/>
  <c r="U24" i="24" s="1"/>
  <c r="V24" i="24" s="1"/>
  <c r="W24" i="24" s="1"/>
  <c r="X24" i="24" s="1"/>
  <c r="Y24" i="24" s="1"/>
  <c r="Z24" i="24" s="1"/>
  <c r="AA24" i="24" s="1"/>
  <c r="AB24" i="24" s="1"/>
  <c r="AC24" i="24" s="1"/>
  <c r="AD24" i="24" s="1"/>
  <c r="AE24" i="24" s="1"/>
  <c r="AF24" i="24" s="1"/>
  <c r="AG24" i="24" s="1"/>
  <c r="AH24" i="24" s="1"/>
  <c r="AI24" i="24" s="1"/>
  <c r="AJ24" i="24" s="1"/>
  <c r="AK24" i="24" s="1"/>
  <c r="AL24" i="24" s="1"/>
  <c r="AM24" i="24" s="1"/>
  <c r="AN24" i="24" s="1"/>
  <c r="AO24" i="24" s="1"/>
  <c r="AP24" i="24" s="1"/>
  <c r="AQ24" i="24" s="1"/>
  <c r="AR24" i="24" s="1"/>
  <c r="AS24" i="24" s="1"/>
  <c r="AT24" i="24" s="1"/>
  <c r="AU24" i="24" s="1"/>
  <c r="AV24" i="24" s="1"/>
  <c r="AW24" i="24" s="1"/>
  <c r="AX24" i="24" s="1"/>
  <c r="AY24" i="24" s="1"/>
  <c r="AZ24" i="24" s="1"/>
  <c r="BA24" i="24" s="1"/>
  <c r="BB24" i="24" s="1"/>
  <c r="BC24" i="24" s="1"/>
  <c r="BD24" i="24" s="1"/>
  <c r="BE24" i="24" s="1"/>
  <c r="BF24" i="24" s="1"/>
  <c r="BG24" i="24" s="1"/>
  <c r="BH24" i="24" s="1"/>
  <c r="BI24" i="24" s="1"/>
  <c r="BJ24" i="24" s="1"/>
  <c r="BK24" i="24" s="1"/>
  <c r="BL24" i="24" s="1"/>
  <c r="BM24" i="24" s="1"/>
  <c r="BN24" i="24" s="1"/>
  <c r="BO24" i="24" s="1"/>
  <c r="BP24" i="24" s="1"/>
  <c r="BQ24" i="24" s="1"/>
  <c r="BR24" i="24" s="1"/>
  <c r="BS24" i="24" s="1"/>
  <c r="BT24" i="24" s="1"/>
  <c r="BU24" i="24" s="1"/>
  <c r="BV24" i="24" s="1"/>
  <c r="BW24" i="24" s="1"/>
  <c r="BX24" i="24" s="1"/>
  <c r="BY24" i="24" s="1"/>
  <c r="BZ24" i="24" s="1"/>
  <c r="CA24" i="24" s="1"/>
  <c r="CB24" i="24" s="1"/>
  <c r="CC24" i="24" s="1"/>
  <c r="CD24" i="24" s="1"/>
  <c r="CE24" i="24" s="1"/>
  <c r="CF24" i="24" s="1"/>
  <c r="CG24" i="24" s="1"/>
  <c r="CH24" i="24" s="1"/>
  <c r="CI24" i="24" s="1"/>
  <c r="CJ24" i="24" s="1"/>
  <c r="CK24" i="24" s="1"/>
  <c r="CL24" i="24" s="1"/>
  <c r="CM24" i="24" s="1"/>
  <c r="CN24" i="24" s="1"/>
  <c r="CO24" i="24" s="1"/>
  <c r="CP24" i="24" s="1"/>
  <c r="CQ24" i="24" s="1"/>
  <c r="CR24" i="24" s="1"/>
  <c r="CS24" i="24" s="1"/>
  <c r="CT24" i="24" s="1"/>
  <c r="CU24" i="24" s="1"/>
  <c r="CV24" i="24" s="1"/>
  <c r="CW24" i="24" s="1"/>
  <c r="CX24" i="24" s="1"/>
  <c r="CY24" i="24" s="1"/>
  <c r="CZ24" i="24" s="1"/>
  <c r="DA24" i="24" s="1"/>
  <c r="DB24" i="24" s="1"/>
  <c r="DC24" i="24" s="1"/>
  <c r="DD24" i="24" s="1"/>
  <c r="DE24" i="24" s="1"/>
  <c r="DF24" i="24" s="1"/>
  <c r="DG24" i="24" s="1"/>
  <c r="DH24" i="24" s="1"/>
  <c r="DI24" i="24" s="1"/>
  <c r="DJ24" i="24" s="1"/>
  <c r="DK24" i="24" s="1"/>
  <c r="DL24" i="24" s="1"/>
  <c r="DM24" i="24" s="1"/>
  <c r="DN24" i="24" s="1"/>
  <c r="DO24" i="24" s="1"/>
  <c r="DP24" i="24" s="1"/>
  <c r="DQ24" i="24" s="1"/>
  <c r="DR24" i="24" s="1"/>
  <c r="DS24" i="24" s="1"/>
  <c r="DT24" i="24" s="1"/>
  <c r="DU24" i="24" s="1"/>
  <c r="DV24" i="24" s="1"/>
  <c r="DW24" i="24" s="1"/>
  <c r="DX24" i="24" s="1"/>
  <c r="DY24" i="24" s="1"/>
  <c r="DZ24" i="24" s="1"/>
  <c r="EA24" i="24" s="1"/>
  <c r="EB24" i="24" s="1"/>
  <c r="EC24" i="24" s="1"/>
  <c r="ED24" i="24" s="1"/>
  <c r="EE24" i="24" s="1"/>
  <c r="EF24" i="24" s="1"/>
  <c r="EG24" i="24" s="1"/>
  <c r="EH24" i="24" s="1"/>
  <c r="EI24" i="24" s="1"/>
  <c r="EJ24" i="24" s="1"/>
  <c r="EK24" i="24" s="1"/>
  <c r="EL24" i="24" s="1"/>
  <c r="EM24" i="24" s="1"/>
  <c r="EN24" i="24" s="1"/>
  <c r="EO24" i="24" s="1"/>
  <c r="EP24" i="24" s="1"/>
  <c r="EQ24" i="24" s="1"/>
  <c r="ER24" i="24" s="1"/>
  <c r="ES24" i="24" s="1"/>
  <c r="ET24" i="24" s="1"/>
  <c r="EU24" i="24" s="1"/>
  <c r="EV24" i="24" s="1"/>
  <c r="EW24" i="24" s="1"/>
  <c r="EX24" i="24" s="1"/>
  <c r="EY24" i="24" s="1"/>
  <c r="EZ24" i="24" s="1"/>
  <c r="FA24" i="24" s="1"/>
  <c r="FB24" i="24" s="1"/>
  <c r="FC24" i="24" s="1"/>
  <c r="FD24" i="24" s="1"/>
  <c r="FE24" i="24" s="1"/>
  <c r="FF24" i="24" s="1"/>
  <c r="FG24" i="24" s="1"/>
  <c r="FH24" i="24" s="1"/>
  <c r="FI24" i="24" s="1"/>
  <c r="FJ24" i="24" s="1"/>
  <c r="FK24" i="24" s="1"/>
  <c r="FL24" i="24" s="1"/>
  <c r="FM24" i="24" s="1"/>
  <c r="FN24" i="24" s="1"/>
  <c r="FO24" i="24" s="1"/>
  <c r="FP24" i="24" s="1"/>
  <c r="FQ24" i="24" s="1"/>
  <c r="FR24" i="24" s="1"/>
  <c r="FS24" i="24" s="1"/>
  <c r="FT24" i="24" s="1"/>
  <c r="FU24" i="24" s="1"/>
  <c r="FV24" i="24" s="1"/>
  <c r="FW24" i="24" s="1"/>
  <c r="FX24" i="24" s="1"/>
  <c r="FY24" i="24" s="1"/>
  <c r="FZ24" i="24" s="1"/>
  <c r="GA24" i="24" s="1"/>
  <c r="GB24" i="24" s="1"/>
  <c r="GC24" i="24" s="1"/>
  <c r="GD24" i="24" s="1"/>
  <c r="GE24" i="24" s="1"/>
  <c r="GF24" i="24" s="1"/>
  <c r="GG24" i="24" s="1"/>
  <c r="GH24" i="24" s="1"/>
  <c r="GI24" i="24" s="1"/>
  <c r="GJ24" i="24" s="1"/>
  <c r="GK24" i="24" s="1"/>
  <c r="GL24" i="24" s="1"/>
  <c r="GM24" i="24" s="1"/>
  <c r="GN24" i="24" s="1"/>
  <c r="GO24" i="24" s="1"/>
  <c r="GP24" i="24" s="1"/>
  <c r="GQ24" i="24" s="1"/>
  <c r="GR24" i="24" s="1"/>
  <c r="GS24" i="24" s="1"/>
  <c r="GT24" i="24" s="1"/>
  <c r="GU24" i="24" s="1"/>
  <c r="GV24" i="24" s="1"/>
  <c r="GW24" i="24" s="1"/>
  <c r="GX24" i="24" s="1"/>
  <c r="GY24" i="24" s="1"/>
  <c r="GZ24" i="24" s="1"/>
  <c r="HA24" i="24" s="1"/>
  <c r="HB24" i="24" s="1"/>
  <c r="HC24" i="24" s="1"/>
  <c r="HD24" i="24" s="1"/>
  <c r="HE24" i="24" s="1"/>
  <c r="HF24" i="24" s="1"/>
  <c r="HG24" i="24" s="1"/>
  <c r="HH24" i="24" s="1"/>
  <c r="HI24" i="24" s="1"/>
  <c r="HJ24" i="24" s="1"/>
  <c r="HK24" i="24" s="1"/>
  <c r="HL24" i="24" s="1"/>
  <c r="HM24" i="24" s="1"/>
  <c r="HN24" i="24" s="1"/>
  <c r="HO24" i="24" s="1"/>
  <c r="HP24" i="24" s="1"/>
  <c r="HQ24" i="24" s="1"/>
  <c r="HR24" i="24" s="1"/>
  <c r="HS24" i="24" s="1"/>
  <c r="HT24" i="24" s="1"/>
  <c r="HU24" i="24" s="1"/>
  <c r="HV24" i="24" s="1"/>
  <c r="HW24" i="24" s="1"/>
  <c r="HX24" i="24" s="1"/>
  <c r="HY24" i="24" s="1"/>
  <c r="HZ24" i="24" s="1"/>
  <c r="IA24" i="24" s="1"/>
  <c r="IB24" i="24" s="1"/>
  <c r="IC24" i="24" s="1"/>
  <c r="ID24" i="24" s="1"/>
  <c r="IE24" i="24" s="1"/>
  <c r="IF24" i="24" s="1"/>
  <c r="IG24" i="24" s="1"/>
  <c r="IH24" i="24" s="1"/>
  <c r="II24" i="24" s="1"/>
  <c r="IJ24" i="24" s="1"/>
  <c r="IK24" i="24" s="1"/>
  <c r="IL24" i="24" s="1"/>
  <c r="IM24" i="24" s="1"/>
  <c r="IN24" i="24" s="1"/>
  <c r="IO24" i="24" s="1"/>
  <c r="IP24" i="24" s="1"/>
  <c r="IQ24" i="24" s="1"/>
  <c r="IR24" i="24" s="1"/>
  <c r="IS24" i="24" s="1"/>
  <c r="IT24" i="24" s="1"/>
  <c r="IU24" i="24" s="1"/>
  <c r="IV24" i="24" s="1"/>
  <c r="IW24" i="24" s="1"/>
  <c r="IX24" i="24" s="1"/>
  <c r="IY24" i="24" s="1"/>
  <c r="IZ24" i="24" s="1"/>
  <c r="JA24" i="24" s="1"/>
  <c r="JB24" i="24" s="1"/>
  <c r="JC24" i="24" s="1"/>
  <c r="JD24" i="24" s="1"/>
  <c r="JE24" i="24" s="1"/>
  <c r="JF24" i="24" s="1"/>
  <c r="JG24" i="24" s="1"/>
  <c r="JH24" i="24" s="1"/>
  <c r="JI24" i="24" s="1"/>
  <c r="JJ24" i="24" s="1"/>
  <c r="JK24" i="24" s="1"/>
  <c r="JL24" i="24" s="1"/>
  <c r="JM24" i="24" s="1"/>
  <c r="JN24" i="24" s="1"/>
  <c r="JO24" i="24" s="1"/>
  <c r="JP24" i="24" s="1"/>
  <c r="JQ24" i="24" s="1"/>
  <c r="JR24" i="24" s="1"/>
  <c r="JS24" i="24" s="1"/>
  <c r="JT24" i="24" s="1"/>
  <c r="JU24" i="24" s="1"/>
  <c r="JV24" i="24" s="1"/>
  <c r="JW24" i="24" s="1"/>
  <c r="JX24" i="24" s="1"/>
  <c r="JY24" i="24" s="1"/>
  <c r="JZ24" i="24" s="1"/>
  <c r="KA24" i="24" s="1"/>
  <c r="KB24" i="24" s="1"/>
  <c r="KC24" i="24" s="1"/>
  <c r="KD24" i="24" s="1"/>
  <c r="KE24" i="24" s="1"/>
  <c r="KF24" i="24" s="1"/>
  <c r="KG24" i="24" s="1"/>
  <c r="KH24" i="24" s="1"/>
  <c r="KI24" i="24" s="1"/>
  <c r="KJ24" i="24" s="1"/>
  <c r="KK24" i="24" s="1"/>
  <c r="KL24" i="24" s="1"/>
  <c r="KM24" i="24" s="1"/>
  <c r="KN24" i="24" s="1"/>
  <c r="C1" i="25"/>
  <c r="D1" i="25" s="1"/>
  <c r="E1" i="25" s="1"/>
  <c r="F1" i="25" s="1"/>
  <c r="G1" i="25" s="1"/>
  <c r="H1" i="25" s="1"/>
  <c r="I1" i="25" s="1"/>
  <c r="J1" i="25" s="1"/>
  <c r="K1" i="25" s="1"/>
  <c r="L1" i="25" s="1"/>
  <c r="M1" i="25" s="1"/>
  <c r="N1" i="25" s="1"/>
  <c r="O1" i="25" s="1"/>
  <c r="P1" i="25" s="1"/>
  <c r="Q1" i="25" s="1"/>
  <c r="R1" i="25" s="1"/>
  <c r="S1" i="25" s="1"/>
  <c r="T1" i="25" s="1"/>
  <c r="U1" i="25" s="1"/>
  <c r="V1" i="25" s="1"/>
  <c r="W1" i="25" s="1"/>
  <c r="X1" i="25" s="1"/>
  <c r="Y1" i="25" s="1"/>
  <c r="Z1" i="25" s="1"/>
  <c r="AA1" i="25" s="1"/>
  <c r="AB1" i="25" s="1"/>
  <c r="AC1" i="25" s="1"/>
  <c r="AD1" i="25" s="1"/>
  <c r="AE1" i="25" s="1"/>
  <c r="AF1" i="25" s="1"/>
  <c r="AG1" i="25" s="1"/>
  <c r="AH1" i="25" s="1"/>
  <c r="AI1" i="25" s="1"/>
  <c r="AJ1" i="25" s="1"/>
  <c r="AK1" i="25" s="1"/>
  <c r="AL1" i="25" s="1"/>
  <c r="AM1" i="25" s="1"/>
  <c r="AN1" i="25" s="1"/>
  <c r="AO1" i="25" s="1"/>
  <c r="AP1" i="25" s="1"/>
  <c r="AQ1" i="25" s="1"/>
  <c r="AR1" i="25" s="1"/>
  <c r="AS1" i="25" s="1"/>
  <c r="AT1" i="25" s="1"/>
  <c r="AU1" i="25" s="1"/>
  <c r="AV1" i="25" s="1"/>
  <c r="AW1" i="25" s="1"/>
  <c r="AX1" i="25" s="1"/>
  <c r="AY1" i="25" s="1"/>
  <c r="AZ1" i="25" s="1"/>
  <c r="BA1" i="25" s="1"/>
  <c r="BB1" i="25" s="1"/>
  <c r="BC1" i="25" s="1"/>
  <c r="BD1" i="25" s="1"/>
  <c r="BE1" i="25" s="1"/>
  <c r="BF1" i="25" s="1"/>
  <c r="BG1" i="25" s="1"/>
  <c r="BH1" i="25" s="1"/>
  <c r="BI1" i="25" s="1"/>
  <c r="BJ1" i="25" s="1"/>
  <c r="BK1" i="25" s="1"/>
  <c r="BL1" i="25" s="1"/>
  <c r="BM1" i="25" s="1"/>
  <c r="BN1" i="25" s="1"/>
  <c r="BO1" i="25" s="1"/>
  <c r="BP1" i="25" s="1"/>
  <c r="BQ1" i="25" s="1"/>
  <c r="BR1" i="25" s="1"/>
  <c r="BS1" i="25" s="1"/>
  <c r="BT1" i="25" s="1"/>
  <c r="BU1" i="25" s="1"/>
  <c r="BV1" i="25" s="1"/>
  <c r="BW1" i="25" s="1"/>
  <c r="BX1" i="25" s="1"/>
  <c r="BY1" i="25" s="1"/>
  <c r="BZ1" i="25" s="1"/>
  <c r="CA1" i="25" s="1"/>
  <c r="CB1" i="25" s="1"/>
  <c r="CC1" i="25" s="1"/>
  <c r="CD1" i="25" s="1"/>
  <c r="CE1" i="25" s="1"/>
  <c r="CF1" i="25" s="1"/>
  <c r="CG1" i="25" s="1"/>
  <c r="CH1" i="25" s="1"/>
  <c r="CI1" i="25" s="1"/>
  <c r="CJ1" i="25" s="1"/>
  <c r="CK1" i="25" s="1"/>
  <c r="CL1" i="25" s="1"/>
  <c r="CM1" i="25" s="1"/>
  <c r="CN1" i="25" s="1"/>
  <c r="CO1" i="25" s="1"/>
  <c r="CP1" i="25" s="1"/>
  <c r="CQ1" i="25" s="1"/>
  <c r="CR1" i="25" s="1"/>
  <c r="CS1" i="25" s="1"/>
  <c r="CT1" i="25" s="1"/>
  <c r="CU1" i="25" s="1"/>
  <c r="CV1" i="25" s="1"/>
  <c r="CW1" i="25" s="1"/>
  <c r="CX1" i="25" s="1"/>
  <c r="CY1" i="25" s="1"/>
  <c r="CZ1" i="25" s="1"/>
  <c r="DA1" i="25" s="1"/>
  <c r="DB1" i="25" s="1"/>
  <c r="DC1" i="25" s="1"/>
  <c r="DD1" i="25" s="1"/>
  <c r="DE1" i="25" s="1"/>
  <c r="DF1" i="25" s="1"/>
  <c r="DG1" i="25" s="1"/>
  <c r="DH1" i="25" s="1"/>
  <c r="DI1" i="25" s="1"/>
  <c r="DJ1" i="25" s="1"/>
  <c r="DK1" i="25" s="1"/>
  <c r="DL1" i="25" s="1"/>
  <c r="DM1" i="25" s="1"/>
  <c r="DN1" i="25" s="1"/>
  <c r="DO1" i="25" s="1"/>
  <c r="DP1" i="25" s="1"/>
  <c r="DQ1" i="25" s="1"/>
  <c r="DR1" i="25" s="1"/>
  <c r="DS1" i="25" s="1"/>
  <c r="DT1" i="25" s="1"/>
  <c r="DU1" i="25" s="1"/>
  <c r="DV1" i="25" s="1"/>
  <c r="DW1" i="25" s="1"/>
  <c r="DX1" i="25" s="1"/>
  <c r="DY1" i="25" s="1"/>
  <c r="DZ1" i="25" s="1"/>
  <c r="EA1" i="25" s="1"/>
  <c r="EB1" i="25" s="1"/>
  <c r="EC1" i="25" s="1"/>
  <c r="ED1" i="25" s="1"/>
  <c r="EE1" i="25" s="1"/>
  <c r="EF1" i="25" s="1"/>
  <c r="EG1" i="25" s="1"/>
  <c r="EH1" i="25" s="1"/>
  <c r="EI1" i="25" s="1"/>
  <c r="EJ1" i="25" s="1"/>
  <c r="EK1" i="25" s="1"/>
  <c r="EL1" i="25" s="1"/>
  <c r="EM1" i="25" s="1"/>
  <c r="EN1" i="25" s="1"/>
  <c r="EO1" i="25" s="1"/>
  <c r="EP1" i="25" s="1"/>
  <c r="EQ1" i="25" s="1"/>
  <c r="ER1" i="25" s="1"/>
  <c r="ES1" i="25" s="1"/>
  <c r="ET1" i="25" s="1"/>
  <c r="EU1" i="25" s="1"/>
  <c r="EV1" i="25" s="1"/>
  <c r="EW1" i="25" s="1"/>
  <c r="EX1" i="25" s="1"/>
  <c r="EY1" i="25" s="1"/>
  <c r="EZ1" i="25" s="1"/>
  <c r="FA1" i="25" s="1"/>
  <c r="FB1" i="25" s="1"/>
  <c r="FC1" i="25" s="1"/>
  <c r="FD1" i="25" s="1"/>
  <c r="FE1" i="25" s="1"/>
  <c r="FF1" i="25" s="1"/>
  <c r="FG1" i="25" s="1"/>
  <c r="FH1" i="25" s="1"/>
  <c r="FI1" i="25" s="1"/>
  <c r="FJ1" i="25" s="1"/>
  <c r="FK1" i="25" s="1"/>
  <c r="FL1" i="25" s="1"/>
  <c r="FM1" i="25" s="1"/>
  <c r="FN1" i="25" s="1"/>
  <c r="FO1" i="25" s="1"/>
  <c r="FP1" i="25" s="1"/>
  <c r="FQ1" i="25" s="1"/>
  <c r="FR1" i="25" s="1"/>
  <c r="FS1" i="25" s="1"/>
  <c r="FT1" i="25" s="1"/>
  <c r="FU1" i="25" s="1"/>
  <c r="FV1" i="25" s="1"/>
  <c r="FW1" i="25" s="1"/>
  <c r="FX1" i="25" s="1"/>
  <c r="FY1" i="25" s="1"/>
  <c r="FZ1" i="25" s="1"/>
  <c r="GA1" i="25" s="1"/>
  <c r="GB1" i="25" s="1"/>
  <c r="GC1" i="25" s="1"/>
  <c r="GD1" i="25" s="1"/>
  <c r="GE1" i="25" s="1"/>
  <c r="GF1" i="25" s="1"/>
  <c r="GG1" i="25" s="1"/>
  <c r="GH1" i="25" s="1"/>
  <c r="GI1" i="25" s="1"/>
  <c r="GJ1" i="25" s="1"/>
  <c r="GK1" i="25" s="1"/>
  <c r="GL1" i="25" s="1"/>
  <c r="GM1" i="25" s="1"/>
  <c r="GN1" i="25" s="1"/>
  <c r="GO1" i="25" s="1"/>
  <c r="GP1" i="25" s="1"/>
  <c r="GQ1" i="25" s="1"/>
  <c r="GR1" i="25" s="1"/>
  <c r="GS1" i="25" s="1"/>
  <c r="GT1" i="25" s="1"/>
  <c r="GU1" i="25" s="1"/>
  <c r="GV1" i="25" s="1"/>
  <c r="GW1" i="25" s="1"/>
  <c r="GX1" i="25" s="1"/>
  <c r="GY1" i="25" s="1"/>
  <c r="GZ1" i="25" s="1"/>
  <c r="HA1" i="25" s="1"/>
  <c r="HB1" i="25" s="1"/>
  <c r="HC1" i="25" s="1"/>
  <c r="HD1" i="25" s="1"/>
  <c r="HE1" i="25" s="1"/>
  <c r="HF1" i="25" s="1"/>
  <c r="HG1" i="25" s="1"/>
  <c r="HH1" i="25" s="1"/>
  <c r="HI1" i="25" s="1"/>
  <c r="HJ1" i="25" s="1"/>
  <c r="HK1" i="25" s="1"/>
  <c r="HL1" i="25" s="1"/>
  <c r="HM1" i="25" s="1"/>
  <c r="HN1" i="25" s="1"/>
  <c r="HO1" i="25" s="1"/>
  <c r="HP1" i="25" s="1"/>
  <c r="HQ1" i="25" s="1"/>
  <c r="HR1" i="25" s="1"/>
  <c r="HS1" i="25" s="1"/>
  <c r="HT1" i="25" s="1"/>
  <c r="HU1" i="25" s="1"/>
  <c r="HV1" i="25" s="1"/>
  <c r="HW1" i="25" s="1"/>
  <c r="HX1" i="25" s="1"/>
  <c r="HY1" i="25" s="1"/>
  <c r="HZ1" i="25" s="1"/>
  <c r="IA1" i="25" s="1"/>
  <c r="IB1" i="25" s="1"/>
  <c r="IC1" i="25" s="1"/>
  <c r="ID1" i="25" s="1"/>
  <c r="IE1" i="25" s="1"/>
  <c r="IF1" i="25" s="1"/>
  <c r="IG1" i="25" s="1"/>
  <c r="IH1" i="25" s="1"/>
  <c r="II1" i="25" s="1"/>
  <c r="IJ1" i="25" s="1"/>
  <c r="IK1" i="25" s="1"/>
  <c r="IL1" i="25" s="1"/>
  <c r="IM1" i="25" s="1"/>
  <c r="IN1" i="25" s="1"/>
  <c r="IO1" i="25" s="1"/>
  <c r="IP1" i="25" s="1"/>
  <c r="IQ1" i="25" s="1"/>
  <c r="IR1" i="25" s="1"/>
  <c r="IS1" i="25" s="1"/>
  <c r="IT1" i="25" s="1"/>
  <c r="IU1" i="25" s="1"/>
  <c r="IV1" i="25" s="1"/>
  <c r="IW1" i="25" s="1"/>
  <c r="IX1" i="25" s="1"/>
  <c r="IY1" i="25" s="1"/>
  <c r="IZ1" i="25" s="1"/>
  <c r="JA1" i="25" s="1"/>
  <c r="JB1" i="25" s="1"/>
  <c r="JC1" i="25" s="1"/>
  <c r="JD1" i="25" s="1"/>
  <c r="JE1" i="25" s="1"/>
  <c r="JF1" i="25" s="1"/>
  <c r="JG1" i="25" s="1"/>
  <c r="JH1" i="25" s="1"/>
  <c r="JI1" i="25" s="1"/>
  <c r="JJ1" i="25" s="1"/>
  <c r="JK1" i="25" s="1"/>
  <c r="JL1" i="25" s="1"/>
  <c r="JM1" i="25" s="1"/>
  <c r="JN1" i="25" s="1"/>
  <c r="JO1" i="25" s="1"/>
  <c r="JP1" i="25" s="1"/>
  <c r="JQ1" i="25" s="1"/>
  <c r="JR1" i="25" s="1"/>
  <c r="JS1" i="25" s="1"/>
  <c r="JT1" i="25" s="1"/>
  <c r="JU1" i="25" s="1"/>
  <c r="JV1" i="25" s="1"/>
  <c r="JW1" i="25" s="1"/>
  <c r="JX1" i="25" s="1"/>
  <c r="JY1" i="25" s="1"/>
  <c r="JZ1" i="25" s="1"/>
  <c r="KA1" i="25" s="1"/>
  <c r="KB1" i="25" s="1"/>
  <c r="KC1" i="25" s="1"/>
  <c r="KD1" i="25" s="1"/>
  <c r="KE1" i="25" s="1"/>
  <c r="KF1" i="25" s="1"/>
  <c r="KG1" i="25" s="1"/>
  <c r="KH1" i="25" s="1"/>
  <c r="KI1" i="25" s="1"/>
  <c r="KJ1" i="25" s="1"/>
  <c r="KK1" i="25" s="1"/>
  <c r="KL1" i="25" s="1"/>
  <c r="KM1" i="25" s="1"/>
  <c r="KN1" i="25" s="1"/>
  <c r="C24" i="25"/>
  <c r="D24" i="25" s="1"/>
  <c r="E24" i="25" s="1"/>
  <c r="F24" i="25" s="1"/>
  <c r="G24" i="25" s="1"/>
  <c r="H24" i="25" s="1"/>
  <c r="I24" i="25" s="1"/>
  <c r="J24" i="25" s="1"/>
  <c r="K24" i="25" s="1"/>
  <c r="L24" i="25" s="1"/>
  <c r="M24" i="25" s="1"/>
  <c r="N24" i="25" s="1"/>
  <c r="O24" i="25" s="1"/>
  <c r="P24" i="25" s="1"/>
  <c r="Q24" i="25" s="1"/>
  <c r="R24" i="25" s="1"/>
  <c r="S24" i="25" s="1"/>
  <c r="T24" i="25" s="1"/>
  <c r="U24" i="25" s="1"/>
  <c r="V24" i="25" s="1"/>
  <c r="W24" i="25" s="1"/>
  <c r="X24" i="25" s="1"/>
  <c r="Y24" i="25" s="1"/>
  <c r="Z24" i="25" s="1"/>
  <c r="AA24" i="25" s="1"/>
  <c r="AB24" i="25" s="1"/>
  <c r="AC24" i="25" s="1"/>
  <c r="AD24" i="25" s="1"/>
  <c r="AE24" i="25" s="1"/>
  <c r="AF24" i="25" s="1"/>
  <c r="AG24" i="25" s="1"/>
  <c r="AH24" i="25" s="1"/>
  <c r="AI24" i="25" s="1"/>
  <c r="AJ24" i="25" s="1"/>
  <c r="AK24" i="25" s="1"/>
  <c r="AL24" i="25" s="1"/>
  <c r="AM24" i="25" s="1"/>
  <c r="AN24" i="25" s="1"/>
  <c r="AO24" i="25" s="1"/>
  <c r="AP24" i="25" s="1"/>
  <c r="AQ24" i="25" s="1"/>
  <c r="AR24" i="25" s="1"/>
  <c r="AS24" i="25" s="1"/>
  <c r="AT24" i="25" s="1"/>
  <c r="AU24" i="25" s="1"/>
  <c r="AV24" i="25" s="1"/>
  <c r="AW24" i="25" s="1"/>
  <c r="AX24" i="25" s="1"/>
  <c r="AY24" i="25" s="1"/>
  <c r="AZ24" i="25" s="1"/>
  <c r="BA24" i="25" s="1"/>
  <c r="BB24" i="25" s="1"/>
  <c r="BC24" i="25" s="1"/>
  <c r="BD24" i="25" s="1"/>
  <c r="BE24" i="25" s="1"/>
  <c r="BF24" i="25" s="1"/>
  <c r="BG24" i="25" s="1"/>
  <c r="BH24" i="25" s="1"/>
  <c r="BI24" i="25" s="1"/>
  <c r="BJ24" i="25" s="1"/>
  <c r="BK24" i="25" s="1"/>
  <c r="BL24" i="25" s="1"/>
  <c r="BM24" i="25" s="1"/>
  <c r="BN24" i="25" s="1"/>
  <c r="BO24" i="25" s="1"/>
  <c r="BP24" i="25" s="1"/>
  <c r="BQ24" i="25" s="1"/>
  <c r="BR24" i="25" s="1"/>
  <c r="BS24" i="25" s="1"/>
  <c r="BT24" i="25" s="1"/>
  <c r="BU24" i="25" s="1"/>
  <c r="BV24" i="25" s="1"/>
  <c r="BW24" i="25" s="1"/>
  <c r="BX24" i="25" s="1"/>
  <c r="BY24" i="25" s="1"/>
  <c r="BZ24" i="25" s="1"/>
  <c r="CA24" i="25" s="1"/>
  <c r="CB24" i="25" s="1"/>
  <c r="CC24" i="25" s="1"/>
  <c r="CD24" i="25" s="1"/>
  <c r="CE24" i="25" s="1"/>
  <c r="CF24" i="25" s="1"/>
  <c r="CG24" i="25" s="1"/>
  <c r="CH24" i="25" s="1"/>
  <c r="CI24" i="25" s="1"/>
  <c r="CJ24" i="25" s="1"/>
  <c r="CK24" i="25" s="1"/>
  <c r="CL24" i="25" s="1"/>
  <c r="CM24" i="25" s="1"/>
  <c r="CN24" i="25" s="1"/>
  <c r="CO24" i="25" s="1"/>
  <c r="CP24" i="25" s="1"/>
  <c r="CQ24" i="25" s="1"/>
  <c r="CR24" i="25" s="1"/>
  <c r="CS24" i="25" s="1"/>
  <c r="CT24" i="25" s="1"/>
  <c r="CU24" i="25" s="1"/>
  <c r="CV24" i="25" s="1"/>
  <c r="CW24" i="25" s="1"/>
  <c r="CX24" i="25" s="1"/>
  <c r="CY24" i="25" s="1"/>
  <c r="CZ24" i="25" s="1"/>
  <c r="DA24" i="25" s="1"/>
  <c r="DB24" i="25" s="1"/>
  <c r="DC24" i="25" s="1"/>
  <c r="DD24" i="25" s="1"/>
  <c r="DE24" i="25" s="1"/>
  <c r="DF24" i="25" s="1"/>
  <c r="DG24" i="25" s="1"/>
  <c r="DH24" i="25" s="1"/>
  <c r="DI24" i="25" s="1"/>
  <c r="DJ24" i="25" s="1"/>
  <c r="DK24" i="25" s="1"/>
  <c r="DL24" i="25" s="1"/>
  <c r="DM24" i="25" s="1"/>
  <c r="DN24" i="25" s="1"/>
  <c r="DO24" i="25" s="1"/>
  <c r="DP24" i="25" s="1"/>
  <c r="DQ24" i="25" s="1"/>
  <c r="DR24" i="25" s="1"/>
  <c r="DS24" i="25" s="1"/>
  <c r="DT24" i="25" s="1"/>
  <c r="DU24" i="25" s="1"/>
  <c r="DV24" i="25" s="1"/>
  <c r="DW24" i="25" s="1"/>
  <c r="DX24" i="25" s="1"/>
  <c r="DY24" i="25" s="1"/>
  <c r="DZ24" i="25" s="1"/>
  <c r="EA24" i="25" s="1"/>
  <c r="EB24" i="25" s="1"/>
  <c r="EC24" i="25" s="1"/>
  <c r="ED24" i="25" s="1"/>
  <c r="EE24" i="25" s="1"/>
  <c r="EF24" i="25" s="1"/>
  <c r="EG24" i="25" s="1"/>
  <c r="EH24" i="25" s="1"/>
  <c r="EI24" i="25" s="1"/>
  <c r="EJ24" i="25" s="1"/>
  <c r="EK24" i="25" s="1"/>
  <c r="EL24" i="25" s="1"/>
  <c r="EM24" i="25" s="1"/>
  <c r="EN24" i="25" s="1"/>
  <c r="EO24" i="25" s="1"/>
  <c r="EP24" i="25" s="1"/>
  <c r="EQ24" i="25" s="1"/>
  <c r="ER24" i="25" s="1"/>
  <c r="ES24" i="25" s="1"/>
  <c r="ET24" i="25" s="1"/>
  <c r="EU24" i="25" s="1"/>
  <c r="EV24" i="25" s="1"/>
  <c r="EW24" i="25" s="1"/>
  <c r="EX24" i="25" s="1"/>
  <c r="EY24" i="25" s="1"/>
  <c r="EZ24" i="25" s="1"/>
  <c r="FA24" i="25" s="1"/>
  <c r="FB24" i="25" s="1"/>
  <c r="FC24" i="25" s="1"/>
  <c r="FD24" i="25" s="1"/>
  <c r="FE24" i="25" s="1"/>
  <c r="FF24" i="25" s="1"/>
  <c r="FG24" i="25" s="1"/>
  <c r="FH24" i="25" s="1"/>
  <c r="FI24" i="25" s="1"/>
  <c r="FJ24" i="25" s="1"/>
  <c r="FK24" i="25" s="1"/>
  <c r="FL24" i="25" s="1"/>
  <c r="FM24" i="25" s="1"/>
  <c r="FN24" i="25" s="1"/>
  <c r="FO24" i="25" s="1"/>
  <c r="FP24" i="25" s="1"/>
  <c r="FQ24" i="25" s="1"/>
  <c r="FR24" i="25" s="1"/>
  <c r="FS24" i="25" s="1"/>
  <c r="FT24" i="25" s="1"/>
  <c r="FU24" i="25" s="1"/>
  <c r="FV24" i="25" s="1"/>
  <c r="FW24" i="25" s="1"/>
  <c r="FX24" i="25" s="1"/>
  <c r="FY24" i="25" s="1"/>
  <c r="FZ24" i="25" s="1"/>
  <c r="GA24" i="25" s="1"/>
  <c r="GB24" i="25" s="1"/>
  <c r="GC24" i="25" s="1"/>
  <c r="GD24" i="25" s="1"/>
  <c r="GE24" i="25" s="1"/>
  <c r="GF24" i="25" s="1"/>
  <c r="GG24" i="25" s="1"/>
  <c r="GH24" i="25" s="1"/>
  <c r="GI24" i="25" s="1"/>
  <c r="GJ24" i="25" s="1"/>
  <c r="GK24" i="25" s="1"/>
  <c r="GL24" i="25" s="1"/>
  <c r="GM24" i="25" s="1"/>
  <c r="GN24" i="25" s="1"/>
  <c r="GO24" i="25" s="1"/>
  <c r="GP24" i="25" s="1"/>
  <c r="GQ24" i="25" s="1"/>
  <c r="GR24" i="25" s="1"/>
  <c r="GS24" i="25" s="1"/>
  <c r="GT24" i="25" s="1"/>
  <c r="GU24" i="25" s="1"/>
  <c r="GV24" i="25" s="1"/>
  <c r="GW24" i="25" s="1"/>
  <c r="GX24" i="25" s="1"/>
  <c r="GY24" i="25" s="1"/>
  <c r="GZ24" i="25" s="1"/>
  <c r="HA24" i="25" s="1"/>
  <c r="HB24" i="25" s="1"/>
  <c r="HC24" i="25" s="1"/>
  <c r="HD24" i="25" s="1"/>
  <c r="HE24" i="25" s="1"/>
  <c r="HF24" i="25" s="1"/>
  <c r="HG24" i="25" s="1"/>
  <c r="HH24" i="25" s="1"/>
  <c r="HI24" i="25" s="1"/>
  <c r="HJ24" i="25" s="1"/>
  <c r="HK24" i="25" s="1"/>
  <c r="HL24" i="25" s="1"/>
  <c r="HM24" i="25" s="1"/>
  <c r="HN24" i="25" s="1"/>
  <c r="HO24" i="25" s="1"/>
  <c r="HP24" i="25" s="1"/>
  <c r="HQ24" i="25" s="1"/>
  <c r="HR24" i="25" s="1"/>
  <c r="HS24" i="25" s="1"/>
  <c r="HT24" i="25" s="1"/>
  <c r="HU24" i="25" s="1"/>
  <c r="HV24" i="25" s="1"/>
  <c r="HW24" i="25" s="1"/>
  <c r="HX24" i="25" s="1"/>
  <c r="HY24" i="25" s="1"/>
  <c r="HZ24" i="25" s="1"/>
  <c r="IA24" i="25" s="1"/>
  <c r="IB24" i="25" s="1"/>
  <c r="IC24" i="25" s="1"/>
  <c r="ID24" i="25" s="1"/>
  <c r="IE24" i="25" s="1"/>
  <c r="IF24" i="25" s="1"/>
  <c r="IG24" i="25" s="1"/>
  <c r="IH24" i="25" s="1"/>
  <c r="II24" i="25" s="1"/>
  <c r="IJ24" i="25" s="1"/>
  <c r="IK24" i="25" s="1"/>
  <c r="IL24" i="25" s="1"/>
  <c r="IM24" i="25" s="1"/>
  <c r="IN24" i="25" s="1"/>
  <c r="IO24" i="25" s="1"/>
  <c r="IP24" i="25" s="1"/>
  <c r="IQ24" i="25" s="1"/>
  <c r="IR24" i="25" s="1"/>
  <c r="IS24" i="25" s="1"/>
  <c r="IT24" i="25" s="1"/>
  <c r="IU24" i="25" s="1"/>
  <c r="IV24" i="25" s="1"/>
  <c r="IW24" i="25" s="1"/>
  <c r="IX24" i="25" s="1"/>
  <c r="IY24" i="25" s="1"/>
  <c r="IZ24" i="25" s="1"/>
  <c r="JA24" i="25" s="1"/>
  <c r="JB24" i="25" s="1"/>
  <c r="JC24" i="25" s="1"/>
  <c r="JD24" i="25" s="1"/>
  <c r="JE24" i="25" s="1"/>
  <c r="JF24" i="25" s="1"/>
  <c r="JG24" i="25" s="1"/>
  <c r="JH24" i="25" s="1"/>
  <c r="JI24" i="25" s="1"/>
  <c r="JJ24" i="25" s="1"/>
  <c r="JK24" i="25" s="1"/>
  <c r="JL24" i="25" s="1"/>
  <c r="JM24" i="25" s="1"/>
  <c r="JN24" i="25" s="1"/>
  <c r="JO24" i="25" s="1"/>
  <c r="JP24" i="25" s="1"/>
  <c r="JQ24" i="25" s="1"/>
  <c r="JR24" i="25" s="1"/>
  <c r="JS24" i="25" s="1"/>
  <c r="JT24" i="25" s="1"/>
  <c r="JU24" i="25" s="1"/>
  <c r="JV24" i="25" s="1"/>
  <c r="JW24" i="25" s="1"/>
  <c r="JX24" i="25" s="1"/>
  <c r="JY24" i="25" s="1"/>
  <c r="JZ24" i="25" s="1"/>
  <c r="KA24" i="25" s="1"/>
  <c r="KB24" i="25" s="1"/>
  <c r="KC24" i="25" s="1"/>
  <c r="KD24" i="25" s="1"/>
  <c r="KE24" i="25" s="1"/>
  <c r="KF24" i="25" s="1"/>
  <c r="KG24" i="25" s="1"/>
  <c r="KH24" i="25" s="1"/>
  <c r="KI24" i="25" s="1"/>
  <c r="KJ24" i="25" s="1"/>
  <c r="KK24" i="25" s="1"/>
  <c r="KL24" i="25" s="1"/>
  <c r="KM24" i="25" s="1"/>
  <c r="KN24" i="25" s="1"/>
  <c r="C13" i="25"/>
  <c r="D13" i="25" s="1"/>
  <c r="E13" i="25" s="1"/>
  <c r="F13" i="25" s="1"/>
  <c r="G13" i="25" s="1"/>
  <c r="H13" i="25" s="1"/>
  <c r="I13" i="25" s="1"/>
  <c r="J13" i="25" s="1"/>
  <c r="K13" i="25" s="1"/>
  <c r="L13" i="25" s="1"/>
  <c r="M13" i="25" s="1"/>
  <c r="N13" i="25" s="1"/>
  <c r="O13" i="25" s="1"/>
  <c r="P13" i="25" s="1"/>
  <c r="Q13" i="25" s="1"/>
  <c r="R13" i="25" s="1"/>
  <c r="S13" i="25" s="1"/>
  <c r="T13" i="25" s="1"/>
  <c r="U13" i="25" s="1"/>
  <c r="V13" i="25" s="1"/>
  <c r="W13" i="25" s="1"/>
  <c r="X13" i="25" s="1"/>
  <c r="Y13" i="25" s="1"/>
  <c r="Z13" i="25" s="1"/>
  <c r="AA13" i="25" s="1"/>
  <c r="AB13" i="25" s="1"/>
  <c r="AC13" i="25" s="1"/>
  <c r="AD13" i="25" s="1"/>
  <c r="AE13" i="25" s="1"/>
  <c r="AF13" i="25" s="1"/>
  <c r="AG13" i="25" s="1"/>
  <c r="AH13" i="25" s="1"/>
  <c r="AI13" i="25" s="1"/>
  <c r="AJ13" i="25" s="1"/>
  <c r="AK13" i="25" s="1"/>
  <c r="AL13" i="25" s="1"/>
  <c r="AM13" i="25" s="1"/>
  <c r="AN13" i="25" s="1"/>
  <c r="AO13" i="25" s="1"/>
  <c r="AP13" i="25" s="1"/>
  <c r="AQ13" i="25" s="1"/>
  <c r="AR13" i="25" s="1"/>
  <c r="AS13" i="25" s="1"/>
  <c r="AT13" i="25" s="1"/>
  <c r="AU13" i="25" s="1"/>
  <c r="AV13" i="25" s="1"/>
  <c r="AW13" i="25" s="1"/>
  <c r="AX13" i="25" s="1"/>
  <c r="AY13" i="25" s="1"/>
  <c r="AZ13" i="25" s="1"/>
  <c r="BA13" i="25" s="1"/>
  <c r="BB13" i="25" s="1"/>
  <c r="BC13" i="25" s="1"/>
  <c r="BD13" i="25" s="1"/>
  <c r="BE13" i="25" s="1"/>
  <c r="BF13" i="25" s="1"/>
  <c r="BG13" i="25" s="1"/>
  <c r="BH13" i="25" s="1"/>
  <c r="BI13" i="25" s="1"/>
  <c r="BJ13" i="25" s="1"/>
  <c r="BK13" i="25" s="1"/>
  <c r="BL13" i="25" s="1"/>
  <c r="BM13" i="25" s="1"/>
  <c r="BN13" i="25" s="1"/>
  <c r="BO13" i="25" s="1"/>
  <c r="BP13" i="25" s="1"/>
  <c r="BQ13" i="25" s="1"/>
  <c r="BR13" i="25" s="1"/>
  <c r="BS13" i="25" s="1"/>
  <c r="BT13" i="25" s="1"/>
  <c r="BU13" i="25" s="1"/>
  <c r="BV13" i="25" s="1"/>
  <c r="BW13" i="25" s="1"/>
  <c r="BX13" i="25" s="1"/>
  <c r="BY13" i="25" s="1"/>
  <c r="BZ13" i="25" s="1"/>
  <c r="CA13" i="25" s="1"/>
  <c r="CB13" i="25" s="1"/>
  <c r="CC13" i="25" s="1"/>
  <c r="CD13" i="25" s="1"/>
  <c r="CE13" i="25" s="1"/>
  <c r="CF13" i="25" s="1"/>
  <c r="CG13" i="25" s="1"/>
  <c r="CH13" i="25" s="1"/>
  <c r="CI13" i="25" s="1"/>
  <c r="CJ13" i="25" s="1"/>
  <c r="CK13" i="25" s="1"/>
  <c r="CL13" i="25" s="1"/>
  <c r="CM13" i="25" s="1"/>
  <c r="CN13" i="25" s="1"/>
  <c r="CO13" i="25" s="1"/>
  <c r="CP13" i="25" s="1"/>
  <c r="CQ13" i="25" s="1"/>
  <c r="CR13" i="25" s="1"/>
  <c r="CS13" i="25" s="1"/>
  <c r="CT13" i="25" s="1"/>
  <c r="CU13" i="25" s="1"/>
  <c r="CV13" i="25" s="1"/>
  <c r="CW13" i="25" s="1"/>
  <c r="CX13" i="25" s="1"/>
  <c r="CY13" i="25" s="1"/>
  <c r="CZ13" i="25" s="1"/>
  <c r="DA13" i="25" s="1"/>
  <c r="DB13" i="25" s="1"/>
  <c r="DC13" i="25" s="1"/>
  <c r="DD13" i="25" s="1"/>
  <c r="DE13" i="25" s="1"/>
  <c r="DF13" i="25" s="1"/>
  <c r="DG13" i="25" s="1"/>
  <c r="DH13" i="25" s="1"/>
  <c r="DI13" i="25" s="1"/>
  <c r="DJ13" i="25" s="1"/>
  <c r="DK13" i="25" s="1"/>
  <c r="DL13" i="25" s="1"/>
  <c r="DM13" i="25" s="1"/>
  <c r="DN13" i="25" s="1"/>
  <c r="DO13" i="25" s="1"/>
  <c r="DP13" i="25" s="1"/>
  <c r="DQ13" i="25" s="1"/>
  <c r="DR13" i="25" s="1"/>
  <c r="DS13" i="25" s="1"/>
  <c r="DT13" i="25" s="1"/>
  <c r="DU13" i="25" s="1"/>
  <c r="DV13" i="25" s="1"/>
  <c r="DW13" i="25" s="1"/>
  <c r="DX13" i="25" s="1"/>
  <c r="DY13" i="25" s="1"/>
  <c r="DZ13" i="25" s="1"/>
  <c r="EA13" i="25" s="1"/>
  <c r="EB13" i="25" s="1"/>
  <c r="EC13" i="25" s="1"/>
  <c r="ED13" i="25" s="1"/>
  <c r="EE13" i="25" s="1"/>
  <c r="EF13" i="25" s="1"/>
  <c r="EG13" i="25" s="1"/>
  <c r="EH13" i="25" s="1"/>
  <c r="EI13" i="25" s="1"/>
  <c r="EJ13" i="25" s="1"/>
  <c r="EK13" i="25" s="1"/>
  <c r="EL13" i="25" s="1"/>
  <c r="EM13" i="25" s="1"/>
  <c r="EN13" i="25" s="1"/>
  <c r="EO13" i="25" s="1"/>
  <c r="EP13" i="25" s="1"/>
  <c r="EQ13" i="25" s="1"/>
  <c r="ER13" i="25" s="1"/>
  <c r="ES13" i="25" s="1"/>
  <c r="ET13" i="25" s="1"/>
  <c r="EU13" i="25" s="1"/>
  <c r="EV13" i="25" s="1"/>
  <c r="EW13" i="25" s="1"/>
  <c r="EX13" i="25" s="1"/>
  <c r="EY13" i="25" s="1"/>
  <c r="EZ13" i="25" s="1"/>
  <c r="FA13" i="25" s="1"/>
  <c r="FB13" i="25" s="1"/>
  <c r="FC13" i="25" s="1"/>
  <c r="FD13" i="25" s="1"/>
  <c r="FE13" i="25" s="1"/>
  <c r="FF13" i="25" s="1"/>
  <c r="FG13" i="25" s="1"/>
  <c r="FH13" i="25" s="1"/>
  <c r="FI13" i="25" s="1"/>
  <c r="FJ13" i="25" s="1"/>
  <c r="FK13" i="25" s="1"/>
  <c r="FL13" i="25" s="1"/>
  <c r="FM13" i="25" s="1"/>
  <c r="FN13" i="25" s="1"/>
  <c r="FO13" i="25" s="1"/>
  <c r="FP13" i="25" s="1"/>
  <c r="FQ13" i="25" s="1"/>
  <c r="FR13" i="25" s="1"/>
  <c r="FS13" i="25" s="1"/>
  <c r="FT13" i="25" s="1"/>
  <c r="FU13" i="25" s="1"/>
  <c r="FV13" i="25" s="1"/>
  <c r="FW13" i="25" s="1"/>
  <c r="FX13" i="25" s="1"/>
  <c r="FY13" i="25" s="1"/>
  <c r="FZ13" i="25" s="1"/>
  <c r="GA13" i="25" s="1"/>
  <c r="GB13" i="25" s="1"/>
  <c r="GC13" i="25" s="1"/>
  <c r="GD13" i="25" s="1"/>
  <c r="GE13" i="25" s="1"/>
  <c r="GF13" i="25" s="1"/>
  <c r="GG13" i="25" s="1"/>
  <c r="GH13" i="25" s="1"/>
  <c r="GI13" i="25" s="1"/>
  <c r="GJ13" i="25" s="1"/>
  <c r="GK13" i="25" s="1"/>
  <c r="GL13" i="25" s="1"/>
  <c r="GM13" i="25" s="1"/>
  <c r="GN13" i="25" s="1"/>
  <c r="GO13" i="25" s="1"/>
  <c r="GP13" i="25" s="1"/>
  <c r="GQ13" i="25" s="1"/>
  <c r="GR13" i="25" s="1"/>
  <c r="GS13" i="25" s="1"/>
  <c r="GT13" i="25" s="1"/>
  <c r="GU13" i="25" s="1"/>
  <c r="GV13" i="25" s="1"/>
  <c r="GW13" i="25" s="1"/>
  <c r="GX13" i="25" s="1"/>
  <c r="GY13" i="25" s="1"/>
  <c r="GZ13" i="25" s="1"/>
  <c r="HA13" i="25" s="1"/>
  <c r="HB13" i="25" s="1"/>
  <c r="HC13" i="25" s="1"/>
  <c r="HD13" i="25" s="1"/>
  <c r="HE13" i="25" s="1"/>
  <c r="HF13" i="25" s="1"/>
  <c r="HG13" i="25" s="1"/>
  <c r="HH13" i="25" s="1"/>
  <c r="HI13" i="25" s="1"/>
  <c r="HJ13" i="25" s="1"/>
  <c r="HK13" i="25" s="1"/>
  <c r="HL13" i="25" s="1"/>
  <c r="HM13" i="25" s="1"/>
  <c r="HN13" i="25" s="1"/>
  <c r="HO13" i="25" s="1"/>
  <c r="HP13" i="25" s="1"/>
  <c r="HQ13" i="25" s="1"/>
  <c r="HR13" i="25" s="1"/>
  <c r="HS13" i="25" s="1"/>
  <c r="HT13" i="25" s="1"/>
  <c r="HU13" i="25" s="1"/>
  <c r="HV13" i="25" s="1"/>
  <c r="HW13" i="25" s="1"/>
  <c r="HX13" i="25" s="1"/>
  <c r="HY13" i="25" s="1"/>
  <c r="HZ13" i="25" s="1"/>
  <c r="IA13" i="25" s="1"/>
  <c r="IB13" i="25" s="1"/>
  <c r="IC13" i="25" s="1"/>
  <c r="ID13" i="25" s="1"/>
  <c r="IE13" i="25" s="1"/>
  <c r="IF13" i="25" s="1"/>
  <c r="IG13" i="25" s="1"/>
  <c r="IH13" i="25" s="1"/>
  <c r="II13" i="25" s="1"/>
  <c r="IJ13" i="25" s="1"/>
  <c r="IK13" i="25" s="1"/>
  <c r="IL13" i="25" s="1"/>
  <c r="IM13" i="25" s="1"/>
  <c r="IN13" i="25" s="1"/>
  <c r="IO13" i="25" s="1"/>
  <c r="IP13" i="25" s="1"/>
  <c r="IQ13" i="25" s="1"/>
  <c r="IR13" i="25" s="1"/>
  <c r="IS13" i="25" s="1"/>
  <c r="IT13" i="25" s="1"/>
  <c r="IU13" i="25" s="1"/>
  <c r="IV13" i="25" s="1"/>
  <c r="IW13" i="25" s="1"/>
  <c r="IX13" i="25" s="1"/>
  <c r="IY13" i="25" s="1"/>
  <c r="IZ13" i="25" s="1"/>
  <c r="JA13" i="25" s="1"/>
  <c r="JB13" i="25" s="1"/>
  <c r="JC13" i="25" s="1"/>
  <c r="JD13" i="25" s="1"/>
  <c r="JE13" i="25" s="1"/>
  <c r="JF13" i="25" s="1"/>
  <c r="JG13" i="25" s="1"/>
  <c r="JH13" i="25" s="1"/>
  <c r="JI13" i="25" s="1"/>
  <c r="JJ13" i="25" s="1"/>
  <c r="JK13" i="25" s="1"/>
  <c r="JL13" i="25" s="1"/>
  <c r="JM13" i="25" s="1"/>
  <c r="JN13" i="25" s="1"/>
  <c r="JO13" i="25" s="1"/>
  <c r="JP13" i="25" s="1"/>
  <c r="JQ13" i="25" s="1"/>
  <c r="JR13" i="25" s="1"/>
  <c r="JS13" i="25" s="1"/>
  <c r="JT13" i="25" s="1"/>
  <c r="JU13" i="25" s="1"/>
  <c r="JV13" i="25" s="1"/>
  <c r="JW13" i="25" s="1"/>
  <c r="JX13" i="25" s="1"/>
  <c r="JY13" i="25" s="1"/>
  <c r="JZ13" i="25" s="1"/>
  <c r="KA13" i="25" s="1"/>
  <c r="KB13" i="25" s="1"/>
  <c r="KC13" i="25" s="1"/>
  <c r="KD13" i="25" s="1"/>
  <c r="KE13" i="25" s="1"/>
  <c r="KF13" i="25" s="1"/>
  <c r="KG13" i="25" s="1"/>
  <c r="KH13" i="25" s="1"/>
  <c r="KI13" i="25" s="1"/>
  <c r="KJ13" i="25" s="1"/>
  <c r="KK13" i="25" s="1"/>
  <c r="KL13" i="25" s="1"/>
  <c r="KM13" i="25" s="1"/>
  <c r="KN13" i="25" s="1"/>
  <c r="C13" i="24"/>
  <c r="D13" i="24" s="1"/>
  <c r="E13" i="24" s="1"/>
  <c r="F13" i="24" s="1"/>
  <c r="G13" i="24" s="1"/>
  <c r="H13" i="24" s="1"/>
  <c r="I13" i="24" s="1"/>
  <c r="J13" i="24" s="1"/>
  <c r="K13" i="24" s="1"/>
  <c r="L13" i="24" s="1"/>
  <c r="M13" i="24" s="1"/>
  <c r="N13" i="24" s="1"/>
  <c r="O13" i="24" s="1"/>
  <c r="P13" i="24" s="1"/>
  <c r="Q13" i="24" s="1"/>
  <c r="R13" i="24" s="1"/>
  <c r="S13" i="24" s="1"/>
  <c r="T13" i="24" s="1"/>
  <c r="U13" i="24" s="1"/>
  <c r="V13" i="24" s="1"/>
  <c r="W13" i="24" s="1"/>
  <c r="X13" i="24" s="1"/>
  <c r="Y13" i="24" s="1"/>
  <c r="Z13" i="24" s="1"/>
  <c r="AA13" i="24" s="1"/>
  <c r="AB13" i="24" s="1"/>
  <c r="AC13" i="24" s="1"/>
  <c r="AD13" i="24" s="1"/>
  <c r="AE13" i="24" s="1"/>
  <c r="AF13" i="24" s="1"/>
  <c r="AG13" i="24" s="1"/>
  <c r="AH13" i="24" s="1"/>
  <c r="AI13" i="24" s="1"/>
  <c r="AJ13" i="24" s="1"/>
  <c r="AK13" i="24" s="1"/>
  <c r="AL13" i="24" s="1"/>
  <c r="AM13" i="24" s="1"/>
  <c r="AN13" i="24" s="1"/>
  <c r="AO13" i="24" s="1"/>
  <c r="AP13" i="24" s="1"/>
  <c r="AQ13" i="24" s="1"/>
  <c r="AR13" i="24" s="1"/>
  <c r="AS13" i="24" s="1"/>
  <c r="AT13" i="24" s="1"/>
  <c r="AU13" i="24" s="1"/>
  <c r="AV13" i="24" s="1"/>
  <c r="AW13" i="24" s="1"/>
  <c r="AX13" i="24" s="1"/>
  <c r="AY13" i="24" s="1"/>
  <c r="AZ13" i="24" s="1"/>
  <c r="BA13" i="24" s="1"/>
  <c r="BB13" i="24" s="1"/>
  <c r="BC13" i="24" s="1"/>
  <c r="BD13" i="24" s="1"/>
  <c r="BE13" i="24" s="1"/>
  <c r="BF13" i="24" s="1"/>
  <c r="BG13" i="24" s="1"/>
  <c r="BH13" i="24" s="1"/>
  <c r="BI13" i="24" s="1"/>
  <c r="BJ13" i="24" s="1"/>
  <c r="BK13" i="24" s="1"/>
  <c r="BL13" i="24" s="1"/>
  <c r="BM13" i="24" s="1"/>
  <c r="BN13" i="24" s="1"/>
  <c r="BO13" i="24" s="1"/>
  <c r="BP13" i="24" s="1"/>
  <c r="BQ13" i="24" s="1"/>
  <c r="BR13" i="24" s="1"/>
  <c r="BS13" i="24" s="1"/>
  <c r="BT13" i="24" s="1"/>
  <c r="BU13" i="24" s="1"/>
  <c r="BV13" i="24" s="1"/>
  <c r="BW13" i="24" s="1"/>
  <c r="BX13" i="24" s="1"/>
  <c r="BY13" i="24" s="1"/>
  <c r="BZ13" i="24" s="1"/>
  <c r="CA13" i="24" s="1"/>
  <c r="CB13" i="24" s="1"/>
  <c r="CC13" i="24" s="1"/>
  <c r="CD13" i="24" s="1"/>
  <c r="CE13" i="24" s="1"/>
  <c r="CF13" i="24" s="1"/>
  <c r="CG13" i="24" s="1"/>
  <c r="CH13" i="24" s="1"/>
  <c r="CI13" i="24" s="1"/>
  <c r="CJ13" i="24" s="1"/>
  <c r="CK13" i="24" s="1"/>
  <c r="CL13" i="24" s="1"/>
  <c r="CM13" i="24" s="1"/>
  <c r="CN13" i="24" s="1"/>
  <c r="CO13" i="24" s="1"/>
  <c r="CP13" i="24" s="1"/>
  <c r="CQ13" i="24" s="1"/>
  <c r="CR13" i="24" s="1"/>
  <c r="CS13" i="24" s="1"/>
  <c r="CT13" i="24" s="1"/>
  <c r="CU13" i="24" s="1"/>
  <c r="CV13" i="24" s="1"/>
  <c r="CW13" i="24" s="1"/>
  <c r="CX13" i="24" s="1"/>
  <c r="CY13" i="24" s="1"/>
  <c r="CZ13" i="24" s="1"/>
  <c r="DA13" i="24" s="1"/>
  <c r="DB13" i="24" s="1"/>
  <c r="DC13" i="24" s="1"/>
  <c r="DD13" i="24" s="1"/>
  <c r="DE13" i="24" s="1"/>
  <c r="DF13" i="24" s="1"/>
  <c r="DG13" i="24" s="1"/>
  <c r="DH13" i="24" s="1"/>
  <c r="DI13" i="24" s="1"/>
  <c r="DJ13" i="24" s="1"/>
  <c r="DK13" i="24" s="1"/>
  <c r="DL13" i="24" s="1"/>
  <c r="DM13" i="24" s="1"/>
  <c r="DN13" i="24" s="1"/>
  <c r="DO13" i="24" s="1"/>
  <c r="DP13" i="24" s="1"/>
  <c r="DQ13" i="24" s="1"/>
  <c r="DR13" i="24" s="1"/>
  <c r="DS13" i="24" s="1"/>
  <c r="DT13" i="24" s="1"/>
  <c r="DU13" i="24" s="1"/>
  <c r="DV13" i="24" s="1"/>
  <c r="DW13" i="24" s="1"/>
  <c r="DX13" i="24" s="1"/>
  <c r="DY13" i="24" s="1"/>
  <c r="DZ13" i="24" s="1"/>
  <c r="EA13" i="24" s="1"/>
  <c r="EB13" i="24" s="1"/>
  <c r="EC13" i="24" s="1"/>
  <c r="ED13" i="24" s="1"/>
  <c r="EE13" i="24" s="1"/>
  <c r="EF13" i="24" s="1"/>
  <c r="EG13" i="24" s="1"/>
  <c r="EH13" i="24" s="1"/>
  <c r="EI13" i="24" s="1"/>
  <c r="EJ13" i="24" s="1"/>
  <c r="EK13" i="24" s="1"/>
  <c r="EL13" i="24" s="1"/>
  <c r="EM13" i="24" s="1"/>
  <c r="EN13" i="24" s="1"/>
  <c r="EO13" i="24" s="1"/>
  <c r="EP13" i="24" s="1"/>
  <c r="EQ13" i="24" s="1"/>
  <c r="ER13" i="24" s="1"/>
  <c r="ES13" i="24" s="1"/>
  <c r="ET13" i="24" s="1"/>
  <c r="EU13" i="24" s="1"/>
  <c r="EV13" i="24" s="1"/>
  <c r="EW13" i="24" s="1"/>
  <c r="EX13" i="24" s="1"/>
  <c r="EY13" i="24" s="1"/>
  <c r="EZ13" i="24" s="1"/>
  <c r="FA13" i="24" s="1"/>
  <c r="FB13" i="24" s="1"/>
  <c r="FC13" i="24" s="1"/>
  <c r="FD13" i="24" s="1"/>
  <c r="FE13" i="24" s="1"/>
  <c r="FF13" i="24" s="1"/>
  <c r="FG13" i="24" s="1"/>
  <c r="FH13" i="24" s="1"/>
  <c r="FI13" i="24" s="1"/>
  <c r="FJ13" i="24" s="1"/>
  <c r="FK13" i="24" s="1"/>
  <c r="FL13" i="24" s="1"/>
  <c r="FM13" i="24" s="1"/>
  <c r="FN13" i="24" s="1"/>
  <c r="FO13" i="24" s="1"/>
  <c r="FP13" i="24" s="1"/>
  <c r="FQ13" i="24" s="1"/>
  <c r="FR13" i="24" s="1"/>
  <c r="FS13" i="24" s="1"/>
  <c r="FT13" i="24" s="1"/>
  <c r="FU13" i="24" s="1"/>
  <c r="FV13" i="24" s="1"/>
  <c r="FW13" i="24" s="1"/>
  <c r="FX13" i="24" s="1"/>
  <c r="FY13" i="24" s="1"/>
  <c r="FZ13" i="24" s="1"/>
  <c r="GA13" i="24" s="1"/>
  <c r="GB13" i="24" s="1"/>
  <c r="GC13" i="24" s="1"/>
  <c r="GD13" i="24" s="1"/>
  <c r="GE13" i="24" s="1"/>
  <c r="GF13" i="24" s="1"/>
  <c r="GG13" i="24" s="1"/>
  <c r="GH13" i="24" s="1"/>
  <c r="GI13" i="24" s="1"/>
  <c r="GJ13" i="24" s="1"/>
  <c r="GK13" i="24" s="1"/>
  <c r="GL13" i="24" s="1"/>
  <c r="GM13" i="24" s="1"/>
  <c r="GN13" i="24" s="1"/>
  <c r="GO13" i="24" s="1"/>
  <c r="GP13" i="24" s="1"/>
  <c r="GQ13" i="24" s="1"/>
  <c r="GR13" i="24" s="1"/>
  <c r="GS13" i="24" s="1"/>
  <c r="GT13" i="24" s="1"/>
  <c r="GU13" i="24" s="1"/>
  <c r="GV13" i="24" s="1"/>
  <c r="GW13" i="24" s="1"/>
  <c r="GX13" i="24" s="1"/>
  <c r="GY13" i="24" s="1"/>
  <c r="GZ13" i="24" s="1"/>
  <c r="HA13" i="24" s="1"/>
  <c r="HB13" i="24" s="1"/>
  <c r="HC13" i="24" s="1"/>
  <c r="HD13" i="24" s="1"/>
  <c r="HE13" i="24" s="1"/>
  <c r="HF13" i="24" s="1"/>
  <c r="HG13" i="24" s="1"/>
  <c r="HH13" i="24" s="1"/>
  <c r="HI13" i="24" s="1"/>
  <c r="HJ13" i="24" s="1"/>
  <c r="HK13" i="24" s="1"/>
  <c r="HL13" i="24" s="1"/>
  <c r="HM13" i="24" s="1"/>
  <c r="HN13" i="24" s="1"/>
  <c r="HO13" i="24" s="1"/>
  <c r="HP13" i="24" s="1"/>
  <c r="HQ13" i="24" s="1"/>
  <c r="HR13" i="24" s="1"/>
  <c r="HS13" i="24" s="1"/>
  <c r="HT13" i="24" s="1"/>
  <c r="HU13" i="24" s="1"/>
  <c r="HV13" i="24" s="1"/>
  <c r="HW13" i="24" s="1"/>
  <c r="HX13" i="24" s="1"/>
  <c r="HY13" i="24" s="1"/>
  <c r="HZ13" i="24" s="1"/>
  <c r="IA13" i="24" s="1"/>
  <c r="IB13" i="24" s="1"/>
  <c r="IC13" i="24" s="1"/>
  <c r="ID13" i="24" s="1"/>
  <c r="IE13" i="24" s="1"/>
  <c r="IF13" i="24" s="1"/>
  <c r="IG13" i="24" s="1"/>
  <c r="IH13" i="24" s="1"/>
  <c r="II13" i="24" s="1"/>
  <c r="IJ13" i="24" s="1"/>
  <c r="IK13" i="24" s="1"/>
  <c r="IL13" i="24" s="1"/>
  <c r="IM13" i="24" s="1"/>
  <c r="IN13" i="24" s="1"/>
  <c r="IO13" i="24" s="1"/>
  <c r="IP13" i="24" s="1"/>
  <c r="IQ13" i="24" s="1"/>
  <c r="IR13" i="24" s="1"/>
  <c r="IS13" i="24" s="1"/>
  <c r="IT13" i="24" s="1"/>
  <c r="IU13" i="24" s="1"/>
  <c r="IV13" i="24" s="1"/>
  <c r="IW13" i="24" s="1"/>
  <c r="IX13" i="24" s="1"/>
  <c r="IY13" i="24" s="1"/>
  <c r="IZ13" i="24" s="1"/>
  <c r="JA13" i="24" s="1"/>
  <c r="JB13" i="24" s="1"/>
  <c r="JC13" i="24" s="1"/>
  <c r="JD13" i="24" s="1"/>
  <c r="JE13" i="24" s="1"/>
  <c r="JF13" i="24" s="1"/>
  <c r="JG13" i="24" s="1"/>
  <c r="JH13" i="24" s="1"/>
  <c r="JI13" i="24" s="1"/>
  <c r="JJ13" i="24" s="1"/>
  <c r="JK13" i="24" s="1"/>
  <c r="JL13" i="24" s="1"/>
  <c r="JM13" i="24" s="1"/>
  <c r="JN13" i="24" s="1"/>
  <c r="JO13" i="24" s="1"/>
  <c r="JP13" i="24" s="1"/>
  <c r="JQ13" i="24" s="1"/>
  <c r="JR13" i="24" s="1"/>
  <c r="JS13" i="24" s="1"/>
  <c r="JT13" i="24" s="1"/>
  <c r="JU13" i="24" s="1"/>
  <c r="JV13" i="24" s="1"/>
  <c r="JW13" i="24" s="1"/>
  <c r="JX13" i="24" s="1"/>
  <c r="JY13" i="24" s="1"/>
  <c r="JZ13" i="24" s="1"/>
  <c r="KA13" i="24" s="1"/>
  <c r="KB13" i="24" s="1"/>
  <c r="KC13" i="24" s="1"/>
  <c r="KD13" i="24" s="1"/>
  <c r="KE13" i="24" s="1"/>
  <c r="KF13" i="24" s="1"/>
  <c r="KG13" i="24" s="1"/>
  <c r="KH13" i="24" s="1"/>
  <c r="KI13" i="24" s="1"/>
  <c r="KJ13" i="24" s="1"/>
  <c r="KK13" i="24" s="1"/>
  <c r="KL13" i="24" s="1"/>
  <c r="KM13" i="24" s="1"/>
  <c r="KN13" i="24" s="1"/>
  <c r="EX7" i="24" l="1"/>
  <c r="EX19" i="24" s="1"/>
  <c r="EZ30" i="24" s="1"/>
  <c r="KJ8" i="25"/>
  <c r="HW8" i="25"/>
  <c r="CS8" i="25"/>
  <c r="GA6" i="25"/>
  <c r="CC2" i="25"/>
  <c r="Y2" i="25"/>
  <c r="CK2" i="25"/>
  <c r="EW2" i="25"/>
  <c r="HI2" i="25"/>
  <c r="JU2" i="25"/>
  <c r="JH7" i="25"/>
  <c r="AG2" i="25"/>
  <c r="CS2" i="25"/>
  <c r="FE2" i="25"/>
  <c r="HQ2" i="25"/>
  <c r="KC2" i="25"/>
  <c r="EJ7" i="25"/>
  <c r="Q2" i="25"/>
  <c r="AO2" i="25"/>
  <c r="DA2" i="25"/>
  <c r="FM2" i="25"/>
  <c r="HY2" i="25"/>
  <c r="KK2" i="25"/>
  <c r="L7" i="25"/>
  <c r="HA2" i="25"/>
  <c r="AW2" i="25"/>
  <c r="DI2" i="25"/>
  <c r="FU2" i="25"/>
  <c r="IG2" i="25"/>
  <c r="DG8" i="24"/>
  <c r="DG20" i="24" s="1"/>
  <c r="DI31" i="24" s="1"/>
  <c r="BE2" i="25"/>
  <c r="DQ2" i="25"/>
  <c r="GC2" i="25"/>
  <c r="IO2" i="25"/>
  <c r="JX8" i="25"/>
  <c r="BC6" i="25"/>
  <c r="EO2" i="25"/>
  <c r="JM2" i="25"/>
  <c r="BM2" i="25"/>
  <c r="DY2" i="25"/>
  <c r="GK2" i="25"/>
  <c r="IW2" i="25"/>
  <c r="FA5" i="25"/>
  <c r="GO6" i="24"/>
  <c r="GO18" i="24" s="1"/>
  <c r="GQ29" i="24" s="1"/>
  <c r="I2" i="25"/>
  <c r="BU2" i="25"/>
  <c r="EG2" i="25"/>
  <c r="GS2" i="25"/>
  <c r="JE2" i="25"/>
  <c r="FK8" i="25"/>
  <c r="CR4" i="25"/>
  <c r="KK2" i="24"/>
  <c r="KK14" i="24" s="1"/>
  <c r="KM25" i="24" s="1"/>
  <c r="KC2" i="24"/>
  <c r="KC14" i="24" s="1"/>
  <c r="KE25" i="24" s="1"/>
  <c r="JU2" i="24"/>
  <c r="JU14" i="24" s="1"/>
  <c r="JW25" i="24" s="1"/>
  <c r="JM2" i="24"/>
  <c r="JM14" i="24" s="1"/>
  <c r="JO25" i="24" s="1"/>
  <c r="JE2" i="24"/>
  <c r="JE14" i="24" s="1"/>
  <c r="JG25" i="24" s="1"/>
  <c r="IW2" i="24"/>
  <c r="IW14" i="24" s="1"/>
  <c r="IY25" i="24" s="1"/>
  <c r="IO2" i="24"/>
  <c r="IO14" i="24" s="1"/>
  <c r="IQ25" i="24" s="1"/>
  <c r="IG2" i="24"/>
  <c r="IG14" i="24" s="1"/>
  <c r="II25" i="24" s="1"/>
  <c r="HY2" i="24"/>
  <c r="HY14" i="24" s="1"/>
  <c r="IA25" i="24" s="1"/>
  <c r="HQ2" i="24"/>
  <c r="HQ14" i="24" s="1"/>
  <c r="HS25" i="24" s="1"/>
  <c r="HI2" i="24"/>
  <c r="HI14" i="24" s="1"/>
  <c r="HK25" i="24" s="1"/>
  <c r="HA2" i="24"/>
  <c r="HA14" i="24" s="1"/>
  <c r="HC25" i="24" s="1"/>
  <c r="GS2" i="24"/>
  <c r="GS14" i="24" s="1"/>
  <c r="GU25" i="24" s="1"/>
  <c r="GK2" i="24"/>
  <c r="GK14" i="24" s="1"/>
  <c r="GM25" i="24" s="1"/>
  <c r="GC2" i="24"/>
  <c r="GC14" i="24" s="1"/>
  <c r="GE25" i="24" s="1"/>
  <c r="FU2" i="24"/>
  <c r="FU14" i="24" s="1"/>
  <c r="FW25" i="24" s="1"/>
  <c r="FM2" i="24"/>
  <c r="FM14" i="24" s="1"/>
  <c r="FO25" i="24" s="1"/>
  <c r="FE2" i="24"/>
  <c r="FE14" i="24" s="1"/>
  <c r="FG25" i="24" s="1"/>
  <c r="EW2" i="24"/>
  <c r="EW14" i="24" s="1"/>
  <c r="EY25" i="24" s="1"/>
  <c r="EO2" i="24"/>
  <c r="EO14" i="24" s="1"/>
  <c r="EQ25" i="24" s="1"/>
  <c r="EG2" i="24"/>
  <c r="EG14" i="24" s="1"/>
  <c r="EI25" i="24" s="1"/>
  <c r="DY2" i="24"/>
  <c r="DY14" i="24" s="1"/>
  <c r="EA25" i="24" s="1"/>
  <c r="DQ2" i="24"/>
  <c r="DQ14" i="24" s="1"/>
  <c r="DS25" i="24" s="1"/>
  <c r="DI2" i="24"/>
  <c r="DI14" i="24" s="1"/>
  <c r="DK25" i="24" s="1"/>
  <c r="DA2" i="24"/>
  <c r="DA14" i="24" s="1"/>
  <c r="DC25" i="24" s="1"/>
  <c r="CS2" i="24"/>
  <c r="CS14" i="24" s="1"/>
  <c r="CU25" i="24" s="1"/>
  <c r="CK2" i="24"/>
  <c r="CC2" i="24"/>
  <c r="BU2" i="24"/>
  <c r="BM2" i="24"/>
  <c r="BE2" i="24"/>
  <c r="AW2" i="24"/>
  <c r="AO2" i="24"/>
  <c r="AG2" i="24"/>
  <c r="Y2" i="24"/>
  <c r="Q2" i="24"/>
  <c r="I2" i="24"/>
  <c r="KJ2" i="24"/>
  <c r="KJ14" i="24" s="1"/>
  <c r="KL25" i="24" s="1"/>
  <c r="KB2" i="24"/>
  <c r="KB14" i="24" s="1"/>
  <c r="KD25" i="24" s="1"/>
  <c r="JT2" i="24"/>
  <c r="JT14" i="24" s="1"/>
  <c r="JV25" i="24" s="1"/>
  <c r="JL2" i="24"/>
  <c r="JL14" i="24" s="1"/>
  <c r="JN25" i="24" s="1"/>
  <c r="JD2" i="24"/>
  <c r="JD14" i="24" s="1"/>
  <c r="JF25" i="24" s="1"/>
  <c r="IV2" i="24"/>
  <c r="IV14" i="24" s="1"/>
  <c r="IX25" i="24" s="1"/>
  <c r="IN2" i="24"/>
  <c r="IN14" i="24" s="1"/>
  <c r="IP25" i="24" s="1"/>
  <c r="IF2" i="24"/>
  <c r="IF14" i="24" s="1"/>
  <c r="IH25" i="24" s="1"/>
  <c r="HX2" i="24"/>
  <c r="HX14" i="24" s="1"/>
  <c r="HZ25" i="24" s="1"/>
  <c r="HP2" i="24"/>
  <c r="HP14" i="24" s="1"/>
  <c r="HR25" i="24" s="1"/>
  <c r="HH2" i="24"/>
  <c r="HH14" i="24" s="1"/>
  <c r="HJ25" i="24" s="1"/>
  <c r="GZ2" i="24"/>
  <c r="GZ14" i="24" s="1"/>
  <c r="HB25" i="24" s="1"/>
  <c r="GR2" i="24"/>
  <c r="GR14" i="24" s="1"/>
  <c r="GT25" i="24" s="1"/>
  <c r="GJ2" i="24"/>
  <c r="GJ14" i="24" s="1"/>
  <c r="GL25" i="24" s="1"/>
  <c r="GB2" i="24"/>
  <c r="GB14" i="24" s="1"/>
  <c r="GD25" i="24" s="1"/>
  <c r="FT2" i="24"/>
  <c r="FT14" i="24" s="1"/>
  <c r="FV25" i="24" s="1"/>
  <c r="FL2" i="24"/>
  <c r="FL14" i="24" s="1"/>
  <c r="FN25" i="24" s="1"/>
  <c r="FD2" i="24"/>
  <c r="FD14" i="24" s="1"/>
  <c r="FF25" i="24" s="1"/>
  <c r="EV2" i="24"/>
  <c r="EV14" i="24" s="1"/>
  <c r="EX25" i="24" s="1"/>
  <c r="EN2" i="24"/>
  <c r="EN14" i="24" s="1"/>
  <c r="EP25" i="24" s="1"/>
  <c r="EF2" i="24"/>
  <c r="EF14" i="24" s="1"/>
  <c r="EH25" i="24" s="1"/>
  <c r="DX2" i="24"/>
  <c r="DX14" i="24" s="1"/>
  <c r="DZ25" i="24" s="1"/>
  <c r="DP2" i="24"/>
  <c r="DP14" i="24" s="1"/>
  <c r="DR25" i="24" s="1"/>
  <c r="DH2" i="24"/>
  <c r="DH14" i="24" s="1"/>
  <c r="DJ25" i="24" s="1"/>
  <c r="CZ2" i="24"/>
  <c r="CZ14" i="24" s="1"/>
  <c r="DB25" i="24" s="1"/>
  <c r="CR2" i="24"/>
  <c r="CR14" i="24" s="1"/>
  <c r="CT25" i="24" s="1"/>
  <c r="CJ2" i="24"/>
  <c r="CB2" i="24"/>
  <c r="BT2" i="24"/>
  <c r="BL2" i="24"/>
  <c r="BD2" i="24"/>
  <c r="AV2" i="24"/>
  <c r="AN2" i="24"/>
  <c r="AF2" i="24"/>
  <c r="X2" i="24"/>
  <c r="P2" i="24"/>
  <c r="H2" i="24"/>
  <c r="KI2" i="24"/>
  <c r="KI14" i="24" s="1"/>
  <c r="KK25" i="24" s="1"/>
  <c r="KA2" i="24"/>
  <c r="KA14" i="24" s="1"/>
  <c r="KC25" i="24" s="1"/>
  <c r="JS2" i="24"/>
  <c r="JS14" i="24" s="1"/>
  <c r="JU25" i="24" s="1"/>
  <c r="JK2" i="24"/>
  <c r="JK14" i="24" s="1"/>
  <c r="JM25" i="24" s="1"/>
  <c r="JC2" i="24"/>
  <c r="JC14" i="24" s="1"/>
  <c r="JE25" i="24" s="1"/>
  <c r="IU2" i="24"/>
  <c r="IU14" i="24" s="1"/>
  <c r="IW25" i="24" s="1"/>
  <c r="IM2" i="24"/>
  <c r="IM14" i="24" s="1"/>
  <c r="IO25" i="24" s="1"/>
  <c r="IE2" i="24"/>
  <c r="IE14" i="24" s="1"/>
  <c r="IG25" i="24" s="1"/>
  <c r="HW2" i="24"/>
  <c r="HW14" i="24" s="1"/>
  <c r="HY25" i="24" s="1"/>
  <c r="HO2" i="24"/>
  <c r="HO14" i="24" s="1"/>
  <c r="HQ25" i="24" s="1"/>
  <c r="HG2" i="24"/>
  <c r="HG14" i="24" s="1"/>
  <c r="HI25" i="24" s="1"/>
  <c r="GY2" i="24"/>
  <c r="GY14" i="24" s="1"/>
  <c r="HA25" i="24" s="1"/>
  <c r="GQ2" i="24"/>
  <c r="GQ14" i="24" s="1"/>
  <c r="GS25" i="24" s="1"/>
  <c r="GI2" i="24"/>
  <c r="GI14" i="24" s="1"/>
  <c r="GK25" i="24" s="1"/>
  <c r="GA2" i="24"/>
  <c r="GA14" i="24" s="1"/>
  <c r="GC25" i="24" s="1"/>
  <c r="FS2" i="24"/>
  <c r="FS14" i="24" s="1"/>
  <c r="FU25" i="24" s="1"/>
  <c r="FK2" i="24"/>
  <c r="FK14" i="24" s="1"/>
  <c r="FM25" i="24" s="1"/>
  <c r="FC2" i="24"/>
  <c r="FC14" i="24" s="1"/>
  <c r="FE25" i="24" s="1"/>
  <c r="EU2" i="24"/>
  <c r="EU14" i="24" s="1"/>
  <c r="EW25" i="24" s="1"/>
  <c r="EM2" i="24"/>
  <c r="EM14" i="24" s="1"/>
  <c r="EO25" i="24" s="1"/>
  <c r="EE2" i="24"/>
  <c r="EE14" i="24" s="1"/>
  <c r="EG25" i="24" s="1"/>
  <c r="DW2" i="24"/>
  <c r="DW14" i="24" s="1"/>
  <c r="DY25" i="24" s="1"/>
  <c r="DO2" i="24"/>
  <c r="DO14" i="24" s="1"/>
  <c r="DQ25" i="24" s="1"/>
  <c r="DG2" i="24"/>
  <c r="DG14" i="24" s="1"/>
  <c r="DI25" i="24" s="1"/>
  <c r="CY2" i="24"/>
  <c r="CY14" i="24" s="1"/>
  <c r="DA25" i="24" s="1"/>
  <c r="CQ2" i="24"/>
  <c r="CQ14" i="24" s="1"/>
  <c r="CS25" i="24" s="1"/>
  <c r="CI2" i="24"/>
  <c r="CA2" i="24"/>
  <c r="BS2" i="24"/>
  <c r="BK2" i="24"/>
  <c r="BC2" i="24"/>
  <c r="AU2" i="24"/>
  <c r="AM2" i="24"/>
  <c r="AE2" i="24"/>
  <c r="W2" i="24"/>
  <c r="O2" i="24"/>
  <c r="G2" i="24"/>
  <c r="KH2" i="24"/>
  <c r="KH14" i="24" s="1"/>
  <c r="KJ25" i="24" s="1"/>
  <c r="JZ2" i="24"/>
  <c r="JZ14" i="24" s="1"/>
  <c r="KB25" i="24" s="1"/>
  <c r="JR2" i="24"/>
  <c r="JR14" i="24" s="1"/>
  <c r="JT25" i="24" s="1"/>
  <c r="JJ2" i="24"/>
  <c r="JJ14" i="24" s="1"/>
  <c r="JL25" i="24" s="1"/>
  <c r="JB2" i="24"/>
  <c r="JB14" i="24" s="1"/>
  <c r="JD25" i="24" s="1"/>
  <c r="IT2" i="24"/>
  <c r="IT14" i="24" s="1"/>
  <c r="IV25" i="24" s="1"/>
  <c r="IL2" i="24"/>
  <c r="IL14" i="24" s="1"/>
  <c r="IN25" i="24" s="1"/>
  <c r="ID2" i="24"/>
  <c r="ID14" i="24" s="1"/>
  <c r="IF25" i="24" s="1"/>
  <c r="HV2" i="24"/>
  <c r="HV14" i="24" s="1"/>
  <c r="HX25" i="24" s="1"/>
  <c r="HN2" i="24"/>
  <c r="HN14" i="24" s="1"/>
  <c r="HP25" i="24" s="1"/>
  <c r="HF2" i="24"/>
  <c r="HF14" i="24" s="1"/>
  <c r="HH25" i="24" s="1"/>
  <c r="GX2" i="24"/>
  <c r="GX14" i="24" s="1"/>
  <c r="GZ25" i="24" s="1"/>
  <c r="GP2" i="24"/>
  <c r="GP14" i="24" s="1"/>
  <c r="GR25" i="24" s="1"/>
  <c r="GH2" i="24"/>
  <c r="GH14" i="24" s="1"/>
  <c r="GJ25" i="24" s="1"/>
  <c r="FZ2" i="24"/>
  <c r="FZ14" i="24" s="1"/>
  <c r="GB25" i="24" s="1"/>
  <c r="FR2" i="24"/>
  <c r="FR14" i="24" s="1"/>
  <c r="FT25" i="24" s="1"/>
  <c r="FJ2" i="24"/>
  <c r="FJ14" i="24" s="1"/>
  <c r="FL25" i="24" s="1"/>
  <c r="FB2" i="24"/>
  <c r="FB14" i="24" s="1"/>
  <c r="FD25" i="24" s="1"/>
  <c r="ET2" i="24"/>
  <c r="ET14" i="24" s="1"/>
  <c r="EV25" i="24" s="1"/>
  <c r="EL2" i="24"/>
  <c r="EL14" i="24" s="1"/>
  <c r="EN25" i="24" s="1"/>
  <c r="ED2" i="24"/>
  <c r="ED14" i="24" s="1"/>
  <c r="EF25" i="24" s="1"/>
  <c r="DV2" i="24"/>
  <c r="DV14" i="24" s="1"/>
  <c r="DX25" i="24" s="1"/>
  <c r="DN2" i="24"/>
  <c r="DN14" i="24" s="1"/>
  <c r="DP25" i="24" s="1"/>
  <c r="DF2" i="24"/>
  <c r="DF14" i="24" s="1"/>
  <c r="DH25" i="24" s="1"/>
  <c r="CX2" i="24"/>
  <c r="CX14" i="24" s="1"/>
  <c r="CZ25" i="24" s="1"/>
  <c r="CP2" i="24"/>
  <c r="CP14" i="24" s="1"/>
  <c r="CR25" i="24" s="1"/>
  <c r="CH2" i="24"/>
  <c r="CH14" i="24" s="1"/>
  <c r="BZ2" i="24"/>
  <c r="BZ14" i="24" s="1"/>
  <c r="BR2" i="24"/>
  <c r="BR14" i="24" s="1"/>
  <c r="BJ2" i="24"/>
  <c r="BJ14" i="24" s="1"/>
  <c r="BB2" i="24"/>
  <c r="AT2" i="24"/>
  <c r="AL2" i="24"/>
  <c r="AD2" i="24"/>
  <c r="V2" i="24"/>
  <c r="N2" i="24"/>
  <c r="F2" i="24"/>
  <c r="KG2" i="24"/>
  <c r="KG14" i="24" s="1"/>
  <c r="KI25" i="24" s="1"/>
  <c r="JY2" i="24"/>
  <c r="JY14" i="24" s="1"/>
  <c r="KA25" i="24" s="1"/>
  <c r="JQ2" i="24"/>
  <c r="JQ14" i="24" s="1"/>
  <c r="JS25" i="24" s="1"/>
  <c r="JI2" i="24"/>
  <c r="JI14" i="24" s="1"/>
  <c r="JK25" i="24" s="1"/>
  <c r="JA2" i="24"/>
  <c r="JA14" i="24" s="1"/>
  <c r="JC25" i="24" s="1"/>
  <c r="IS2" i="24"/>
  <c r="IS14" i="24" s="1"/>
  <c r="IU25" i="24" s="1"/>
  <c r="IK2" i="24"/>
  <c r="IK14" i="24" s="1"/>
  <c r="IM25" i="24" s="1"/>
  <c r="IC2" i="24"/>
  <c r="IC14" i="24" s="1"/>
  <c r="IE25" i="24" s="1"/>
  <c r="HU2" i="24"/>
  <c r="HU14" i="24" s="1"/>
  <c r="HW25" i="24" s="1"/>
  <c r="HM2" i="24"/>
  <c r="HM14" i="24" s="1"/>
  <c r="HO25" i="24" s="1"/>
  <c r="HE2" i="24"/>
  <c r="HE14" i="24" s="1"/>
  <c r="HG25" i="24" s="1"/>
  <c r="GW2" i="24"/>
  <c r="GW14" i="24" s="1"/>
  <c r="GY25" i="24" s="1"/>
  <c r="GO2" i="24"/>
  <c r="GO14" i="24" s="1"/>
  <c r="GQ25" i="24" s="1"/>
  <c r="GG2" i="24"/>
  <c r="GG14" i="24" s="1"/>
  <c r="GI25" i="24" s="1"/>
  <c r="FY2" i="24"/>
  <c r="FY14" i="24" s="1"/>
  <c r="GA25" i="24" s="1"/>
  <c r="FQ2" i="24"/>
  <c r="FQ14" i="24" s="1"/>
  <c r="FS25" i="24" s="1"/>
  <c r="FI2" i="24"/>
  <c r="FI14" i="24" s="1"/>
  <c r="FK25" i="24" s="1"/>
  <c r="FA2" i="24"/>
  <c r="FA14" i="24" s="1"/>
  <c r="FC25" i="24" s="1"/>
  <c r="ES2" i="24"/>
  <c r="ES14" i="24" s="1"/>
  <c r="EU25" i="24" s="1"/>
  <c r="EK2" i="24"/>
  <c r="EK14" i="24" s="1"/>
  <c r="EM25" i="24" s="1"/>
  <c r="EC2" i="24"/>
  <c r="EC14" i="24" s="1"/>
  <c r="EE25" i="24" s="1"/>
  <c r="DU2" i="24"/>
  <c r="DU14" i="24" s="1"/>
  <c r="DW25" i="24" s="1"/>
  <c r="DM2" i="24"/>
  <c r="DM14" i="24" s="1"/>
  <c r="DO25" i="24" s="1"/>
  <c r="DE2" i="24"/>
  <c r="DE14" i="24" s="1"/>
  <c r="DG25" i="24" s="1"/>
  <c r="CW2" i="24"/>
  <c r="CW14" i="24" s="1"/>
  <c r="CY25" i="24" s="1"/>
  <c r="CO2" i="24"/>
  <c r="CO14" i="24" s="1"/>
  <c r="CQ25" i="24" s="1"/>
  <c r="CG2" i="24"/>
  <c r="BY2" i="24"/>
  <c r="BQ2" i="24"/>
  <c r="BQ14" i="24" s="1"/>
  <c r="BI2" i="24"/>
  <c r="BI14" i="24" s="1"/>
  <c r="BA2" i="24"/>
  <c r="BA14" i="24" s="1"/>
  <c r="AS2" i="24"/>
  <c r="AS14" i="24" s="1"/>
  <c r="AK2" i="24"/>
  <c r="AK14" i="24" s="1"/>
  <c r="AC2" i="24"/>
  <c r="U2" i="24"/>
  <c r="M2" i="24"/>
  <c r="E2" i="24"/>
  <c r="KN2" i="24"/>
  <c r="KN14" i="24" s="1"/>
  <c r="KF2" i="24"/>
  <c r="KF14" i="24" s="1"/>
  <c r="KH25" i="24" s="1"/>
  <c r="JX2" i="24"/>
  <c r="JX14" i="24" s="1"/>
  <c r="JZ25" i="24" s="1"/>
  <c r="JP2" i="24"/>
  <c r="JP14" i="24" s="1"/>
  <c r="JR25" i="24" s="1"/>
  <c r="JH2" i="24"/>
  <c r="JH14" i="24" s="1"/>
  <c r="JJ25" i="24" s="1"/>
  <c r="IZ2" i="24"/>
  <c r="IZ14" i="24" s="1"/>
  <c r="JB25" i="24" s="1"/>
  <c r="IR2" i="24"/>
  <c r="IR14" i="24" s="1"/>
  <c r="IT25" i="24" s="1"/>
  <c r="IJ2" i="24"/>
  <c r="IJ14" i="24" s="1"/>
  <c r="IL25" i="24" s="1"/>
  <c r="IB2" i="24"/>
  <c r="IB14" i="24" s="1"/>
  <c r="ID25" i="24" s="1"/>
  <c r="HT2" i="24"/>
  <c r="HT14" i="24" s="1"/>
  <c r="HV25" i="24" s="1"/>
  <c r="HL2" i="24"/>
  <c r="HL14" i="24" s="1"/>
  <c r="HN25" i="24" s="1"/>
  <c r="HD2" i="24"/>
  <c r="HD14" i="24" s="1"/>
  <c r="HF25" i="24" s="1"/>
  <c r="GV2" i="24"/>
  <c r="GV14" i="24" s="1"/>
  <c r="GX25" i="24" s="1"/>
  <c r="GN2" i="24"/>
  <c r="GN14" i="24" s="1"/>
  <c r="GP25" i="24" s="1"/>
  <c r="GF2" i="24"/>
  <c r="GF14" i="24" s="1"/>
  <c r="GH25" i="24" s="1"/>
  <c r="FX2" i="24"/>
  <c r="FX14" i="24" s="1"/>
  <c r="FZ25" i="24" s="1"/>
  <c r="FP2" i="24"/>
  <c r="FP14" i="24" s="1"/>
  <c r="FR25" i="24" s="1"/>
  <c r="FH2" i="24"/>
  <c r="FH14" i="24" s="1"/>
  <c r="FJ25" i="24" s="1"/>
  <c r="EZ2" i="24"/>
  <c r="EZ14" i="24" s="1"/>
  <c r="FB25" i="24" s="1"/>
  <c r="ER2" i="24"/>
  <c r="ER14" i="24" s="1"/>
  <c r="ET25" i="24" s="1"/>
  <c r="EJ2" i="24"/>
  <c r="EJ14" i="24" s="1"/>
  <c r="EL25" i="24" s="1"/>
  <c r="EB2" i="24"/>
  <c r="EB14" i="24" s="1"/>
  <c r="ED25" i="24" s="1"/>
  <c r="DT2" i="24"/>
  <c r="DT14" i="24" s="1"/>
  <c r="DV25" i="24" s="1"/>
  <c r="DL2" i="24"/>
  <c r="DL14" i="24" s="1"/>
  <c r="DN25" i="24" s="1"/>
  <c r="DD2" i="24"/>
  <c r="DD14" i="24" s="1"/>
  <c r="DF25" i="24" s="1"/>
  <c r="CV2" i="24"/>
  <c r="CV14" i="24" s="1"/>
  <c r="CX25" i="24" s="1"/>
  <c r="CN2" i="24"/>
  <c r="CN14" i="24" s="1"/>
  <c r="CP25" i="24" s="1"/>
  <c r="CF2" i="24"/>
  <c r="CF14" i="24" s="1"/>
  <c r="BX2" i="24"/>
  <c r="BX14" i="24" s="1"/>
  <c r="BP2" i="24"/>
  <c r="BH2" i="24"/>
  <c r="AZ2" i="24"/>
  <c r="AR2" i="24"/>
  <c r="AJ2" i="24"/>
  <c r="AB2" i="24"/>
  <c r="T2" i="24"/>
  <c r="L2" i="24"/>
  <c r="D2" i="24"/>
  <c r="KM2" i="24"/>
  <c r="KM14" i="24" s="1"/>
  <c r="KE2" i="24"/>
  <c r="KE14" i="24" s="1"/>
  <c r="KG25" i="24" s="1"/>
  <c r="JW2" i="24"/>
  <c r="JW14" i="24" s="1"/>
  <c r="JY25" i="24" s="1"/>
  <c r="JO2" i="24"/>
  <c r="JO14" i="24" s="1"/>
  <c r="JQ25" i="24" s="1"/>
  <c r="JG2" i="24"/>
  <c r="JG14" i="24" s="1"/>
  <c r="JI25" i="24" s="1"/>
  <c r="IY2" i="24"/>
  <c r="IY14" i="24" s="1"/>
  <c r="JA25" i="24" s="1"/>
  <c r="IQ2" i="24"/>
  <c r="IQ14" i="24" s="1"/>
  <c r="IS25" i="24" s="1"/>
  <c r="II2" i="24"/>
  <c r="II14" i="24" s="1"/>
  <c r="IK25" i="24" s="1"/>
  <c r="IA2" i="24"/>
  <c r="IA14" i="24" s="1"/>
  <c r="IC25" i="24" s="1"/>
  <c r="HS2" i="24"/>
  <c r="HS14" i="24" s="1"/>
  <c r="HU25" i="24" s="1"/>
  <c r="HK2" i="24"/>
  <c r="HK14" i="24" s="1"/>
  <c r="HM25" i="24" s="1"/>
  <c r="HC2" i="24"/>
  <c r="HC14" i="24" s="1"/>
  <c r="HE25" i="24" s="1"/>
  <c r="GU2" i="24"/>
  <c r="GU14" i="24" s="1"/>
  <c r="GW25" i="24" s="1"/>
  <c r="GM2" i="24"/>
  <c r="GM14" i="24" s="1"/>
  <c r="GO25" i="24" s="1"/>
  <c r="GE2" i="24"/>
  <c r="GE14" i="24" s="1"/>
  <c r="GG25" i="24" s="1"/>
  <c r="FW2" i="24"/>
  <c r="FW14" i="24" s="1"/>
  <c r="FY25" i="24" s="1"/>
  <c r="FO2" i="24"/>
  <c r="FO14" i="24" s="1"/>
  <c r="FQ25" i="24" s="1"/>
  <c r="FG2" i="24"/>
  <c r="FG14" i="24" s="1"/>
  <c r="FI25" i="24" s="1"/>
  <c r="EY2" i="24"/>
  <c r="EY14" i="24" s="1"/>
  <c r="FA25" i="24" s="1"/>
  <c r="EQ2" i="24"/>
  <c r="EQ14" i="24" s="1"/>
  <c r="ES25" i="24" s="1"/>
  <c r="EI2" i="24"/>
  <c r="EI14" i="24" s="1"/>
  <c r="EK25" i="24" s="1"/>
  <c r="EA2" i="24"/>
  <c r="EA14" i="24" s="1"/>
  <c r="EC25" i="24" s="1"/>
  <c r="DS2" i="24"/>
  <c r="DS14" i="24" s="1"/>
  <c r="DU25" i="24" s="1"/>
  <c r="DK2" i="24"/>
  <c r="DK14" i="24" s="1"/>
  <c r="DM25" i="24" s="1"/>
  <c r="DC2" i="24"/>
  <c r="DC14" i="24" s="1"/>
  <c r="DE25" i="24" s="1"/>
  <c r="CU2" i="24"/>
  <c r="CU14" i="24" s="1"/>
  <c r="CW25" i="24" s="1"/>
  <c r="CM2" i="24"/>
  <c r="CM14" i="24" s="1"/>
  <c r="CO25" i="24" s="1"/>
  <c r="CE2" i="24"/>
  <c r="CE14" i="24" s="1"/>
  <c r="BW2" i="24"/>
  <c r="BW14" i="24" s="1"/>
  <c r="BO2" i="24"/>
  <c r="BO14" i="24" s="1"/>
  <c r="BG2" i="24"/>
  <c r="BG14" i="24" s="1"/>
  <c r="AY2" i="24"/>
  <c r="AY14" i="24" s="1"/>
  <c r="AQ2" i="24"/>
  <c r="AQ14" i="24" s="1"/>
  <c r="AI2" i="24"/>
  <c r="AI14" i="24" s="1"/>
  <c r="AA2" i="24"/>
  <c r="AA14" i="24" s="1"/>
  <c r="S2" i="24"/>
  <c r="K2" i="24"/>
  <c r="C2" i="24"/>
  <c r="A14" i="24"/>
  <c r="A25" i="24" s="1"/>
  <c r="KD2" i="24"/>
  <c r="KD14" i="24" s="1"/>
  <c r="KF25" i="24" s="1"/>
  <c r="HR2" i="24"/>
  <c r="HR14" i="24" s="1"/>
  <c r="HT25" i="24" s="1"/>
  <c r="FF2" i="24"/>
  <c r="FF14" i="24" s="1"/>
  <c r="FH25" i="24" s="1"/>
  <c r="CT2" i="24"/>
  <c r="CT14" i="24" s="1"/>
  <c r="CV25" i="24" s="1"/>
  <c r="AH2" i="24"/>
  <c r="AH14" i="24" s="1"/>
  <c r="JV2" i="24"/>
  <c r="JV14" i="24" s="1"/>
  <c r="JX25" i="24" s="1"/>
  <c r="HJ2" i="24"/>
  <c r="HJ14" i="24" s="1"/>
  <c r="HL25" i="24" s="1"/>
  <c r="EX2" i="24"/>
  <c r="EX14" i="24" s="1"/>
  <c r="EZ25" i="24" s="1"/>
  <c r="CL2" i="24"/>
  <c r="CL14" i="24" s="1"/>
  <c r="Z2" i="24"/>
  <c r="JN2" i="24"/>
  <c r="JN14" i="24" s="1"/>
  <c r="JP25" i="24" s="1"/>
  <c r="HB2" i="24"/>
  <c r="HB14" i="24" s="1"/>
  <c r="HD25" i="24" s="1"/>
  <c r="EP2" i="24"/>
  <c r="EP14" i="24" s="1"/>
  <c r="ER25" i="24" s="1"/>
  <c r="CD2" i="24"/>
  <c r="CD14" i="24" s="1"/>
  <c r="R2" i="24"/>
  <c r="JF2" i="24"/>
  <c r="JF14" i="24" s="1"/>
  <c r="JH25" i="24" s="1"/>
  <c r="GT2" i="24"/>
  <c r="GT14" i="24" s="1"/>
  <c r="GV25" i="24" s="1"/>
  <c r="EH2" i="24"/>
  <c r="EH14" i="24" s="1"/>
  <c r="EJ25" i="24" s="1"/>
  <c r="BV2" i="24"/>
  <c r="BV14" i="24" s="1"/>
  <c r="J2" i="24"/>
  <c r="IP2" i="24"/>
  <c r="IP14" i="24" s="1"/>
  <c r="IR25" i="24" s="1"/>
  <c r="GD2" i="24"/>
  <c r="GD14" i="24" s="1"/>
  <c r="GF25" i="24" s="1"/>
  <c r="DR2" i="24"/>
  <c r="DR14" i="24" s="1"/>
  <c r="DT25" i="24" s="1"/>
  <c r="BF2" i="24"/>
  <c r="BF14" i="24" s="1"/>
  <c r="IH2" i="24"/>
  <c r="IH14" i="24" s="1"/>
  <c r="IJ25" i="24" s="1"/>
  <c r="FV2" i="24"/>
  <c r="FV14" i="24" s="1"/>
  <c r="FX25" i="24" s="1"/>
  <c r="DJ2" i="24"/>
  <c r="DJ14" i="24" s="1"/>
  <c r="DL25" i="24" s="1"/>
  <c r="AX2" i="24"/>
  <c r="AX14" i="24" s="1"/>
  <c r="B2" i="24"/>
  <c r="IX2" i="24"/>
  <c r="IX14" i="24" s="1"/>
  <c r="IZ25" i="24" s="1"/>
  <c r="DZ7" i="24"/>
  <c r="DZ19" i="24" s="1"/>
  <c r="EB30" i="24" s="1"/>
  <c r="FQ6" i="24"/>
  <c r="FQ18" i="24" s="1"/>
  <c r="FS29" i="24" s="1"/>
  <c r="H8" i="24"/>
  <c r="P8" i="24"/>
  <c r="X8" i="24"/>
  <c r="AF8" i="24"/>
  <c r="AN8" i="24"/>
  <c r="AV8" i="24"/>
  <c r="BD8" i="24"/>
  <c r="BL8" i="24"/>
  <c r="BT8" i="24"/>
  <c r="CB8" i="24"/>
  <c r="CJ8" i="24"/>
  <c r="CR8" i="24"/>
  <c r="CR20" i="24" s="1"/>
  <c r="CT31" i="24" s="1"/>
  <c r="CZ8" i="24"/>
  <c r="CZ20" i="24" s="1"/>
  <c r="DB31" i="24" s="1"/>
  <c r="DH8" i="24"/>
  <c r="DH20" i="24" s="1"/>
  <c r="DJ31" i="24" s="1"/>
  <c r="DP8" i="24"/>
  <c r="DP20" i="24" s="1"/>
  <c r="DR31" i="24" s="1"/>
  <c r="DX8" i="24"/>
  <c r="DX20" i="24" s="1"/>
  <c r="DZ31" i="24" s="1"/>
  <c r="EF8" i="24"/>
  <c r="EF20" i="24" s="1"/>
  <c r="EH31" i="24" s="1"/>
  <c r="EN8" i="24"/>
  <c r="EN20" i="24" s="1"/>
  <c r="EP31" i="24" s="1"/>
  <c r="EV8" i="24"/>
  <c r="EV20" i="24" s="1"/>
  <c r="EX31" i="24" s="1"/>
  <c r="FD8" i="24"/>
  <c r="FD20" i="24" s="1"/>
  <c r="FF31" i="24" s="1"/>
  <c r="FL8" i="24"/>
  <c r="FL20" i="24" s="1"/>
  <c r="FN31" i="24" s="1"/>
  <c r="FT8" i="24"/>
  <c r="FT20" i="24" s="1"/>
  <c r="FV31" i="24" s="1"/>
  <c r="GB8" i="24"/>
  <c r="GB20" i="24" s="1"/>
  <c r="GD31" i="24" s="1"/>
  <c r="GJ8" i="24"/>
  <c r="GJ20" i="24" s="1"/>
  <c r="GL31" i="24" s="1"/>
  <c r="GR8" i="24"/>
  <c r="GR20" i="24" s="1"/>
  <c r="GT31" i="24" s="1"/>
  <c r="GZ8" i="24"/>
  <c r="GZ20" i="24" s="1"/>
  <c r="HB31" i="24" s="1"/>
  <c r="HH8" i="24"/>
  <c r="HH20" i="24" s="1"/>
  <c r="HJ31" i="24" s="1"/>
  <c r="HP8" i="24"/>
  <c r="HP20" i="24" s="1"/>
  <c r="HR31" i="24" s="1"/>
  <c r="HX8" i="24"/>
  <c r="HX20" i="24" s="1"/>
  <c r="HZ31" i="24" s="1"/>
  <c r="IF8" i="24"/>
  <c r="IF20" i="24" s="1"/>
  <c r="IH31" i="24" s="1"/>
  <c r="IN8" i="24"/>
  <c r="IN20" i="24" s="1"/>
  <c r="IP31" i="24" s="1"/>
  <c r="IV8" i="24"/>
  <c r="IV20" i="24" s="1"/>
  <c r="IX31" i="24" s="1"/>
  <c r="JD8" i="24"/>
  <c r="JD20" i="24" s="1"/>
  <c r="JF31" i="24" s="1"/>
  <c r="JL8" i="24"/>
  <c r="JL20" i="24" s="1"/>
  <c r="JN31" i="24" s="1"/>
  <c r="JT8" i="24"/>
  <c r="JT20" i="24" s="1"/>
  <c r="JV31" i="24" s="1"/>
  <c r="KB8" i="24"/>
  <c r="KB20" i="24" s="1"/>
  <c r="KD31" i="24" s="1"/>
  <c r="KJ8" i="24"/>
  <c r="KJ20" i="24" s="1"/>
  <c r="KL31" i="24" s="1"/>
  <c r="I8" i="24"/>
  <c r="Q8" i="24"/>
  <c r="Y8" i="24"/>
  <c r="AG8" i="24"/>
  <c r="AO8" i="24"/>
  <c r="AW8" i="24"/>
  <c r="BE8" i="24"/>
  <c r="BM8" i="24"/>
  <c r="BU8" i="24"/>
  <c r="CC8" i="24"/>
  <c r="CK8" i="24"/>
  <c r="CS8" i="24"/>
  <c r="CS20" i="24" s="1"/>
  <c r="CU31" i="24" s="1"/>
  <c r="DA8" i="24"/>
  <c r="DA20" i="24" s="1"/>
  <c r="DC31" i="24" s="1"/>
  <c r="DI8" i="24"/>
  <c r="DI20" i="24" s="1"/>
  <c r="DK31" i="24" s="1"/>
  <c r="DQ8" i="24"/>
  <c r="DQ20" i="24" s="1"/>
  <c r="DS31" i="24" s="1"/>
  <c r="DY8" i="24"/>
  <c r="DY20" i="24" s="1"/>
  <c r="EA31" i="24" s="1"/>
  <c r="EG8" i="24"/>
  <c r="EG20" i="24" s="1"/>
  <c r="EI31" i="24" s="1"/>
  <c r="EO8" i="24"/>
  <c r="EO20" i="24" s="1"/>
  <c r="EQ31" i="24" s="1"/>
  <c r="EW8" i="24"/>
  <c r="EW20" i="24" s="1"/>
  <c r="EY31" i="24" s="1"/>
  <c r="FE8" i="24"/>
  <c r="FE20" i="24" s="1"/>
  <c r="FG31" i="24" s="1"/>
  <c r="FM8" i="24"/>
  <c r="FM20" i="24" s="1"/>
  <c r="FO31" i="24" s="1"/>
  <c r="FU8" i="24"/>
  <c r="FU20" i="24" s="1"/>
  <c r="FW31" i="24" s="1"/>
  <c r="GC8" i="24"/>
  <c r="GC20" i="24" s="1"/>
  <c r="GE31" i="24" s="1"/>
  <c r="GK8" i="24"/>
  <c r="GK20" i="24" s="1"/>
  <c r="GM31" i="24" s="1"/>
  <c r="GS8" i="24"/>
  <c r="GS20" i="24" s="1"/>
  <c r="GU31" i="24" s="1"/>
  <c r="HA8" i="24"/>
  <c r="HA20" i="24" s="1"/>
  <c r="HC31" i="24" s="1"/>
  <c r="HI8" i="24"/>
  <c r="HI20" i="24" s="1"/>
  <c r="HK31" i="24" s="1"/>
  <c r="HQ8" i="24"/>
  <c r="HQ20" i="24" s="1"/>
  <c r="HS31" i="24" s="1"/>
  <c r="HY8" i="24"/>
  <c r="HY20" i="24" s="1"/>
  <c r="IA31" i="24" s="1"/>
  <c r="IG8" i="24"/>
  <c r="IG20" i="24" s="1"/>
  <c r="II31" i="24" s="1"/>
  <c r="IO8" i="24"/>
  <c r="IO20" i="24" s="1"/>
  <c r="IQ31" i="24" s="1"/>
  <c r="IW8" i="24"/>
  <c r="IW20" i="24" s="1"/>
  <c r="IY31" i="24" s="1"/>
  <c r="JE8" i="24"/>
  <c r="JE20" i="24" s="1"/>
  <c r="JG31" i="24" s="1"/>
  <c r="JM8" i="24"/>
  <c r="JM20" i="24" s="1"/>
  <c r="JO31" i="24" s="1"/>
  <c r="JU8" i="24"/>
  <c r="JU20" i="24" s="1"/>
  <c r="JW31" i="24" s="1"/>
  <c r="KC8" i="24"/>
  <c r="KC20" i="24" s="1"/>
  <c r="KE31" i="24" s="1"/>
  <c r="KK8" i="24"/>
  <c r="KK20" i="24" s="1"/>
  <c r="KM31" i="24" s="1"/>
  <c r="B8" i="24"/>
  <c r="J8" i="24"/>
  <c r="R8" i="24"/>
  <c r="Z8" i="24"/>
  <c r="AH8" i="24"/>
  <c r="AP8" i="24"/>
  <c r="AX8" i="24"/>
  <c r="BF8" i="24"/>
  <c r="BN8" i="24"/>
  <c r="BV8" i="24"/>
  <c r="CD8" i="24"/>
  <c r="CI20" i="24" s="1"/>
  <c r="CL8" i="24"/>
  <c r="CT8" i="24"/>
  <c r="CT20" i="24" s="1"/>
  <c r="CV31" i="24" s="1"/>
  <c r="DB8" i="24"/>
  <c r="DB20" i="24" s="1"/>
  <c r="DD31" i="24" s="1"/>
  <c r="DJ8" i="24"/>
  <c r="DJ20" i="24" s="1"/>
  <c r="DL31" i="24" s="1"/>
  <c r="DR8" i="24"/>
  <c r="DR20" i="24" s="1"/>
  <c r="DT31" i="24" s="1"/>
  <c r="DZ8" i="24"/>
  <c r="DZ20" i="24" s="1"/>
  <c r="EB31" i="24" s="1"/>
  <c r="EH8" i="24"/>
  <c r="EH20" i="24" s="1"/>
  <c r="EJ31" i="24" s="1"/>
  <c r="EP8" i="24"/>
  <c r="EP20" i="24" s="1"/>
  <c r="ER31" i="24" s="1"/>
  <c r="EX8" i="24"/>
  <c r="EX20" i="24" s="1"/>
  <c r="EZ31" i="24" s="1"/>
  <c r="FF8" i="24"/>
  <c r="FF20" i="24" s="1"/>
  <c r="FH31" i="24" s="1"/>
  <c r="FN8" i="24"/>
  <c r="FN20" i="24" s="1"/>
  <c r="FP31" i="24" s="1"/>
  <c r="FV8" i="24"/>
  <c r="FV20" i="24" s="1"/>
  <c r="FX31" i="24" s="1"/>
  <c r="GD8" i="24"/>
  <c r="GD20" i="24" s="1"/>
  <c r="GF31" i="24" s="1"/>
  <c r="GL8" i="24"/>
  <c r="GL20" i="24" s="1"/>
  <c r="GN31" i="24" s="1"/>
  <c r="GT8" i="24"/>
  <c r="GT20" i="24" s="1"/>
  <c r="GV31" i="24" s="1"/>
  <c r="HB8" i="24"/>
  <c r="HB20" i="24" s="1"/>
  <c r="HD31" i="24" s="1"/>
  <c r="HJ8" i="24"/>
  <c r="HJ20" i="24" s="1"/>
  <c r="HL31" i="24" s="1"/>
  <c r="HR8" i="24"/>
  <c r="HR20" i="24" s="1"/>
  <c r="HT31" i="24" s="1"/>
  <c r="HZ8" i="24"/>
  <c r="HZ20" i="24" s="1"/>
  <c r="IB31" i="24" s="1"/>
  <c r="IH8" i="24"/>
  <c r="IH20" i="24" s="1"/>
  <c r="IJ31" i="24" s="1"/>
  <c r="IP8" i="24"/>
  <c r="IP20" i="24" s="1"/>
  <c r="IR31" i="24" s="1"/>
  <c r="IX8" i="24"/>
  <c r="IX20" i="24" s="1"/>
  <c r="IZ31" i="24" s="1"/>
  <c r="JF8" i="24"/>
  <c r="JF20" i="24" s="1"/>
  <c r="JH31" i="24" s="1"/>
  <c r="JN8" i="24"/>
  <c r="JN20" i="24" s="1"/>
  <c r="JP31" i="24" s="1"/>
  <c r="JV8" i="24"/>
  <c r="JV20" i="24" s="1"/>
  <c r="JX31" i="24" s="1"/>
  <c r="KD8" i="24"/>
  <c r="KD20" i="24" s="1"/>
  <c r="KF31" i="24" s="1"/>
  <c r="KL8" i="24"/>
  <c r="KL20" i="24" s="1"/>
  <c r="KN31" i="24" s="1"/>
  <c r="C8" i="24"/>
  <c r="K8" i="24"/>
  <c r="S8" i="24"/>
  <c r="AA8" i="24"/>
  <c r="AI8" i="24"/>
  <c r="AQ8" i="24"/>
  <c r="AY8" i="24"/>
  <c r="BG8" i="24"/>
  <c r="BO8" i="24"/>
  <c r="BW8" i="24"/>
  <c r="CE8" i="24"/>
  <c r="CM8" i="24"/>
  <c r="CU8" i="24"/>
  <c r="CU20" i="24" s="1"/>
  <c r="CW31" i="24" s="1"/>
  <c r="DC8" i="24"/>
  <c r="DC20" i="24" s="1"/>
  <c r="DE31" i="24" s="1"/>
  <c r="DK8" i="24"/>
  <c r="DK20" i="24" s="1"/>
  <c r="DM31" i="24" s="1"/>
  <c r="DS8" i="24"/>
  <c r="DS20" i="24" s="1"/>
  <c r="DU31" i="24" s="1"/>
  <c r="EA8" i="24"/>
  <c r="EA20" i="24" s="1"/>
  <c r="EC31" i="24" s="1"/>
  <c r="EI8" i="24"/>
  <c r="EI20" i="24" s="1"/>
  <c r="EK31" i="24" s="1"/>
  <c r="EQ8" i="24"/>
  <c r="EQ20" i="24" s="1"/>
  <c r="ES31" i="24" s="1"/>
  <c r="EY8" i="24"/>
  <c r="EY20" i="24" s="1"/>
  <c r="FA31" i="24" s="1"/>
  <c r="FG8" i="24"/>
  <c r="FG20" i="24" s="1"/>
  <c r="FI31" i="24" s="1"/>
  <c r="FO8" i="24"/>
  <c r="FO20" i="24" s="1"/>
  <c r="FQ31" i="24" s="1"/>
  <c r="FW8" i="24"/>
  <c r="FW20" i="24" s="1"/>
  <c r="FY31" i="24" s="1"/>
  <c r="GE8" i="24"/>
  <c r="GE20" i="24" s="1"/>
  <c r="GG31" i="24" s="1"/>
  <c r="GM8" i="24"/>
  <c r="GM20" i="24" s="1"/>
  <c r="GO31" i="24" s="1"/>
  <c r="GU8" i="24"/>
  <c r="GU20" i="24" s="1"/>
  <c r="GW31" i="24" s="1"/>
  <c r="HC8" i="24"/>
  <c r="HC20" i="24" s="1"/>
  <c r="HE31" i="24" s="1"/>
  <c r="HK8" i="24"/>
  <c r="HK20" i="24" s="1"/>
  <c r="HM31" i="24" s="1"/>
  <c r="HS8" i="24"/>
  <c r="HS20" i="24" s="1"/>
  <c r="HU31" i="24" s="1"/>
  <c r="IA8" i="24"/>
  <c r="IA20" i="24" s="1"/>
  <c r="IC31" i="24" s="1"/>
  <c r="II8" i="24"/>
  <c r="II20" i="24" s="1"/>
  <c r="IK31" i="24" s="1"/>
  <c r="IQ8" i="24"/>
  <c r="IQ20" i="24" s="1"/>
  <c r="IS31" i="24" s="1"/>
  <c r="IY8" i="24"/>
  <c r="IY20" i="24" s="1"/>
  <c r="JA31" i="24" s="1"/>
  <c r="JG8" i="24"/>
  <c r="JG20" i="24" s="1"/>
  <c r="JI31" i="24" s="1"/>
  <c r="JO8" i="24"/>
  <c r="JO20" i="24" s="1"/>
  <c r="JQ31" i="24" s="1"/>
  <c r="JW8" i="24"/>
  <c r="JW20" i="24" s="1"/>
  <c r="JY31" i="24" s="1"/>
  <c r="KE8" i="24"/>
  <c r="KE20" i="24" s="1"/>
  <c r="KG31" i="24" s="1"/>
  <c r="KM8" i="24"/>
  <c r="KM20" i="24" s="1"/>
  <c r="D8" i="24"/>
  <c r="L8" i="24"/>
  <c r="T8" i="24"/>
  <c r="AB8" i="24"/>
  <c r="AJ8" i="24"/>
  <c r="AR8" i="24"/>
  <c r="AZ8" i="24"/>
  <c r="BH8" i="24"/>
  <c r="BP8" i="24"/>
  <c r="BX8" i="24"/>
  <c r="CF8" i="24"/>
  <c r="CN8" i="24"/>
  <c r="CN20" i="24" s="1"/>
  <c r="CP31" i="24" s="1"/>
  <c r="CV8" i="24"/>
  <c r="CV20" i="24" s="1"/>
  <c r="CX31" i="24" s="1"/>
  <c r="DD8" i="24"/>
  <c r="DD20" i="24" s="1"/>
  <c r="DF31" i="24" s="1"/>
  <c r="DL8" i="24"/>
  <c r="DL20" i="24" s="1"/>
  <c r="DN31" i="24" s="1"/>
  <c r="DT8" i="24"/>
  <c r="DT20" i="24" s="1"/>
  <c r="DV31" i="24" s="1"/>
  <c r="EB8" i="24"/>
  <c r="EB20" i="24" s="1"/>
  <c r="ED31" i="24" s="1"/>
  <c r="EJ8" i="24"/>
  <c r="EJ20" i="24" s="1"/>
  <c r="EL31" i="24" s="1"/>
  <c r="ER8" i="24"/>
  <c r="ER20" i="24" s="1"/>
  <c r="ET31" i="24" s="1"/>
  <c r="EZ8" i="24"/>
  <c r="EZ20" i="24" s="1"/>
  <c r="FB31" i="24" s="1"/>
  <c r="FH8" i="24"/>
  <c r="FH20" i="24" s="1"/>
  <c r="FJ31" i="24" s="1"/>
  <c r="FP8" i="24"/>
  <c r="FP20" i="24" s="1"/>
  <c r="FR31" i="24" s="1"/>
  <c r="FX8" i="24"/>
  <c r="FX20" i="24" s="1"/>
  <c r="FZ31" i="24" s="1"/>
  <c r="GF8" i="24"/>
  <c r="GF20" i="24" s="1"/>
  <c r="GH31" i="24" s="1"/>
  <c r="GN8" i="24"/>
  <c r="GN20" i="24" s="1"/>
  <c r="GP31" i="24" s="1"/>
  <c r="GV8" i="24"/>
  <c r="GV20" i="24" s="1"/>
  <c r="GX31" i="24" s="1"/>
  <c r="HD8" i="24"/>
  <c r="HD20" i="24" s="1"/>
  <c r="HF31" i="24" s="1"/>
  <c r="HL8" i="24"/>
  <c r="HL20" i="24" s="1"/>
  <c r="HN31" i="24" s="1"/>
  <c r="HT8" i="24"/>
  <c r="HT20" i="24" s="1"/>
  <c r="HV31" i="24" s="1"/>
  <c r="IB8" i="24"/>
  <c r="IB20" i="24" s="1"/>
  <c r="ID31" i="24" s="1"/>
  <c r="IJ8" i="24"/>
  <c r="IJ20" i="24" s="1"/>
  <c r="IL31" i="24" s="1"/>
  <c r="IR8" i="24"/>
  <c r="IR20" i="24" s="1"/>
  <c r="IT31" i="24" s="1"/>
  <c r="IZ8" i="24"/>
  <c r="IZ20" i="24" s="1"/>
  <c r="JB31" i="24" s="1"/>
  <c r="JH8" i="24"/>
  <c r="JH20" i="24" s="1"/>
  <c r="JJ31" i="24" s="1"/>
  <c r="JP8" i="24"/>
  <c r="JP20" i="24" s="1"/>
  <c r="JR31" i="24" s="1"/>
  <c r="JX8" i="24"/>
  <c r="JX20" i="24" s="1"/>
  <c r="JZ31" i="24" s="1"/>
  <c r="KF8" i="24"/>
  <c r="KF20" i="24" s="1"/>
  <c r="KH31" i="24" s="1"/>
  <c r="KN8" i="24"/>
  <c r="KN20" i="24" s="1"/>
  <c r="E8" i="24"/>
  <c r="M8" i="24"/>
  <c r="M20" i="24" s="1"/>
  <c r="U8" i="24"/>
  <c r="U20" i="24" s="1"/>
  <c r="AC8" i="24"/>
  <c r="AK8" i="24"/>
  <c r="AS8" i="24"/>
  <c r="AS20" i="24" s="1"/>
  <c r="BA8" i="24"/>
  <c r="BA20" i="24" s="1"/>
  <c r="BI8" i="24"/>
  <c r="BI20" i="24" s="1"/>
  <c r="BQ8" i="24"/>
  <c r="BQ20" i="24" s="1"/>
  <c r="BY8" i="24"/>
  <c r="BY20" i="24" s="1"/>
  <c r="CG8" i="24"/>
  <c r="CG20" i="24" s="1"/>
  <c r="CO8" i="24"/>
  <c r="CO20" i="24" s="1"/>
  <c r="CQ31" i="24" s="1"/>
  <c r="CW8" i="24"/>
  <c r="CW20" i="24" s="1"/>
  <c r="CY31" i="24" s="1"/>
  <c r="DE8" i="24"/>
  <c r="DE20" i="24" s="1"/>
  <c r="DG31" i="24" s="1"/>
  <c r="DM8" i="24"/>
  <c r="DM20" i="24" s="1"/>
  <c r="DO31" i="24" s="1"/>
  <c r="DU8" i="24"/>
  <c r="DU20" i="24" s="1"/>
  <c r="DW31" i="24" s="1"/>
  <c r="EC8" i="24"/>
  <c r="EC20" i="24" s="1"/>
  <c r="EE31" i="24" s="1"/>
  <c r="EK8" i="24"/>
  <c r="EK20" i="24" s="1"/>
  <c r="EM31" i="24" s="1"/>
  <c r="ES8" i="24"/>
  <c r="ES20" i="24" s="1"/>
  <c r="EU31" i="24" s="1"/>
  <c r="FA8" i="24"/>
  <c r="FA20" i="24" s="1"/>
  <c r="FC31" i="24" s="1"/>
  <c r="FI8" i="24"/>
  <c r="FI20" i="24" s="1"/>
  <c r="FK31" i="24" s="1"/>
  <c r="FQ8" i="24"/>
  <c r="FQ20" i="24" s="1"/>
  <c r="FS31" i="24" s="1"/>
  <c r="FY8" i="24"/>
  <c r="FY20" i="24" s="1"/>
  <c r="GA31" i="24" s="1"/>
  <c r="GG8" i="24"/>
  <c r="GG20" i="24" s="1"/>
  <c r="GI31" i="24" s="1"/>
  <c r="GO8" i="24"/>
  <c r="GO20" i="24" s="1"/>
  <c r="GQ31" i="24" s="1"/>
  <c r="GW8" i="24"/>
  <c r="GW20" i="24" s="1"/>
  <c r="GY31" i="24" s="1"/>
  <c r="HE8" i="24"/>
  <c r="HE20" i="24" s="1"/>
  <c r="HG31" i="24" s="1"/>
  <c r="HM8" i="24"/>
  <c r="HM20" i="24" s="1"/>
  <c r="HO31" i="24" s="1"/>
  <c r="HU8" i="24"/>
  <c r="HU20" i="24" s="1"/>
  <c r="HW31" i="24" s="1"/>
  <c r="IC8" i="24"/>
  <c r="IC20" i="24" s="1"/>
  <c r="IE31" i="24" s="1"/>
  <c r="IK8" i="24"/>
  <c r="IK20" i="24" s="1"/>
  <c r="IM31" i="24" s="1"/>
  <c r="IS8" i="24"/>
  <c r="IS20" i="24" s="1"/>
  <c r="IU31" i="24" s="1"/>
  <c r="JA8" i="24"/>
  <c r="JA20" i="24" s="1"/>
  <c r="JC31" i="24" s="1"/>
  <c r="JI8" i="24"/>
  <c r="JI20" i="24" s="1"/>
  <c r="JK31" i="24" s="1"/>
  <c r="JQ8" i="24"/>
  <c r="JQ20" i="24" s="1"/>
  <c r="JS31" i="24" s="1"/>
  <c r="JY8" i="24"/>
  <c r="JY20" i="24" s="1"/>
  <c r="KA31" i="24" s="1"/>
  <c r="KG8" i="24"/>
  <c r="KG20" i="24" s="1"/>
  <c r="KI31" i="24" s="1"/>
  <c r="A20" i="24"/>
  <c r="A31" i="24" s="1"/>
  <c r="F8" i="24"/>
  <c r="N8" i="24"/>
  <c r="V8" i="24"/>
  <c r="AD8" i="24"/>
  <c r="AD20" i="24" s="1"/>
  <c r="AL8" i="24"/>
  <c r="AL20" i="24" s="1"/>
  <c r="AT8" i="24"/>
  <c r="AT20" i="24" s="1"/>
  <c r="BB8" i="24"/>
  <c r="BJ8" i="24"/>
  <c r="BR8" i="24"/>
  <c r="BR20" i="24" s="1"/>
  <c r="BZ8" i="24"/>
  <c r="BZ20" i="24" s="1"/>
  <c r="CH8" i="24"/>
  <c r="CP8" i="24"/>
  <c r="CP20" i="24" s="1"/>
  <c r="CR31" i="24" s="1"/>
  <c r="CX8" i="24"/>
  <c r="CX20" i="24" s="1"/>
  <c r="CZ31" i="24" s="1"/>
  <c r="DF8" i="24"/>
  <c r="DF20" i="24" s="1"/>
  <c r="DH31" i="24" s="1"/>
  <c r="DN8" i="24"/>
  <c r="DN20" i="24" s="1"/>
  <c r="DP31" i="24" s="1"/>
  <c r="DV8" i="24"/>
  <c r="DV20" i="24" s="1"/>
  <c r="DX31" i="24" s="1"/>
  <c r="ED8" i="24"/>
  <c r="ED20" i="24" s="1"/>
  <c r="EF31" i="24" s="1"/>
  <c r="EL8" i="24"/>
  <c r="EL20" i="24" s="1"/>
  <c r="EN31" i="24" s="1"/>
  <c r="ET8" i="24"/>
  <c r="ET20" i="24" s="1"/>
  <c r="EV31" i="24" s="1"/>
  <c r="FB8" i="24"/>
  <c r="FB20" i="24" s="1"/>
  <c r="FD31" i="24" s="1"/>
  <c r="FJ8" i="24"/>
  <c r="FJ20" i="24" s="1"/>
  <c r="FL31" i="24" s="1"/>
  <c r="FR8" i="24"/>
  <c r="FR20" i="24" s="1"/>
  <c r="FT31" i="24" s="1"/>
  <c r="FZ8" i="24"/>
  <c r="FZ20" i="24" s="1"/>
  <c r="GB31" i="24" s="1"/>
  <c r="GH8" i="24"/>
  <c r="GH20" i="24" s="1"/>
  <c r="GJ31" i="24" s="1"/>
  <c r="GP8" i="24"/>
  <c r="GP20" i="24" s="1"/>
  <c r="GR31" i="24" s="1"/>
  <c r="GX8" i="24"/>
  <c r="GX20" i="24" s="1"/>
  <c r="GZ31" i="24" s="1"/>
  <c r="HF8" i="24"/>
  <c r="HF20" i="24" s="1"/>
  <c r="HH31" i="24" s="1"/>
  <c r="HN8" i="24"/>
  <c r="HN20" i="24" s="1"/>
  <c r="HP31" i="24" s="1"/>
  <c r="HV8" i="24"/>
  <c r="HV20" i="24" s="1"/>
  <c r="HX31" i="24" s="1"/>
  <c r="ID8" i="24"/>
  <c r="ID20" i="24" s="1"/>
  <c r="IF31" i="24" s="1"/>
  <c r="IL8" i="24"/>
  <c r="IL20" i="24" s="1"/>
  <c r="IN31" i="24" s="1"/>
  <c r="IT8" i="24"/>
  <c r="IT20" i="24" s="1"/>
  <c r="IV31" i="24" s="1"/>
  <c r="JB8" i="24"/>
  <c r="JB20" i="24" s="1"/>
  <c r="JD31" i="24" s="1"/>
  <c r="JJ8" i="24"/>
  <c r="JJ20" i="24" s="1"/>
  <c r="JL31" i="24" s="1"/>
  <c r="JR8" i="24"/>
  <c r="JR20" i="24" s="1"/>
  <c r="JT31" i="24" s="1"/>
  <c r="JZ8" i="24"/>
  <c r="JZ20" i="24" s="1"/>
  <c r="KB31" i="24" s="1"/>
  <c r="KH8" i="24"/>
  <c r="KH20" i="24" s="1"/>
  <c r="KJ31" i="24" s="1"/>
  <c r="BC8" i="24"/>
  <c r="BC20" i="24" s="1"/>
  <c r="DO8" i="24"/>
  <c r="DO20" i="24" s="1"/>
  <c r="DQ31" i="24" s="1"/>
  <c r="GA8" i="24"/>
  <c r="GA20" i="24" s="1"/>
  <c r="GC31" i="24" s="1"/>
  <c r="IM8" i="24"/>
  <c r="IM20" i="24" s="1"/>
  <c r="IO31" i="24" s="1"/>
  <c r="BK8" i="24"/>
  <c r="BK20" i="24" s="1"/>
  <c r="DW8" i="24"/>
  <c r="DW20" i="24" s="1"/>
  <c r="DY31" i="24" s="1"/>
  <c r="GI8" i="24"/>
  <c r="GI20" i="24" s="1"/>
  <c r="GK31" i="24" s="1"/>
  <c r="IU8" i="24"/>
  <c r="IU20" i="24" s="1"/>
  <c r="IW31" i="24" s="1"/>
  <c r="G8" i="24"/>
  <c r="BS8" i="24"/>
  <c r="EE8" i="24"/>
  <c r="EE20" i="24" s="1"/>
  <c r="EG31" i="24" s="1"/>
  <c r="GQ8" i="24"/>
  <c r="GQ20" i="24" s="1"/>
  <c r="GS31" i="24" s="1"/>
  <c r="JC8" i="24"/>
  <c r="JC20" i="24" s="1"/>
  <c r="JE31" i="24" s="1"/>
  <c r="O8" i="24"/>
  <c r="CA8" i="24"/>
  <c r="EM8" i="24"/>
  <c r="EM20" i="24" s="1"/>
  <c r="EO31" i="24" s="1"/>
  <c r="GY8" i="24"/>
  <c r="GY20" i="24" s="1"/>
  <c r="HA31" i="24" s="1"/>
  <c r="JK8" i="24"/>
  <c r="JK20" i="24" s="1"/>
  <c r="JM31" i="24" s="1"/>
  <c r="AE8" i="24"/>
  <c r="CQ8" i="24"/>
  <c r="CQ20" i="24" s="1"/>
  <c r="CS31" i="24" s="1"/>
  <c r="FC8" i="24"/>
  <c r="FC20" i="24" s="1"/>
  <c r="FE31" i="24" s="1"/>
  <c r="HO8" i="24"/>
  <c r="HO20" i="24" s="1"/>
  <c r="HQ31" i="24" s="1"/>
  <c r="KA8" i="24"/>
  <c r="KA20" i="24" s="1"/>
  <c r="KC31" i="24" s="1"/>
  <c r="AM8" i="24"/>
  <c r="AM20" i="24" s="1"/>
  <c r="CY8" i="24"/>
  <c r="CY20" i="24" s="1"/>
  <c r="DA31" i="24" s="1"/>
  <c r="FK8" i="24"/>
  <c r="FK20" i="24" s="1"/>
  <c r="FM31" i="24" s="1"/>
  <c r="HW8" i="24"/>
  <c r="HW20" i="24" s="1"/>
  <c r="HY31" i="24" s="1"/>
  <c r="KI8" i="24"/>
  <c r="KI20" i="24" s="1"/>
  <c r="KK31" i="24" s="1"/>
  <c r="AP2" i="24"/>
  <c r="KL2" i="24"/>
  <c r="KL14" i="24" s="1"/>
  <c r="KN25" i="24" s="1"/>
  <c r="AU8" i="24"/>
  <c r="AU20" i="24" s="1"/>
  <c r="EC6" i="24"/>
  <c r="EC18" i="24" s="1"/>
  <c r="EE29" i="24" s="1"/>
  <c r="C7" i="24"/>
  <c r="K7" i="24"/>
  <c r="S7" i="24"/>
  <c r="AA7" i="24"/>
  <c r="AI7" i="24"/>
  <c r="AQ7" i="24"/>
  <c r="AY7" i="24"/>
  <c r="BG7" i="24"/>
  <c r="BO7" i="24"/>
  <c r="BW7" i="24"/>
  <c r="CE7" i="24"/>
  <c r="CM7" i="24"/>
  <c r="CU7" i="24"/>
  <c r="CU19" i="24" s="1"/>
  <c r="CW30" i="24" s="1"/>
  <c r="DC7" i="24"/>
  <c r="DC19" i="24" s="1"/>
  <c r="DE30" i="24" s="1"/>
  <c r="DK7" i="24"/>
  <c r="DK19" i="24" s="1"/>
  <c r="DM30" i="24" s="1"/>
  <c r="DS7" i="24"/>
  <c r="DS19" i="24" s="1"/>
  <c r="DU30" i="24" s="1"/>
  <c r="EA7" i="24"/>
  <c r="EA19" i="24" s="1"/>
  <c r="EC30" i="24" s="1"/>
  <c r="EI7" i="24"/>
  <c r="EI19" i="24" s="1"/>
  <c r="EK30" i="24" s="1"/>
  <c r="EQ7" i="24"/>
  <c r="EQ19" i="24" s="1"/>
  <c r="ES30" i="24" s="1"/>
  <c r="EY7" i="24"/>
  <c r="EY19" i="24" s="1"/>
  <c r="FA30" i="24" s="1"/>
  <c r="FG7" i="24"/>
  <c r="FG19" i="24" s="1"/>
  <c r="FI30" i="24" s="1"/>
  <c r="FO7" i="24"/>
  <c r="FO19" i="24" s="1"/>
  <c r="FQ30" i="24" s="1"/>
  <c r="FW7" i="24"/>
  <c r="FW19" i="24" s="1"/>
  <c r="FY30" i="24" s="1"/>
  <c r="GE7" i="24"/>
  <c r="GE19" i="24" s="1"/>
  <c r="GG30" i="24" s="1"/>
  <c r="GM7" i="24"/>
  <c r="GM19" i="24" s="1"/>
  <c r="GO30" i="24" s="1"/>
  <c r="GU7" i="24"/>
  <c r="GU19" i="24" s="1"/>
  <c r="GW30" i="24" s="1"/>
  <c r="HC7" i="24"/>
  <c r="HC19" i="24" s="1"/>
  <c r="HE30" i="24" s="1"/>
  <c r="HK7" i="24"/>
  <c r="HK19" i="24" s="1"/>
  <c r="HM30" i="24" s="1"/>
  <c r="HS7" i="24"/>
  <c r="HS19" i="24" s="1"/>
  <c r="HU30" i="24" s="1"/>
  <c r="IA7" i="24"/>
  <c r="IA19" i="24" s="1"/>
  <c r="IC30" i="24" s="1"/>
  <c r="II7" i="24"/>
  <c r="II19" i="24" s="1"/>
  <c r="IK30" i="24" s="1"/>
  <c r="IQ7" i="24"/>
  <c r="IQ19" i="24" s="1"/>
  <c r="IS30" i="24" s="1"/>
  <c r="IY7" i="24"/>
  <c r="IY19" i="24" s="1"/>
  <c r="JA30" i="24" s="1"/>
  <c r="JG7" i="24"/>
  <c r="JG19" i="24" s="1"/>
  <c r="JI30" i="24" s="1"/>
  <c r="JO7" i="24"/>
  <c r="JO19" i="24" s="1"/>
  <c r="JQ30" i="24" s="1"/>
  <c r="JW7" i="24"/>
  <c r="JW19" i="24" s="1"/>
  <c r="JY30" i="24" s="1"/>
  <c r="KE7" i="24"/>
  <c r="KE19" i="24" s="1"/>
  <c r="KG30" i="24" s="1"/>
  <c r="KM7" i="24"/>
  <c r="KM19" i="24" s="1"/>
  <c r="D7" i="24"/>
  <c r="L7" i="24"/>
  <c r="T7" i="24"/>
  <c r="AB7" i="24"/>
  <c r="AJ7" i="24"/>
  <c r="AR7" i="24"/>
  <c r="AZ7" i="24"/>
  <c r="BH7" i="24"/>
  <c r="BP7" i="24"/>
  <c r="BX7" i="24"/>
  <c r="CF7" i="24"/>
  <c r="CN7" i="24"/>
  <c r="CN19" i="24" s="1"/>
  <c r="CP30" i="24" s="1"/>
  <c r="CV7" i="24"/>
  <c r="CV19" i="24" s="1"/>
  <c r="CX30" i="24" s="1"/>
  <c r="DD7" i="24"/>
  <c r="DD19" i="24" s="1"/>
  <c r="DF30" i="24" s="1"/>
  <c r="DL7" i="24"/>
  <c r="DL19" i="24" s="1"/>
  <c r="DN30" i="24" s="1"/>
  <c r="DT7" i="24"/>
  <c r="DT19" i="24" s="1"/>
  <c r="DV30" i="24" s="1"/>
  <c r="EB7" i="24"/>
  <c r="EB19" i="24" s="1"/>
  <c r="ED30" i="24" s="1"/>
  <c r="EJ7" i="24"/>
  <c r="EJ19" i="24" s="1"/>
  <c r="EL30" i="24" s="1"/>
  <c r="ER7" i="24"/>
  <c r="ER19" i="24" s="1"/>
  <c r="ET30" i="24" s="1"/>
  <c r="EZ7" i="24"/>
  <c r="EZ19" i="24" s="1"/>
  <c r="FB30" i="24" s="1"/>
  <c r="FH7" i="24"/>
  <c r="FH19" i="24" s="1"/>
  <c r="FJ30" i="24" s="1"/>
  <c r="FP7" i="24"/>
  <c r="FP19" i="24" s="1"/>
  <c r="FR30" i="24" s="1"/>
  <c r="FX7" i="24"/>
  <c r="FX19" i="24" s="1"/>
  <c r="FZ30" i="24" s="1"/>
  <c r="GF7" i="24"/>
  <c r="GF19" i="24" s="1"/>
  <c r="GH30" i="24" s="1"/>
  <c r="GN7" i="24"/>
  <c r="GN19" i="24" s="1"/>
  <c r="GP30" i="24" s="1"/>
  <c r="GV7" i="24"/>
  <c r="GV19" i="24" s="1"/>
  <c r="GX30" i="24" s="1"/>
  <c r="HD7" i="24"/>
  <c r="HD19" i="24" s="1"/>
  <c r="HF30" i="24" s="1"/>
  <c r="HL7" i="24"/>
  <c r="HL19" i="24" s="1"/>
  <c r="HN30" i="24" s="1"/>
  <c r="HT7" i="24"/>
  <c r="HT19" i="24" s="1"/>
  <c r="HV30" i="24" s="1"/>
  <c r="IB7" i="24"/>
  <c r="IB19" i="24" s="1"/>
  <c r="ID30" i="24" s="1"/>
  <c r="IJ7" i="24"/>
  <c r="IJ19" i="24" s="1"/>
  <c r="IL30" i="24" s="1"/>
  <c r="IR7" i="24"/>
  <c r="IR19" i="24" s="1"/>
  <c r="IT30" i="24" s="1"/>
  <c r="IZ7" i="24"/>
  <c r="IZ19" i="24" s="1"/>
  <c r="JB30" i="24" s="1"/>
  <c r="JH7" i="24"/>
  <c r="JH19" i="24" s="1"/>
  <c r="JJ30" i="24" s="1"/>
  <c r="JP7" i="24"/>
  <c r="JP19" i="24" s="1"/>
  <c r="JR30" i="24" s="1"/>
  <c r="JX7" i="24"/>
  <c r="JX19" i="24" s="1"/>
  <c r="JZ30" i="24" s="1"/>
  <c r="KF7" i="24"/>
  <c r="KF19" i="24" s="1"/>
  <c r="KH30" i="24" s="1"/>
  <c r="KN7" i="24"/>
  <c r="KN19" i="24" s="1"/>
  <c r="E7" i="24"/>
  <c r="M7" i="24"/>
  <c r="U7" i="24"/>
  <c r="AC7" i="24"/>
  <c r="AK7" i="24"/>
  <c r="AS7" i="24"/>
  <c r="BA7" i="24"/>
  <c r="BI7" i="24"/>
  <c r="BQ7" i="24"/>
  <c r="BY7" i="24"/>
  <c r="CG7" i="24"/>
  <c r="CL19" i="24" s="1"/>
  <c r="CO7" i="24"/>
  <c r="CO19" i="24" s="1"/>
  <c r="CQ30" i="24" s="1"/>
  <c r="CW7" i="24"/>
  <c r="CW19" i="24" s="1"/>
  <c r="CY30" i="24" s="1"/>
  <c r="DE7" i="24"/>
  <c r="DE19" i="24" s="1"/>
  <c r="DG30" i="24" s="1"/>
  <c r="DM7" i="24"/>
  <c r="DM19" i="24" s="1"/>
  <c r="DO30" i="24" s="1"/>
  <c r="DU7" i="24"/>
  <c r="DU19" i="24" s="1"/>
  <c r="DW30" i="24" s="1"/>
  <c r="EC7" i="24"/>
  <c r="EC19" i="24" s="1"/>
  <c r="EE30" i="24" s="1"/>
  <c r="EK7" i="24"/>
  <c r="EK19" i="24" s="1"/>
  <c r="EM30" i="24" s="1"/>
  <c r="ES7" i="24"/>
  <c r="ES19" i="24" s="1"/>
  <c r="EU30" i="24" s="1"/>
  <c r="FA7" i="24"/>
  <c r="FA19" i="24" s="1"/>
  <c r="FC30" i="24" s="1"/>
  <c r="FI7" i="24"/>
  <c r="FI19" i="24" s="1"/>
  <c r="FK30" i="24" s="1"/>
  <c r="FQ7" i="24"/>
  <c r="FQ19" i="24" s="1"/>
  <c r="FS30" i="24" s="1"/>
  <c r="FY7" i="24"/>
  <c r="FY19" i="24" s="1"/>
  <c r="GA30" i="24" s="1"/>
  <c r="GG7" i="24"/>
  <c r="GG19" i="24" s="1"/>
  <c r="GI30" i="24" s="1"/>
  <c r="GO7" i="24"/>
  <c r="GO19" i="24" s="1"/>
  <c r="GQ30" i="24" s="1"/>
  <c r="GW7" i="24"/>
  <c r="GW19" i="24" s="1"/>
  <c r="GY30" i="24" s="1"/>
  <c r="HE7" i="24"/>
  <c r="HE19" i="24" s="1"/>
  <c r="HG30" i="24" s="1"/>
  <c r="HM7" i="24"/>
  <c r="HM19" i="24" s="1"/>
  <c r="HO30" i="24" s="1"/>
  <c r="HU7" i="24"/>
  <c r="HU19" i="24" s="1"/>
  <c r="HW30" i="24" s="1"/>
  <c r="IC7" i="24"/>
  <c r="IC19" i="24" s="1"/>
  <c r="IE30" i="24" s="1"/>
  <c r="IK7" i="24"/>
  <c r="IK19" i="24" s="1"/>
  <c r="IM30" i="24" s="1"/>
  <c r="IS7" i="24"/>
  <c r="IS19" i="24" s="1"/>
  <c r="IU30" i="24" s="1"/>
  <c r="JA7" i="24"/>
  <c r="JA19" i="24" s="1"/>
  <c r="JC30" i="24" s="1"/>
  <c r="JI7" i="24"/>
  <c r="JI19" i="24" s="1"/>
  <c r="JK30" i="24" s="1"/>
  <c r="JQ7" i="24"/>
  <c r="JQ19" i="24" s="1"/>
  <c r="JS30" i="24" s="1"/>
  <c r="JY7" i="24"/>
  <c r="JY19" i="24" s="1"/>
  <c r="KA30" i="24" s="1"/>
  <c r="KG7" i="24"/>
  <c r="KG19" i="24" s="1"/>
  <c r="KI30" i="24" s="1"/>
  <c r="F7" i="24"/>
  <c r="N7" i="24"/>
  <c r="V7" i="24"/>
  <c r="AD7" i="24"/>
  <c r="AL7" i="24"/>
  <c r="AT7" i="24"/>
  <c r="BB7" i="24"/>
  <c r="BJ7" i="24"/>
  <c r="BR7" i="24"/>
  <c r="BZ7" i="24"/>
  <c r="CH7" i="24"/>
  <c r="CP7" i="24"/>
  <c r="CP19" i="24" s="1"/>
  <c r="CR30" i="24" s="1"/>
  <c r="CX7" i="24"/>
  <c r="CX19" i="24" s="1"/>
  <c r="CZ30" i="24" s="1"/>
  <c r="DF7" i="24"/>
  <c r="DF19" i="24" s="1"/>
  <c r="DH30" i="24" s="1"/>
  <c r="DN7" i="24"/>
  <c r="DN19" i="24" s="1"/>
  <c r="DP30" i="24" s="1"/>
  <c r="DV7" i="24"/>
  <c r="DV19" i="24" s="1"/>
  <c r="DX30" i="24" s="1"/>
  <c r="ED7" i="24"/>
  <c r="ED19" i="24" s="1"/>
  <c r="EF30" i="24" s="1"/>
  <c r="EL7" i="24"/>
  <c r="EL19" i="24" s="1"/>
  <c r="EN30" i="24" s="1"/>
  <c r="ET7" i="24"/>
  <c r="ET19" i="24" s="1"/>
  <c r="EV30" i="24" s="1"/>
  <c r="FB7" i="24"/>
  <c r="FB19" i="24" s="1"/>
  <c r="FD30" i="24" s="1"/>
  <c r="FJ7" i="24"/>
  <c r="FJ19" i="24" s="1"/>
  <c r="FL30" i="24" s="1"/>
  <c r="FR7" i="24"/>
  <c r="FR19" i="24" s="1"/>
  <c r="FT30" i="24" s="1"/>
  <c r="FZ7" i="24"/>
  <c r="FZ19" i="24" s="1"/>
  <c r="GB30" i="24" s="1"/>
  <c r="GH7" i="24"/>
  <c r="GH19" i="24" s="1"/>
  <c r="GJ30" i="24" s="1"/>
  <c r="GP7" i="24"/>
  <c r="GP19" i="24" s="1"/>
  <c r="GR30" i="24" s="1"/>
  <c r="GX7" i="24"/>
  <c r="GX19" i="24" s="1"/>
  <c r="GZ30" i="24" s="1"/>
  <c r="HF7" i="24"/>
  <c r="HF19" i="24" s="1"/>
  <c r="HH30" i="24" s="1"/>
  <c r="HN7" i="24"/>
  <c r="HN19" i="24" s="1"/>
  <c r="HP30" i="24" s="1"/>
  <c r="HV7" i="24"/>
  <c r="HV19" i="24" s="1"/>
  <c r="HX30" i="24" s="1"/>
  <c r="ID7" i="24"/>
  <c r="ID19" i="24" s="1"/>
  <c r="IF30" i="24" s="1"/>
  <c r="IL7" i="24"/>
  <c r="IL19" i="24" s="1"/>
  <c r="IN30" i="24" s="1"/>
  <c r="IT7" i="24"/>
  <c r="IT19" i="24" s="1"/>
  <c r="IV30" i="24" s="1"/>
  <c r="JB7" i="24"/>
  <c r="JB19" i="24" s="1"/>
  <c r="JD30" i="24" s="1"/>
  <c r="JJ7" i="24"/>
  <c r="JJ19" i="24" s="1"/>
  <c r="JL30" i="24" s="1"/>
  <c r="JR7" i="24"/>
  <c r="JR19" i="24" s="1"/>
  <c r="JT30" i="24" s="1"/>
  <c r="JZ7" i="24"/>
  <c r="JZ19" i="24" s="1"/>
  <c r="KB30" i="24" s="1"/>
  <c r="KH7" i="24"/>
  <c r="KH19" i="24" s="1"/>
  <c r="KJ30" i="24" s="1"/>
  <c r="G7" i="24"/>
  <c r="O7" i="24"/>
  <c r="W7" i="24"/>
  <c r="AE7" i="24"/>
  <c r="AM7" i="24"/>
  <c r="AU7" i="24"/>
  <c r="BC7" i="24"/>
  <c r="BK7" i="24"/>
  <c r="BS7" i="24"/>
  <c r="CA7" i="24"/>
  <c r="CI7" i="24"/>
  <c r="CQ7" i="24"/>
  <c r="CQ19" i="24" s="1"/>
  <c r="CS30" i="24" s="1"/>
  <c r="CY7" i="24"/>
  <c r="CY19" i="24" s="1"/>
  <c r="DA30" i="24" s="1"/>
  <c r="DG7" i="24"/>
  <c r="DG19" i="24" s="1"/>
  <c r="DI30" i="24" s="1"/>
  <c r="DO7" i="24"/>
  <c r="DO19" i="24" s="1"/>
  <c r="DQ30" i="24" s="1"/>
  <c r="DW7" i="24"/>
  <c r="DW19" i="24" s="1"/>
  <c r="DY30" i="24" s="1"/>
  <c r="EE7" i="24"/>
  <c r="EE19" i="24" s="1"/>
  <c r="EG30" i="24" s="1"/>
  <c r="EM7" i="24"/>
  <c r="EM19" i="24" s="1"/>
  <c r="EO30" i="24" s="1"/>
  <c r="EU7" i="24"/>
  <c r="EU19" i="24" s="1"/>
  <c r="EW30" i="24" s="1"/>
  <c r="FC7" i="24"/>
  <c r="FC19" i="24" s="1"/>
  <c r="FE30" i="24" s="1"/>
  <c r="FK7" i="24"/>
  <c r="FK19" i="24" s="1"/>
  <c r="FM30" i="24" s="1"/>
  <c r="FS7" i="24"/>
  <c r="FS19" i="24" s="1"/>
  <c r="FU30" i="24" s="1"/>
  <c r="GA7" i="24"/>
  <c r="GA19" i="24" s="1"/>
  <c r="GC30" i="24" s="1"/>
  <c r="GI7" i="24"/>
  <c r="GI19" i="24" s="1"/>
  <c r="GK30" i="24" s="1"/>
  <c r="GQ7" i="24"/>
  <c r="GQ19" i="24" s="1"/>
  <c r="GS30" i="24" s="1"/>
  <c r="GY7" i="24"/>
  <c r="GY19" i="24" s="1"/>
  <c r="HA30" i="24" s="1"/>
  <c r="HG7" i="24"/>
  <c r="HG19" i="24" s="1"/>
  <c r="HI30" i="24" s="1"/>
  <c r="HO7" i="24"/>
  <c r="HO19" i="24" s="1"/>
  <c r="HQ30" i="24" s="1"/>
  <c r="HW7" i="24"/>
  <c r="HW19" i="24" s="1"/>
  <c r="HY30" i="24" s="1"/>
  <c r="IE7" i="24"/>
  <c r="IE19" i="24" s="1"/>
  <c r="IG30" i="24" s="1"/>
  <c r="IM7" i="24"/>
  <c r="IM19" i="24" s="1"/>
  <c r="IO30" i="24" s="1"/>
  <c r="IU7" i="24"/>
  <c r="IU19" i="24" s="1"/>
  <c r="IW30" i="24" s="1"/>
  <c r="JC7" i="24"/>
  <c r="JC19" i="24" s="1"/>
  <c r="JE30" i="24" s="1"/>
  <c r="JK7" i="24"/>
  <c r="JK19" i="24" s="1"/>
  <c r="JM30" i="24" s="1"/>
  <c r="JS7" i="24"/>
  <c r="JS19" i="24" s="1"/>
  <c r="JU30" i="24" s="1"/>
  <c r="KA7" i="24"/>
  <c r="KA19" i="24" s="1"/>
  <c r="KC30" i="24" s="1"/>
  <c r="KI7" i="24"/>
  <c r="KI19" i="24" s="1"/>
  <c r="KK30" i="24" s="1"/>
  <c r="A19" i="24"/>
  <c r="A30" i="24" s="1"/>
  <c r="H7" i="24"/>
  <c r="H19" i="24" s="1"/>
  <c r="P7" i="24"/>
  <c r="X7" i="24"/>
  <c r="X19" i="24" s="1"/>
  <c r="AF7" i="24"/>
  <c r="AN7" i="24"/>
  <c r="AV7" i="24"/>
  <c r="AV19" i="24" s="1"/>
  <c r="BD7" i="24"/>
  <c r="BD19" i="24" s="1"/>
  <c r="BL7" i="24"/>
  <c r="BL19" i="24" s="1"/>
  <c r="BT7" i="24"/>
  <c r="BT19" i="24" s="1"/>
  <c r="CB7" i="24"/>
  <c r="CB19" i="24" s="1"/>
  <c r="CJ7" i="24"/>
  <c r="CJ19" i="24" s="1"/>
  <c r="CR7" i="24"/>
  <c r="CR19" i="24" s="1"/>
  <c r="CT30" i="24" s="1"/>
  <c r="CZ7" i="24"/>
  <c r="CZ19" i="24" s="1"/>
  <c r="DB30" i="24" s="1"/>
  <c r="DH7" i="24"/>
  <c r="DH19" i="24" s="1"/>
  <c r="DJ30" i="24" s="1"/>
  <c r="DP7" i="24"/>
  <c r="DP19" i="24" s="1"/>
  <c r="DR30" i="24" s="1"/>
  <c r="DX7" i="24"/>
  <c r="DX19" i="24" s="1"/>
  <c r="DZ30" i="24" s="1"/>
  <c r="EF7" i="24"/>
  <c r="EF19" i="24" s="1"/>
  <c r="EH30" i="24" s="1"/>
  <c r="EN7" i="24"/>
  <c r="EN19" i="24" s="1"/>
  <c r="EP30" i="24" s="1"/>
  <c r="EV7" i="24"/>
  <c r="EV19" i="24" s="1"/>
  <c r="EX30" i="24" s="1"/>
  <c r="FD7" i="24"/>
  <c r="FD19" i="24" s="1"/>
  <c r="FF30" i="24" s="1"/>
  <c r="FL7" i="24"/>
  <c r="FL19" i="24" s="1"/>
  <c r="FN30" i="24" s="1"/>
  <c r="FT7" i="24"/>
  <c r="FT19" i="24" s="1"/>
  <c r="FV30" i="24" s="1"/>
  <c r="GB7" i="24"/>
  <c r="GB19" i="24" s="1"/>
  <c r="GD30" i="24" s="1"/>
  <c r="GJ7" i="24"/>
  <c r="GJ19" i="24" s="1"/>
  <c r="GL30" i="24" s="1"/>
  <c r="GR7" i="24"/>
  <c r="GR19" i="24" s="1"/>
  <c r="GT30" i="24" s="1"/>
  <c r="GZ7" i="24"/>
  <c r="GZ19" i="24" s="1"/>
  <c r="HB30" i="24" s="1"/>
  <c r="HH7" i="24"/>
  <c r="HH19" i="24" s="1"/>
  <c r="HJ30" i="24" s="1"/>
  <c r="HP7" i="24"/>
  <c r="HP19" i="24" s="1"/>
  <c r="HR30" i="24" s="1"/>
  <c r="HX7" i="24"/>
  <c r="HX19" i="24" s="1"/>
  <c r="HZ30" i="24" s="1"/>
  <c r="IF7" i="24"/>
  <c r="IF19" i="24" s="1"/>
  <c r="IH30" i="24" s="1"/>
  <c r="IN7" i="24"/>
  <c r="IN19" i="24" s="1"/>
  <c r="IP30" i="24" s="1"/>
  <c r="IV7" i="24"/>
  <c r="IV19" i="24" s="1"/>
  <c r="IX30" i="24" s="1"/>
  <c r="JD7" i="24"/>
  <c r="JD19" i="24" s="1"/>
  <c r="JF30" i="24" s="1"/>
  <c r="JL7" i="24"/>
  <c r="JL19" i="24" s="1"/>
  <c r="JN30" i="24" s="1"/>
  <c r="JT7" i="24"/>
  <c r="JT19" i="24" s="1"/>
  <c r="JV30" i="24" s="1"/>
  <c r="KB7" i="24"/>
  <c r="KB19" i="24" s="1"/>
  <c r="KD30" i="24" s="1"/>
  <c r="KJ7" i="24"/>
  <c r="KJ19" i="24" s="1"/>
  <c r="KL30" i="24" s="1"/>
  <c r="I7" i="24"/>
  <c r="Q7" i="24"/>
  <c r="Y7" i="24"/>
  <c r="AG7" i="24"/>
  <c r="AO7" i="24"/>
  <c r="AW7" i="24"/>
  <c r="BE7" i="24"/>
  <c r="BM7" i="24"/>
  <c r="BM19" i="24" s="1"/>
  <c r="BU7" i="24"/>
  <c r="BU19" i="24" s="1"/>
  <c r="CC7" i="24"/>
  <c r="CK7" i="24"/>
  <c r="CK19" i="24" s="1"/>
  <c r="CS7" i="24"/>
  <c r="CS19" i="24" s="1"/>
  <c r="CU30" i="24" s="1"/>
  <c r="DA7" i="24"/>
  <c r="DA19" i="24" s="1"/>
  <c r="DC30" i="24" s="1"/>
  <c r="DI7" i="24"/>
  <c r="DI19" i="24" s="1"/>
  <c r="DK30" i="24" s="1"/>
  <c r="DQ7" i="24"/>
  <c r="DQ19" i="24" s="1"/>
  <c r="DS30" i="24" s="1"/>
  <c r="DY7" i="24"/>
  <c r="DY19" i="24" s="1"/>
  <c r="EA30" i="24" s="1"/>
  <c r="EG7" i="24"/>
  <c r="EG19" i="24" s="1"/>
  <c r="EI30" i="24" s="1"/>
  <c r="EO7" i="24"/>
  <c r="EO19" i="24" s="1"/>
  <c r="EQ30" i="24" s="1"/>
  <c r="EW7" i="24"/>
  <c r="EW19" i="24" s="1"/>
  <c r="EY30" i="24" s="1"/>
  <c r="FE7" i="24"/>
  <c r="FE19" i="24" s="1"/>
  <c r="FG30" i="24" s="1"/>
  <c r="FM7" i="24"/>
  <c r="FM19" i="24" s="1"/>
  <c r="FO30" i="24" s="1"/>
  <c r="FU7" i="24"/>
  <c r="FU19" i="24" s="1"/>
  <c r="FW30" i="24" s="1"/>
  <c r="GC7" i="24"/>
  <c r="GC19" i="24" s="1"/>
  <c r="GE30" i="24" s="1"/>
  <c r="GK7" i="24"/>
  <c r="GK19" i="24" s="1"/>
  <c r="GM30" i="24" s="1"/>
  <c r="GS7" i="24"/>
  <c r="GS19" i="24" s="1"/>
  <c r="GU30" i="24" s="1"/>
  <c r="HA7" i="24"/>
  <c r="HA19" i="24" s="1"/>
  <c r="HC30" i="24" s="1"/>
  <c r="HI7" i="24"/>
  <c r="HI19" i="24" s="1"/>
  <c r="HK30" i="24" s="1"/>
  <c r="HQ7" i="24"/>
  <c r="HQ19" i="24" s="1"/>
  <c r="HS30" i="24" s="1"/>
  <c r="HY7" i="24"/>
  <c r="HY19" i="24" s="1"/>
  <c r="IA30" i="24" s="1"/>
  <c r="IG7" i="24"/>
  <c r="IG19" i="24" s="1"/>
  <c r="II30" i="24" s="1"/>
  <c r="IO7" i="24"/>
  <c r="IO19" i="24" s="1"/>
  <c r="IQ30" i="24" s="1"/>
  <c r="IW7" i="24"/>
  <c r="IW19" i="24" s="1"/>
  <c r="IY30" i="24" s="1"/>
  <c r="JE7" i="24"/>
  <c r="JE19" i="24" s="1"/>
  <c r="JG30" i="24" s="1"/>
  <c r="JM7" i="24"/>
  <c r="JM19" i="24" s="1"/>
  <c r="JO30" i="24" s="1"/>
  <c r="JU7" i="24"/>
  <c r="JU19" i="24" s="1"/>
  <c r="JW30" i="24" s="1"/>
  <c r="KC7" i="24"/>
  <c r="KC19" i="24" s="1"/>
  <c r="KE30" i="24" s="1"/>
  <c r="KK7" i="24"/>
  <c r="KK19" i="24" s="1"/>
  <c r="KM30" i="24" s="1"/>
  <c r="AH7" i="24"/>
  <c r="CT7" i="24"/>
  <c r="CT19" i="24" s="1"/>
  <c r="CV30" i="24" s="1"/>
  <c r="FF7" i="24"/>
  <c r="FF19" i="24" s="1"/>
  <c r="FH30" i="24" s="1"/>
  <c r="HR7" i="24"/>
  <c r="HR19" i="24" s="1"/>
  <c r="HT30" i="24" s="1"/>
  <c r="KD7" i="24"/>
  <c r="KD19" i="24" s="1"/>
  <c r="KF30" i="24" s="1"/>
  <c r="AP7" i="24"/>
  <c r="AP19" i="24" s="1"/>
  <c r="DB7" i="24"/>
  <c r="DB19" i="24" s="1"/>
  <c r="DD30" i="24" s="1"/>
  <c r="FN7" i="24"/>
  <c r="FN19" i="24" s="1"/>
  <c r="FP30" i="24" s="1"/>
  <c r="HZ7" i="24"/>
  <c r="HZ19" i="24" s="1"/>
  <c r="IB30" i="24" s="1"/>
  <c r="KL7" i="24"/>
  <c r="KL19" i="24" s="1"/>
  <c r="KN30" i="24" s="1"/>
  <c r="AX7" i="24"/>
  <c r="DJ7" i="24"/>
  <c r="DJ19" i="24" s="1"/>
  <c r="DL30" i="24" s="1"/>
  <c r="FV7" i="24"/>
  <c r="FV19" i="24" s="1"/>
  <c r="FX30" i="24" s="1"/>
  <c r="IH7" i="24"/>
  <c r="IH19" i="24" s="1"/>
  <c r="IJ30" i="24" s="1"/>
  <c r="BF7" i="24"/>
  <c r="BF19" i="24" s="1"/>
  <c r="DR7" i="24"/>
  <c r="DR19" i="24" s="1"/>
  <c r="DT30" i="24" s="1"/>
  <c r="GD7" i="24"/>
  <c r="GD19" i="24" s="1"/>
  <c r="GF30" i="24" s="1"/>
  <c r="IP7" i="24"/>
  <c r="IP19" i="24" s="1"/>
  <c r="IR30" i="24" s="1"/>
  <c r="J7" i="24"/>
  <c r="BV7" i="24"/>
  <c r="EH7" i="24"/>
  <c r="EH19" i="24" s="1"/>
  <c r="EJ30" i="24" s="1"/>
  <c r="GT7" i="24"/>
  <c r="GT19" i="24" s="1"/>
  <c r="GV30" i="24" s="1"/>
  <c r="JF7" i="24"/>
  <c r="JF19" i="24" s="1"/>
  <c r="JH30" i="24" s="1"/>
  <c r="R7" i="24"/>
  <c r="R19" i="24" s="1"/>
  <c r="CD7" i="24"/>
  <c r="CD19" i="24" s="1"/>
  <c r="EP7" i="24"/>
  <c r="EP19" i="24" s="1"/>
  <c r="ER30" i="24" s="1"/>
  <c r="HB7" i="24"/>
  <c r="HB19" i="24" s="1"/>
  <c r="HD30" i="24" s="1"/>
  <c r="JN7" i="24"/>
  <c r="JN19" i="24" s="1"/>
  <c r="JP30" i="24" s="1"/>
  <c r="BN2" i="24"/>
  <c r="JS8" i="24"/>
  <c r="JS20" i="24" s="1"/>
  <c r="JU31" i="24" s="1"/>
  <c r="W8" i="24"/>
  <c r="BN7" i="24"/>
  <c r="C6" i="24"/>
  <c r="K6" i="24"/>
  <c r="S6" i="24"/>
  <c r="AA6" i="24"/>
  <c r="AI6" i="24"/>
  <c r="AQ6" i="24"/>
  <c r="AY6" i="24"/>
  <c r="D6" i="24"/>
  <c r="L6" i="24"/>
  <c r="T6" i="24"/>
  <c r="AB6" i="24"/>
  <c r="AJ6" i="24"/>
  <c r="AR6" i="24"/>
  <c r="AZ6" i="24"/>
  <c r="BH6" i="24"/>
  <c r="E6" i="24"/>
  <c r="M6" i="24"/>
  <c r="U6" i="24"/>
  <c r="AC6" i="24"/>
  <c r="AK6" i="24"/>
  <c r="AS6" i="24"/>
  <c r="BA6" i="24"/>
  <c r="BI6" i="24"/>
  <c r="F6" i="24"/>
  <c r="N6" i="24"/>
  <c r="V6" i="24"/>
  <c r="AD6" i="24"/>
  <c r="AL6" i="24"/>
  <c r="AT6" i="24"/>
  <c r="G6" i="24"/>
  <c r="O6" i="24"/>
  <c r="W6" i="24"/>
  <c r="AE6" i="24"/>
  <c r="AM6" i="24"/>
  <c r="AU6" i="24"/>
  <c r="BC6" i="24"/>
  <c r="BK6" i="24"/>
  <c r="H6" i="24"/>
  <c r="P6" i="24"/>
  <c r="X6" i="24"/>
  <c r="AF6" i="24"/>
  <c r="AN6" i="24"/>
  <c r="AV6" i="24"/>
  <c r="BD6" i="24"/>
  <c r="BL6" i="24"/>
  <c r="I6" i="24"/>
  <c r="Q6" i="24"/>
  <c r="Y6" i="24"/>
  <c r="AG6" i="24"/>
  <c r="AO6" i="24"/>
  <c r="AW6" i="24"/>
  <c r="BE6" i="24"/>
  <c r="B6" i="24"/>
  <c r="BF6" i="24"/>
  <c r="BF18" i="24" s="1"/>
  <c r="BR6" i="24"/>
  <c r="BZ6" i="24"/>
  <c r="CH6" i="24"/>
  <c r="CP6" i="24"/>
  <c r="CP18" i="24" s="1"/>
  <c r="CR29" i="24" s="1"/>
  <c r="CX6" i="24"/>
  <c r="CX18" i="24" s="1"/>
  <c r="CZ29" i="24" s="1"/>
  <c r="DF6" i="24"/>
  <c r="DF18" i="24" s="1"/>
  <c r="DH29" i="24" s="1"/>
  <c r="DN6" i="24"/>
  <c r="DN18" i="24" s="1"/>
  <c r="DP29" i="24" s="1"/>
  <c r="DV6" i="24"/>
  <c r="DV18" i="24" s="1"/>
  <c r="DX29" i="24" s="1"/>
  <c r="ED6" i="24"/>
  <c r="ED18" i="24" s="1"/>
  <c r="EF29" i="24" s="1"/>
  <c r="EL6" i="24"/>
  <c r="EL18" i="24" s="1"/>
  <c r="EN29" i="24" s="1"/>
  <c r="ET6" i="24"/>
  <c r="ET18" i="24" s="1"/>
  <c r="EV29" i="24" s="1"/>
  <c r="FB6" i="24"/>
  <c r="FB18" i="24" s="1"/>
  <c r="FD29" i="24" s="1"/>
  <c r="FJ6" i="24"/>
  <c r="FJ18" i="24" s="1"/>
  <c r="FL29" i="24" s="1"/>
  <c r="FR6" i="24"/>
  <c r="FR18" i="24" s="1"/>
  <c r="FT29" i="24" s="1"/>
  <c r="FZ6" i="24"/>
  <c r="FZ18" i="24" s="1"/>
  <c r="GB29" i="24" s="1"/>
  <c r="GH6" i="24"/>
  <c r="GH18" i="24" s="1"/>
  <c r="GJ29" i="24" s="1"/>
  <c r="GP6" i="24"/>
  <c r="GP18" i="24" s="1"/>
  <c r="GR29" i="24" s="1"/>
  <c r="GX6" i="24"/>
  <c r="GX18" i="24" s="1"/>
  <c r="GZ29" i="24" s="1"/>
  <c r="HF6" i="24"/>
  <c r="HF18" i="24" s="1"/>
  <c r="HH29" i="24" s="1"/>
  <c r="HN6" i="24"/>
  <c r="HN18" i="24" s="1"/>
  <c r="HP29" i="24" s="1"/>
  <c r="HV6" i="24"/>
  <c r="HV18" i="24" s="1"/>
  <c r="HX29" i="24" s="1"/>
  <c r="ID6" i="24"/>
  <c r="ID18" i="24" s="1"/>
  <c r="IF29" i="24" s="1"/>
  <c r="IL6" i="24"/>
  <c r="IL18" i="24" s="1"/>
  <c r="IN29" i="24" s="1"/>
  <c r="IT6" i="24"/>
  <c r="IT18" i="24" s="1"/>
  <c r="IV29" i="24" s="1"/>
  <c r="JB6" i="24"/>
  <c r="JB18" i="24" s="1"/>
  <c r="JD29" i="24" s="1"/>
  <c r="JJ6" i="24"/>
  <c r="JJ18" i="24" s="1"/>
  <c r="JL29" i="24" s="1"/>
  <c r="JR6" i="24"/>
  <c r="JR18" i="24" s="1"/>
  <c r="JT29" i="24" s="1"/>
  <c r="JZ6" i="24"/>
  <c r="JZ18" i="24" s="1"/>
  <c r="KB29" i="24" s="1"/>
  <c r="KH6" i="24"/>
  <c r="KH18" i="24" s="1"/>
  <c r="KJ29" i="24" s="1"/>
  <c r="J6" i="24"/>
  <c r="BG6" i="24"/>
  <c r="BS6" i="24"/>
  <c r="CA6" i="24"/>
  <c r="CI6" i="24"/>
  <c r="CQ6" i="24"/>
  <c r="CQ18" i="24" s="1"/>
  <c r="CS29" i="24" s="1"/>
  <c r="CY6" i="24"/>
  <c r="CY18" i="24" s="1"/>
  <c r="DA29" i="24" s="1"/>
  <c r="DG6" i="24"/>
  <c r="DG18" i="24" s="1"/>
  <c r="DI29" i="24" s="1"/>
  <c r="DO6" i="24"/>
  <c r="DO18" i="24" s="1"/>
  <c r="DQ29" i="24" s="1"/>
  <c r="DW6" i="24"/>
  <c r="DW18" i="24" s="1"/>
  <c r="DY29" i="24" s="1"/>
  <c r="EE6" i="24"/>
  <c r="EE18" i="24" s="1"/>
  <c r="EG29" i="24" s="1"/>
  <c r="EM6" i="24"/>
  <c r="EM18" i="24" s="1"/>
  <c r="EO29" i="24" s="1"/>
  <c r="EU6" i="24"/>
  <c r="EU18" i="24" s="1"/>
  <c r="EW29" i="24" s="1"/>
  <c r="FC6" i="24"/>
  <c r="FC18" i="24" s="1"/>
  <c r="FE29" i="24" s="1"/>
  <c r="FK6" i="24"/>
  <c r="FK18" i="24" s="1"/>
  <c r="FM29" i="24" s="1"/>
  <c r="FS6" i="24"/>
  <c r="FS18" i="24" s="1"/>
  <c r="FU29" i="24" s="1"/>
  <c r="GA6" i="24"/>
  <c r="GA18" i="24" s="1"/>
  <c r="GC29" i="24" s="1"/>
  <c r="GI6" i="24"/>
  <c r="GI18" i="24" s="1"/>
  <c r="GK29" i="24" s="1"/>
  <c r="GQ6" i="24"/>
  <c r="GQ18" i="24" s="1"/>
  <c r="GS29" i="24" s="1"/>
  <c r="GY6" i="24"/>
  <c r="GY18" i="24" s="1"/>
  <c r="HA29" i="24" s="1"/>
  <c r="HG6" i="24"/>
  <c r="HG18" i="24" s="1"/>
  <c r="HI29" i="24" s="1"/>
  <c r="HO6" i="24"/>
  <c r="HO18" i="24" s="1"/>
  <c r="HQ29" i="24" s="1"/>
  <c r="HW6" i="24"/>
  <c r="HW18" i="24" s="1"/>
  <c r="HY29" i="24" s="1"/>
  <c r="IE6" i="24"/>
  <c r="IE18" i="24" s="1"/>
  <c r="IG29" i="24" s="1"/>
  <c r="IM6" i="24"/>
  <c r="IM18" i="24" s="1"/>
  <c r="IO29" i="24" s="1"/>
  <c r="IU6" i="24"/>
  <c r="IU18" i="24" s="1"/>
  <c r="IW29" i="24" s="1"/>
  <c r="JC6" i="24"/>
  <c r="JC18" i="24" s="1"/>
  <c r="JE29" i="24" s="1"/>
  <c r="JK6" i="24"/>
  <c r="JK18" i="24" s="1"/>
  <c r="JM29" i="24" s="1"/>
  <c r="JS6" i="24"/>
  <c r="JS18" i="24" s="1"/>
  <c r="JU29" i="24" s="1"/>
  <c r="KA6" i="24"/>
  <c r="KA18" i="24" s="1"/>
  <c r="KC29" i="24" s="1"/>
  <c r="KI6" i="24"/>
  <c r="KI18" i="24" s="1"/>
  <c r="KK29" i="24" s="1"/>
  <c r="R6" i="24"/>
  <c r="BJ6" i="24"/>
  <c r="BJ18" i="24" s="1"/>
  <c r="BT6" i="24"/>
  <c r="CB6" i="24"/>
  <c r="CJ6" i="24"/>
  <c r="CR6" i="24"/>
  <c r="CR18" i="24" s="1"/>
  <c r="CT29" i="24" s="1"/>
  <c r="CZ6" i="24"/>
  <c r="CZ18" i="24" s="1"/>
  <c r="DB29" i="24" s="1"/>
  <c r="DH6" i="24"/>
  <c r="DH18" i="24" s="1"/>
  <c r="DJ29" i="24" s="1"/>
  <c r="DP6" i="24"/>
  <c r="DP18" i="24" s="1"/>
  <c r="DR29" i="24" s="1"/>
  <c r="DX6" i="24"/>
  <c r="DX18" i="24" s="1"/>
  <c r="DZ29" i="24" s="1"/>
  <c r="EF6" i="24"/>
  <c r="EF18" i="24" s="1"/>
  <c r="EH29" i="24" s="1"/>
  <c r="EN6" i="24"/>
  <c r="EN18" i="24" s="1"/>
  <c r="EP29" i="24" s="1"/>
  <c r="EV6" i="24"/>
  <c r="EV18" i="24" s="1"/>
  <c r="EX29" i="24" s="1"/>
  <c r="FD6" i="24"/>
  <c r="FD18" i="24" s="1"/>
  <c r="FF29" i="24" s="1"/>
  <c r="FL6" i="24"/>
  <c r="FL18" i="24" s="1"/>
  <c r="FN29" i="24" s="1"/>
  <c r="FT6" i="24"/>
  <c r="FT18" i="24" s="1"/>
  <c r="FV29" i="24" s="1"/>
  <c r="GB6" i="24"/>
  <c r="GB18" i="24" s="1"/>
  <c r="GD29" i="24" s="1"/>
  <c r="GJ6" i="24"/>
  <c r="GJ18" i="24" s="1"/>
  <c r="GL29" i="24" s="1"/>
  <c r="GR6" i="24"/>
  <c r="GR18" i="24" s="1"/>
  <c r="GT29" i="24" s="1"/>
  <c r="GZ6" i="24"/>
  <c r="GZ18" i="24" s="1"/>
  <c r="HB29" i="24" s="1"/>
  <c r="HH6" i="24"/>
  <c r="HH18" i="24" s="1"/>
  <c r="HJ29" i="24" s="1"/>
  <c r="HP6" i="24"/>
  <c r="HP18" i="24" s="1"/>
  <c r="HR29" i="24" s="1"/>
  <c r="HX6" i="24"/>
  <c r="HX18" i="24" s="1"/>
  <c r="HZ29" i="24" s="1"/>
  <c r="IF6" i="24"/>
  <c r="IF18" i="24" s="1"/>
  <c r="IH29" i="24" s="1"/>
  <c r="IN6" i="24"/>
  <c r="IN18" i="24" s="1"/>
  <c r="IP29" i="24" s="1"/>
  <c r="IV6" i="24"/>
  <c r="IV18" i="24" s="1"/>
  <c r="IX29" i="24" s="1"/>
  <c r="JD6" i="24"/>
  <c r="JD18" i="24" s="1"/>
  <c r="JF29" i="24" s="1"/>
  <c r="JL6" i="24"/>
  <c r="JL18" i="24" s="1"/>
  <c r="JN29" i="24" s="1"/>
  <c r="JT6" i="24"/>
  <c r="JT18" i="24" s="1"/>
  <c r="JV29" i="24" s="1"/>
  <c r="KB6" i="24"/>
  <c r="KB18" i="24" s="1"/>
  <c r="KD29" i="24" s="1"/>
  <c r="KJ6" i="24"/>
  <c r="KJ18" i="24" s="1"/>
  <c r="KL29" i="24" s="1"/>
  <c r="Z6" i="24"/>
  <c r="Z18" i="24" s="1"/>
  <c r="BM6" i="24"/>
  <c r="BU6" i="24"/>
  <c r="CC6" i="24"/>
  <c r="CK6" i="24"/>
  <c r="CS6" i="24"/>
  <c r="CS18" i="24" s="1"/>
  <c r="CU29" i="24" s="1"/>
  <c r="DA6" i="24"/>
  <c r="DA18" i="24" s="1"/>
  <c r="DC29" i="24" s="1"/>
  <c r="DI6" i="24"/>
  <c r="DI18" i="24" s="1"/>
  <c r="DK29" i="24" s="1"/>
  <c r="DQ6" i="24"/>
  <c r="DQ18" i="24" s="1"/>
  <c r="DS29" i="24" s="1"/>
  <c r="DY6" i="24"/>
  <c r="DY18" i="24" s="1"/>
  <c r="EA29" i="24" s="1"/>
  <c r="EG6" i="24"/>
  <c r="EG18" i="24" s="1"/>
  <c r="EI29" i="24" s="1"/>
  <c r="EO6" i="24"/>
  <c r="EO18" i="24" s="1"/>
  <c r="EQ29" i="24" s="1"/>
  <c r="EW6" i="24"/>
  <c r="EW18" i="24" s="1"/>
  <c r="EY29" i="24" s="1"/>
  <c r="FE6" i="24"/>
  <c r="FE18" i="24" s="1"/>
  <c r="FG29" i="24" s="1"/>
  <c r="FM6" i="24"/>
  <c r="FM18" i="24" s="1"/>
  <c r="FO29" i="24" s="1"/>
  <c r="FU6" i="24"/>
  <c r="FU18" i="24" s="1"/>
  <c r="FW29" i="24" s="1"/>
  <c r="GC6" i="24"/>
  <c r="GC18" i="24" s="1"/>
  <c r="GE29" i="24" s="1"/>
  <c r="GK6" i="24"/>
  <c r="GK18" i="24" s="1"/>
  <c r="GM29" i="24" s="1"/>
  <c r="GS6" i="24"/>
  <c r="GS18" i="24" s="1"/>
  <c r="GU29" i="24" s="1"/>
  <c r="HA6" i="24"/>
  <c r="HA18" i="24" s="1"/>
  <c r="HC29" i="24" s="1"/>
  <c r="HI6" i="24"/>
  <c r="HI18" i="24" s="1"/>
  <c r="HK29" i="24" s="1"/>
  <c r="HQ6" i="24"/>
  <c r="HQ18" i="24" s="1"/>
  <c r="HS29" i="24" s="1"/>
  <c r="HY6" i="24"/>
  <c r="HY18" i="24" s="1"/>
  <c r="IA29" i="24" s="1"/>
  <c r="IG6" i="24"/>
  <c r="IG18" i="24" s="1"/>
  <c r="II29" i="24" s="1"/>
  <c r="IO6" i="24"/>
  <c r="IO18" i="24" s="1"/>
  <c r="IQ29" i="24" s="1"/>
  <c r="IW6" i="24"/>
  <c r="IW18" i="24" s="1"/>
  <c r="IY29" i="24" s="1"/>
  <c r="JE6" i="24"/>
  <c r="JE18" i="24" s="1"/>
  <c r="JG29" i="24" s="1"/>
  <c r="JM6" i="24"/>
  <c r="JM18" i="24" s="1"/>
  <c r="JO29" i="24" s="1"/>
  <c r="JU6" i="24"/>
  <c r="JU18" i="24" s="1"/>
  <c r="JW29" i="24" s="1"/>
  <c r="KC6" i="24"/>
  <c r="KC18" i="24" s="1"/>
  <c r="KE29" i="24" s="1"/>
  <c r="KK6" i="24"/>
  <c r="KK18" i="24" s="1"/>
  <c r="KM29" i="24" s="1"/>
  <c r="A18" i="24"/>
  <c r="A29" i="24" s="1"/>
  <c r="AH6" i="24"/>
  <c r="BN6" i="24"/>
  <c r="BV6" i="24"/>
  <c r="CD6" i="24"/>
  <c r="CL6" i="24"/>
  <c r="CT6" i="24"/>
  <c r="CT18" i="24" s="1"/>
  <c r="CV29" i="24" s="1"/>
  <c r="DB6" i="24"/>
  <c r="DB18" i="24" s="1"/>
  <c r="DD29" i="24" s="1"/>
  <c r="DJ6" i="24"/>
  <c r="DJ18" i="24" s="1"/>
  <c r="DL29" i="24" s="1"/>
  <c r="DR6" i="24"/>
  <c r="DR18" i="24" s="1"/>
  <c r="DT29" i="24" s="1"/>
  <c r="DZ6" i="24"/>
  <c r="DZ18" i="24" s="1"/>
  <c r="EB29" i="24" s="1"/>
  <c r="EH6" i="24"/>
  <c r="EH18" i="24" s="1"/>
  <c r="EJ29" i="24" s="1"/>
  <c r="EP6" i="24"/>
  <c r="EP18" i="24" s="1"/>
  <c r="ER29" i="24" s="1"/>
  <c r="EX6" i="24"/>
  <c r="EX18" i="24" s="1"/>
  <c r="EZ29" i="24" s="1"/>
  <c r="FF6" i="24"/>
  <c r="FF18" i="24" s="1"/>
  <c r="FH29" i="24" s="1"/>
  <c r="FN6" i="24"/>
  <c r="FN18" i="24" s="1"/>
  <c r="FP29" i="24" s="1"/>
  <c r="FV6" i="24"/>
  <c r="FV18" i="24" s="1"/>
  <c r="FX29" i="24" s="1"/>
  <c r="GD6" i="24"/>
  <c r="GD18" i="24" s="1"/>
  <c r="GF29" i="24" s="1"/>
  <c r="GL6" i="24"/>
  <c r="GL18" i="24" s="1"/>
  <c r="GN29" i="24" s="1"/>
  <c r="GT6" i="24"/>
  <c r="GT18" i="24" s="1"/>
  <c r="GV29" i="24" s="1"/>
  <c r="HB6" i="24"/>
  <c r="HB18" i="24" s="1"/>
  <c r="HD29" i="24" s="1"/>
  <c r="HJ6" i="24"/>
  <c r="HJ18" i="24" s="1"/>
  <c r="HL29" i="24" s="1"/>
  <c r="HR6" i="24"/>
  <c r="HR18" i="24" s="1"/>
  <c r="HT29" i="24" s="1"/>
  <c r="HZ6" i="24"/>
  <c r="HZ18" i="24" s="1"/>
  <c r="IB29" i="24" s="1"/>
  <c r="IH6" i="24"/>
  <c r="IH18" i="24" s="1"/>
  <c r="IJ29" i="24" s="1"/>
  <c r="IP6" i="24"/>
  <c r="IP18" i="24" s="1"/>
  <c r="IR29" i="24" s="1"/>
  <c r="IX6" i="24"/>
  <c r="IX18" i="24" s="1"/>
  <c r="IZ29" i="24" s="1"/>
  <c r="JF6" i="24"/>
  <c r="JF18" i="24" s="1"/>
  <c r="JH29" i="24" s="1"/>
  <c r="JN6" i="24"/>
  <c r="JN18" i="24" s="1"/>
  <c r="JP29" i="24" s="1"/>
  <c r="JV6" i="24"/>
  <c r="JV18" i="24" s="1"/>
  <c r="JX29" i="24" s="1"/>
  <c r="KD6" i="24"/>
  <c r="KD18" i="24" s="1"/>
  <c r="KF29" i="24" s="1"/>
  <c r="KL6" i="24"/>
  <c r="KL18" i="24" s="1"/>
  <c r="KN29" i="24" s="1"/>
  <c r="AP6" i="24"/>
  <c r="BO6" i="24"/>
  <c r="BW6" i="24"/>
  <c r="CE6" i="24"/>
  <c r="CE18" i="24" s="1"/>
  <c r="CM6" i="24"/>
  <c r="CM18" i="24" s="1"/>
  <c r="CO29" i="24" s="1"/>
  <c r="CU6" i="24"/>
  <c r="CU18" i="24" s="1"/>
  <c r="CW29" i="24" s="1"/>
  <c r="DC6" i="24"/>
  <c r="DC18" i="24" s="1"/>
  <c r="DE29" i="24" s="1"/>
  <c r="DK6" i="24"/>
  <c r="DK18" i="24" s="1"/>
  <c r="DM29" i="24" s="1"/>
  <c r="DS6" i="24"/>
  <c r="DS18" i="24" s="1"/>
  <c r="DU29" i="24" s="1"/>
  <c r="EA6" i="24"/>
  <c r="EA18" i="24" s="1"/>
  <c r="EC29" i="24" s="1"/>
  <c r="EI6" i="24"/>
  <c r="EI18" i="24" s="1"/>
  <c r="EK29" i="24" s="1"/>
  <c r="EQ6" i="24"/>
  <c r="EQ18" i="24" s="1"/>
  <c r="ES29" i="24" s="1"/>
  <c r="EY6" i="24"/>
  <c r="EY18" i="24" s="1"/>
  <c r="FA29" i="24" s="1"/>
  <c r="FG6" i="24"/>
  <c r="FG18" i="24" s="1"/>
  <c r="FI29" i="24" s="1"/>
  <c r="FO6" i="24"/>
  <c r="FO18" i="24" s="1"/>
  <c r="FQ29" i="24" s="1"/>
  <c r="FW6" i="24"/>
  <c r="FW18" i="24" s="1"/>
  <c r="FY29" i="24" s="1"/>
  <c r="GE6" i="24"/>
  <c r="GE18" i="24" s="1"/>
  <c r="GG29" i="24" s="1"/>
  <c r="GM6" i="24"/>
  <c r="GM18" i="24" s="1"/>
  <c r="GO29" i="24" s="1"/>
  <c r="GU6" i="24"/>
  <c r="GU18" i="24" s="1"/>
  <c r="GW29" i="24" s="1"/>
  <c r="HC6" i="24"/>
  <c r="HC18" i="24" s="1"/>
  <c r="HE29" i="24" s="1"/>
  <c r="HK6" i="24"/>
  <c r="HK18" i="24" s="1"/>
  <c r="HM29" i="24" s="1"/>
  <c r="HS6" i="24"/>
  <c r="HS18" i="24" s="1"/>
  <c r="HU29" i="24" s="1"/>
  <c r="IA6" i="24"/>
  <c r="IA18" i="24" s="1"/>
  <c r="IC29" i="24" s="1"/>
  <c r="II6" i="24"/>
  <c r="II18" i="24" s="1"/>
  <c r="IK29" i="24" s="1"/>
  <c r="IQ6" i="24"/>
  <c r="IQ18" i="24" s="1"/>
  <c r="IS29" i="24" s="1"/>
  <c r="IY6" i="24"/>
  <c r="IY18" i="24" s="1"/>
  <c r="JA29" i="24" s="1"/>
  <c r="JG6" i="24"/>
  <c r="JG18" i="24" s="1"/>
  <c r="JI29" i="24" s="1"/>
  <c r="JO6" i="24"/>
  <c r="JO18" i="24" s="1"/>
  <c r="JQ29" i="24" s="1"/>
  <c r="JW6" i="24"/>
  <c r="JW18" i="24" s="1"/>
  <c r="JY29" i="24" s="1"/>
  <c r="KE6" i="24"/>
  <c r="KE18" i="24" s="1"/>
  <c r="KG29" i="24" s="1"/>
  <c r="KM6" i="24"/>
  <c r="KM18" i="24" s="1"/>
  <c r="AX6" i="24"/>
  <c r="BP6" i="24"/>
  <c r="BX6" i="24"/>
  <c r="CF6" i="24"/>
  <c r="CN6" i="24"/>
  <c r="CN18" i="24" s="1"/>
  <c r="CP29" i="24" s="1"/>
  <c r="CV6" i="24"/>
  <c r="CV18" i="24" s="1"/>
  <c r="CX29" i="24" s="1"/>
  <c r="DD6" i="24"/>
  <c r="DD18" i="24" s="1"/>
  <c r="DF29" i="24" s="1"/>
  <c r="DL6" i="24"/>
  <c r="DL18" i="24" s="1"/>
  <c r="DN29" i="24" s="1"/>
  <c r="DT6" i="24"/>
  <c r="DT18" i="24" s="1"/>
  <c r="DV29" i="24" s="1"/>
  <c r="EB6" i="24"/>
  <c r="EB18" i="24" s="1"/>
  <c r="ED29" i="24" s="1"/>
  <c r="EJ6" i="24"/>
  <c r="EJ18" i="24" s="1"/>
  <c r="EL29" i="24" s="1"/>
  <c r="ER6" i="24"/>
  <c r="ER18" i="24" s="1"/>
  <c r="ET29" i="24" s="1"/>
  <c r="EZ6" i="24"/>
  <c r="EZ18" i="24" s="1"/>
  <c r="FB29" i="24" s="1"/>
  <c r="FH6" i="24"/>
  <c r="FH18" i="24" s="1"/>
  <c r="FJ29" i="24" s="1"/>
  <c r="FP6" i="24"/>
  <c r="FP18" i="24" s="1"/>
  <c r="FR29" i="24" s="1"/>
  <c r="FX6" i="24"/>
  <c r="FX18" i="24" s="1"/>
  <c r="FZ29" i="24" s="1"/>
  <c r="GF6" i="24"/>
  <c r="GF18" i="24" s="1"/>
  <c r="GH29" i="24" s="1"/>
  <c r="GN6" i="24"/>
  <c r="GN18" i="24" s="1"/>
  <c r="GP29" i="24" s="1"/>
  <c r="GV6" i="24"/>
  <c r="GV18" i="24" s="1"/>
  <c r="GX29" i="24" s="1"/>
  <c r="HD6" i="24"/>
  <c r="HD18" i="24" s="1"/>
  <c r="HF29" i="24" s="1"/>
  <c r="HL6" i="24"/>
  <c r="HL18" i="24" s="1"/>
  <c r="HN29" i="24" s="1"/>
  <c r="HT6" i="24"/>
  <c r="HT18" i="24" s="1"/>
  <c r="HV29" i="24" s="1"/>
  <c r="IB6" i="24"/>
  <c r="IB18" i="24" s="1"/>
  <c r="ID29" i="24" s="1"/>
  <c r="IJ6" i="24"/>
  <c r="IJ18" i="24" s="1"/>
  <c r="IL29" i="24" s="1"/>
  <c r="IR6" i="24"/>
  <c r="IR18" i="24" s="1"/>
  <c r="IT29" i="24" s="1"/>
  <c r="IZ6" i="24"/>
  <c r="IZ18" i="24" s="1"/>
  <c r="JB29" i="24" s="1"/>
  <c r="JH6" i="24"/>
  <c r="JH18" i="24" s="1"/>
  <c r="JJ29" i="24" s="1"/>
  <c r="JP6" i="24"/>
  <c r="JP18" i="24" s="1"/>
  <c r="JR29" i="24" s="1"/>
  <c r="JX6" i="24"/>
  <c r="JX18" i="24" s="1"/>
  <c r="JZ29" i="24" s="1"/>
  <c r="KF6" i="24"/>
  <c r="KF18" i="24" s="1"/>
  <c r="KH29" i="24" s="1"/>
  <c r="KN6" i="24"/>
  <c r="KN18" i="24" s="1"/>
  <c r="BY6" i="24"/>
  <c r="BY18" i="24" s="1"/>
  <c r="EK6" i="24"/>
  <c r="EK18" i="24" s="1"/>
  <c r="EM29" i="24" s="1"/>
  <c r="GW6" i="24"/>
  <c r="GW18" i="24" s="1"/>
  <c r="GY29" i="24" s="1"/>
  <c r="JI6" i="24"/>
  <c r="JI18" i="24" s="1"/>
  <c r="JK29" i="24" s="1"/>
  <c r="CG6" i="24"/>
  <c r="ES6" i="24"/>
  <c r="ES18" i="24" s="1"/>
  <c r="EU29" i="24" s="1"/>
  <c r="HE6" i="24"/>
  <c r="HE18" i="24" s="1"/>
  <c r="HG29" i="24" s="1"/>
  <c r="JQ6" i="24"/>
  <c r="JQ18" i="24" s="1"/>
  <c r="JS29" i="24" s="1"/>
  <c r="CO6" i="24"/>
  <c r="CO18" i="24" s="1"/>
  <c r="CQ29" i="24" s="1"/>
  <c r="FA6" i="24"/>
  <c r="FA18" i="24" s="1"/>
  <c r="FC29" i="24" s="1"/>
  <c r="HM6" i="24"/>
  <c r="HM18" i="24" s="1"/>
  <c r="HO29" i="24" s="1"/>
  <c r="JY6" i="24"/>
  <c r="JY18" i="24" s="1"/>
  <c r="KA29" i="24" s="1"/>
  <c r="CW6" i="24"/>
  <c r="CW18" i="24" s="1"/>
  <c r="CY29" i="24" s="1"/>
  <c r="FI6" i="24"/>
  <c r="FI18" i="24" s="1"/>
  <c r="FK29" i="24" s="1"/>
  <c r="HU6" i="24"/>
  <c r="HU18" i="24" s="1"/>
  <c r="HW29" i="24" s="1"/>
  <c r="KG6" i="24"/>
  <c r="KG18" i="24" s="1"/>
  <c r="KI29" i="24" s="1"/>
  <c r="DM6" i="24"/>
  <c r="DM18" i="24" s="1"/>
  <c r="DO29" i="24" s="1"/>
  <c r="FY6" i="24"/>
  <c r="FY18" i="24" s="1"/>
  <c r="GA29" i="24" s="1"/>
  <c r="IK6" i="24"/>
  <c r="IK18" i="24" s="1"/>
  <c r="IM29" i="24" s="1"/>
  <c r="BB6" i="24"/>
  <c r="BB18" i="24" s="1"/>
  <c r="DU6" i="24"/>
  <c r="DU18" i="24" s="1"/>
  <c r="DW29" i="24" s="1"/>
  <c r="GG6" i="24"/>
  <c r="GG18" i="24" s="1"/>
  <c r="GI29" i="24" s="1"/>
  <c r="IS6" i="24"/>
  <c r="IS18" i="24" s="1"/>
  <c r="IU29" i="24" s="1"/>
  <c r="DB2" i="24"/>
  <c r="DB14" i="24" s="1"/>
  <c r="DD25" i="24" s="1"/>
  <c r="IE8" i="24"/>
  <c r="IE20" i="24" s="1"/>
  <c r="IG31" i="24" s="1"/>
  <c r="JV7" i="24"/>
  <c r="JV19" i="24" s="1"/>
  <c r="JX30" i="24" s="1"/>
  <c r="Z7" i="24"/>
  <c r="Z19" i="24" s="1"/>
  <c r="BQ6" i="24"/>
  <c r="F5" i="24"/>
  <c r="N5" i="24"/>
  <c r="V5" i="24"/>
  <c r="AD5" i="24"/>
  <c r="AL5" i="24"/>
  <c r="AT5" i="24"/>
  <c r="BB5" i="24"/>
  <c r="BJ5" i="24"/>
  <c r="BR5" i="24"/>
  <c r="BZ5" i="24"/>
  <c r="CH5" i="24"/>
  <c r="CP5" i="24"/>
  <c r="CP17" i="24" s="1"/>
  <c r="CR28" i="24" s="1"/>
  <c r="CX5" i="24"/>
  <c r="CX17" i="24" s="1"/>
  <c r="CZ28" i="24" s="1"/>
  <c r="DF5" i="24"/>
  <c r="DF17" i="24" s="1"/>
  <c r="DH28" i="24" s="1"/>
  <c r="DN5" i="24"/>
  <c r="DN17" i="24" s="1"/>
  <c r="DP28" i="24" s="1"/>
  <c r="DV5" i="24"/>
  <c r="DV17" i="24" s="1"/>
  <c r="DX28" i="24" s="1"/>
  <c r="ED5" i="24"/>
  <c r="ED17" i="24" s="1"/>
  <c r="EF28" i="24" s="1"/>
  <c r="EL5" i="24"/>
  <c r="EL17" i="24" s="1"/>
  <c r="EN28" i="24" s="1"/>
  <c r="ET5" i="24"/>
  <c r="ET17" i="24" s="1"/>
  <c r="EV28" i="24" s="1"/>
  <c r="FB5" i="24"/>
  <c r="FB17" i="24" s="1"/>
  <c r="FD28" i="24" s="1"/>
  <c r="FJ5" i="24"/>
  <c r="FJ17" i="24" s="1"/>
  <c r="FL28" i="24" s="1"/>
  <c r="FR5" i="24"/>
  <c r="FR17" i="24" s="1"/>
  <c r="FT28" i="24" s="1"/>
  <c r="FZ5" i="24"/>
  <c r="FZ17" i="24" s="1"/>
  <c r="GB28" i="24" s="1"/>
  <c r="GH5" i="24"/>
  <c r="GH17" i="24" s="1"/>
  <c r="GJ28" i="24" s="1"/>
  <c r="GP5" i="24"/>
  <c r="GP17" i="24" s="1"/>
  <c r="GR28" i="24" s="1"/>
  <c r="GX5" i="24"/>
  <c r="GX17" i="24" s="1"/>
  <c r="GZ28" i="24" s="1"/>
  <c r="HF5" i="24"/>
  <c r="HF17" i="24" s="1"/>
  <c r="HH28" i="24" s="1"/>
  <c r="HN5" i="24"/>
  <c r="HN17" i="24" s="1"/>
  <c r="HP28" i="24" s="1"/>
  <c r="HV5" i="24"/>
  <c r="HV17" i="24" s="1"/>
  <c r="HX28" i="24" s="1"/>
  <c r="ID5" i="24"/>
  <c r="ID17" i="24" s="1"/>
  <c r="IF28" i="24" s="1"/>
  <c r="IL5" i="24"/>
  <c r="IL17" i="24" s="1"/>
  <c r="IN28" i="24" s="1"/>
  <c r="IT5" i="24"/>
  <c r="IT17" i="24" s="1"/>
  <c r="IV28" i="24" s="1"/>
  <c r="JB5" i="24"/>
  <c r="JB17" i="24" s="1"/>
  <c r="JD28" i="24" s="1"/>
  <c r="JJ5" i="24"/>
  <c r="JJ17" i="24" s="1"/>
  <c r="JL28" i="24" s="1"/>
  <c r="JR5" i="24"/>
  <c r="JR17" i="24" s="1"/>
  <c r="JT28" i="24" s="1"/>
  <c r="JZ5" i="24"/>
  <c r="JZ17" i="24" s="1"/>
  <c r="KB28" i="24" s="1"/>
  <c r="KH5" i="24"/>
  <c r="KH17" i="24" s="1"/>
  <c r="KJ28" i="24" s="1"/>
  <c r="G5" i="24"/>
  <c r="O5" i="24"/>
  <c r="W5" i="24"/>
  <c r="AE5" i="24"/>
  <c r="AM5" i="24"/>
  <c r="AU5" i="24"/>
  <c r="BC5" i="24"/>
  <c r="BK5" i="24"/>
  <c r="BS5" i="24"/>
  <c r="CA5" i="24"/>
  <c r="CI5" i="24"/>
  <c r="CQ5" i="24"/>
  <c r="CQ17" i="24" s="1"/>
  <c r="CS28" i="24" s="1"/>
  <c r="CY5" i="24"/>
  <c r="CY17" i="24" s="1"/>
  <c r="DA28" i="24" s="1"/>
  <c r="DG5" i="24"/>
  <c r="DG17" i="24" s="1"/>
  <c r="DI28" i="24" s="1"/>
  <c r="DO5" i="24"/>
  <c r="DO17" i="24" s="1"/>
  <c r="DQ28" i="24" s="1"/>
  <c r="DW5" i="24"/>
  <c r="DW17" i="24" s="1"/>
  <c r="DY28" i="24" s="1"/>
  <c r="EE5" i="24"/>
  <c r="EE17" i="24" s="1"/>
  <c r="EG28" i="24" s="1"/>
  <c r="EM5" i="24"/>
  <c r="EM17" i="24" s="1"/>
  <c r="EO28" i="24" s="1"/>
  <c r="EU5" i="24"/>
  <c r="EU17" i="24" s="1"/>
  <c r="EW28" i="24" s="1"/>
  <c r="FC5" i="24"/>
  <c r="FC17" i="24" s="1"/>
  <c r="FE28" i="24" s="1"/>
  <c r="FK5" i="24"/>
  <c r="FK17" i="24" s="1"/>
  <c r="FM28" i="24" s="1"/>
  <c r="FS5" i="24"/>
  <c r="FS17" i="24" s="1"/>
  <c r="FU28" i="24" s="1"/>
  <c r="GA5" i="24"/>
  <c r="GA17" i="24" s="1"/>
  <c r="GC28" i="24" s="1"/>
  <c r="GI5" i="24"/>
  <c r="GI17" i="24" s="1"/>
  <c r="GK28" i="24" s="1"/>
  <c r="GQ5" i="24"/>
  <c r="GQ17" i="24" s="1"/>
  <c r="GS28" i="24" s="1"/>
  <c r="GY5" i="24"/>
  <c r="GY17" i="24" s="1"/>
  <c r="HA28" i="24" s="1"/>
  <c r="HG5" i="24"/>
  <c r="HG17" i="24" s="1"/>
  <c r="HI28" i="24" s="1"/>
  <c r="HO5" i="24"/>
  <c r="HO17" i="24" s="1"/>
  <c r="HQ28" i="24" s="1"/>
  <c r="HW5" i="24"/>
  <c r="HW17" i="24" s="1"/>
  <c r="HY28" i="24" s="1"/>
  <c r="IE5" i="24"/>
  <c r="IE17" i="24" s="1"/>
  <c r="IG28" i="24" s="1"/>
  <c r="IM5" i="24"/>
  <c r="IM17" i="24" s="1"/>
  <c r="IO28" i="24" s="1"/>
  <c r="IU5" i="24"/>
  <c r="IU17" i="24" s="1"/>
  <c r="IW28" i="24" s="1"/>
  <c r="JC5" i="24"/>
  <c r="JC17" i="24" s="1"/>
  <c r="JE28" i="24" s="1"/>
  <c r="JK5" i="24"/>
  <c r="JK17" i="24" s="1"/>
  <c r="JM28" i="24" s="1"/>
  <c r="JS5" i="24"/>
  <c r="JS17" i="24" s="1"/>
  <c r="JU28" i="24" s="1"/>
  <c r="KA5" i="24"/>
  <c r="KA17" i="24" s="1"/>
  <c r="KC28" i="24" s="1"/>
  <c r="KI5" i="24"/>
  <c r="KI17" i="24" s="1"/>
  <c r="KK28" i="24" s="1"/>
  <c r="H5" i="24"/>
  <c r="P5" i="24"/>
  <c r="X5" i="24"/>
  <c r="AF5" i="24"/>
  <c r="AN5" i="24"/>
  <c r="AV5" i="24"/>
  <c r="BD5" i="24"/>
  <c r="BL5" i="24"/>
  <c r="BT5" i="24"/>
  <c r="CB5" i="24"/>
  <c r="CJ5" i="24"/>
  <c r="CR5" i="24"/>
  <c r="CR17" i="24" s="1"/>
  <c r="CT28" i="24" s="1"/>
  <c r="CZ5" i="24"/>
  <c r="CZ17" i="24" s="1"/>
  <c r="DB28" i="24" s="1"/>
  <c r="DH5" i="24"/>
  <c r="DH17" i="24" s="1"/>
  <c r="DJ28" i="24" s="1"/>
  <c r="DP5" i="24"/>
  <c r="DP17" i="24" s="1"/>
  <c r="DR28" i="24" s="1"/>
  <c r="DX5" i="24"/>
  <c r="DX17" i="24" s="1"/>
  <c r="DZ28" i="24" s="1"/>
  <c r="EF5" i="24"/>
  <c r="EF17" i="24" s="1"/>
  <c r="EH28" i="24" s="1"/>
  <c r="EN5" i="24"/>
  <c r="EN17" i="24" s="1"/>
  <c r="EP28" i="24" s="1"/>
  <c r="EV5" i="24"/>
  <c r="EV17" i="24" s="1"/>
  <c r="EX28" i="24" s="1"/>
  <c r="FD5" i="24"/>
  <c r="FD17" i="24" s="1"/>
  <c r="FF28" i="24" s="1"/>
  <c r="FL5" i="24"/>
  <c r="FL17" i="24" s="1"/>
  <c r="FN28" i="24" s="1"/>
  <c r="FT5" i="24"/>
  <c r="FT17" i="24" s="1"/>
  <c r="FV28" i="24" s="1"/>
  <c r="GB5" i="24"/>
  <c r="GB17" i="24" s="1"/>
  <c r="GD28" i="24" s="1"/>
  <c r="GJ5" i="24"/>
  <c r="GJ17" i="24" s="1"/>
  <c r="GL28" i="24" s="1"/>
  <c r="GR5" i="24"/>
  <c r="GR17" i="24" s="1"/>
  <c r="GT28" i="24" s="1"/>
  <c r="GZ5" i="24"/>
  <c r="GZ17" i="24" s="1"/>
  <c r="HB28" i="24" s="1"/>
  <c r="HH5" i="24"/>
  <c r="HH17" i="24" s="1"/>
  <c r="HJ28" i="24" s="1"/>
  <c r="HP5" i="24"/>
  <c r="HP17" i="24" s="1"/>
  <c r="HR28" i="24" s="1"/>
  <c r="HX5" i="24"/>
  <c r="HX17" i="24" s="1"/>
  <c r="HZ28" i="24" s="1"/>
  <c r="IF5" i="24"/>
  <c r="IF17" i="24" s="1"/>
  <c r="IH28" i="24" s="1"/>
  <c r="IN5" i="24"/>
  <c r="IN17" i="24" s="1"/>
  <c r="IP28" i="24" s="1"/>
  <c r="IV5" i="24"/>
  <c r="IV17" i="24" s="1"/>
  <c r="IX28" i="24" s="1"/>
  <c r="JD5" i="24"/>
  <c r="JD17" i="24" s="1"/>
  <c r="JF28" i="24" s="1"/>
  <c r="JL5" i="24"/>
  <c r="JL17" i="24" s="1"/>
  <c r="JN28" i="24" s="1"/>
  <c r="JT5" i="24"/>
  <c r="JT17" i="24" s="1"/>
  <c r="JV28" i="24" s="1"/>
  <c r="KB5" i="24"/>
  <c r="KB17" i="24" s="1"/>
  <c r="KD28" i="24" s="1"/>
  <c r="KJ5" i="24"/>
  <c r="KJ17" i="24" s="1"/>
  <c r="KL28" i="24" s="1"/>
  <c r="I5" i="24"/>
  <c r="Q5" i="24"/>
  <c r="Y5" i="24"/>
  <c r="AG5" i="24"/>
  <c r="AO5" i="24"/>
  <c r="AW5" i="24"/>
  <c r="BE5" i="24"/>
  <c r="BM5" i="24"/>
  <c r="BU5" i="24"/>
  <c r="CC5" i="24"/>
  <c r="CK5" i="24"/>
  <c r="CS5" i="24"/>
  <c r="CS17" i="24" s="1"/>
  <c r="CU28" i="24" s="1"/>
  <c r="DA5" i="24"/>
  <c r="DA17" i="24" s="1"/>
  <c r="DC28" i="24" s="1"/>
  <c r="DI5" i="24"/>
  <c r="DI17" i="24" s="1"/>
  <c r="DK28" i="24" s="1"/>
  <c r="DQ5" i="24"/>
  <c r="DQ17" i="24" s="1"/>
  <c r="DS28" i="24" s="1"/>
  <c r="DY5" i="24"/>
  <c r="DY17" i="24" s="1"/>
  <c r="EA28" i="24" s="1"/>
  <c r="EG5" i="24"/>
  <c r="EG17" i="24" s="1"/>
  <c r="EI28" i="24" s="1"/>
  <c r="EO5" i="24"/>
  <c r="EO17" i="24" s="1"/>
  <c r="EQ28" i="24" s="1"/>
  <c r="EW5" i="24"/>
  <c r="EW17" i="24" s="1"/>
  <c r="EY28" i="24" s="1"/>
  <c r="FE5" i="24"/>
  <c r="FE17" i="24" s="1"/>
  <c r="FG28" i="24" s="1"/>
  <c r="FM5" i="24"/>
  <c r="FM17" i="24" s="1"/>
  <c r="FO28" i="24" s="1"/>
  <c r="FU5" i="24"/>
  <c r="FU17" i="24" s="1"/>
  <c r="FW28" i="24" s="1"/>
  <c r="GC5" i="24"/>
  <c r="GC17" i="24" s="1"/>
  <c r="GE28" i="24" s="1"/>
  <c r="GK5" i="24"/>
  <c r="GK17" i="24" s="1"/>
  <c r="GM28" i="24" s="1"/>
  <c r="GS5" i="24"/>
  <c r="GS17" i="24" s="1"/>
  <c r="GU28" i="24" s="1"/>
  <c r="HA5" i="24"/>
  <c r="HA17" i="24" s="1"/>
  <c r="HC28" i="24" s="1"/>
  <c r="HI5" i="24"/>
  <c r="HI17" i="24" s="1"/>
  <c r="HK28" i="24" s="1"/>
  <c r="HQ5" i="24"/>
  <c r="HQ17" i="24" s="1"/>
  <c r="HS28" i="24" s="1"/>
  <c r="HY5" i="24"/>
  <c r="HY17" i="24" s="1"/>
  <c r="IA28" i="24" s="1"/>
  <c r="IG5" i="24"/>
  <c r="IG17" i="24" s="1"/>
  <c r="II28" i="24" s="1"/>
  <c r="IO5" i="24"/>
  <c r="IO17" i="24" s="1"/>
  <c r="IQ28" i="24" s="1"/>
  <c r="IW5" i="24"/>
  <c r="IW17" i="24" s="1"/>
  <c r="IY28" i="24" s="1"/>
  <c r="JE5" i="24"/>
  <c r="JE17" i="24" s="1"/>
  <c r="JG28" i="24" s="1"/>
  <c r="JM5" i="24"/>
  <c r="JM17" i="24" s="1"/>
  <c r="JO28" i="24" s="1"/>
  <c r="JU5" i="24"/>
  <c r="JU17" i="24" s="1"/>
  <c r="JW28" i="24" s="1"/>
  <c r="KC5" i="24"/>
  <c r="KC17" i="24" s="1"/>
  <c r="KE28" i="24" s="1"/>
  <c r="KK5" i="24"/>
  <c r="KK17" i="24" s="1"/>
  <c r="KM28" i="24" s="1"/>
  <c r="B5" i="24"/>
  <c r="J5" i="24"/>
  <c r="R5" i="24"/>
  <c r="Z5" i="24"/>
  <c r="AH5" i="24"/>
  <c r="AP5" i="24"/>
  <c r="AX5" i="24"/>
  <c r="BF5" i="24"/>
  <c r="BN5" i="24"/>
  <c r="BV5" i="24"/>
  <c r="CD5" i="24"/>
  <c r="CL5" i="24"/>
  <c r="CT5" i="24"/>
  <c r="CT17" i="24" s="1"/>
  <c r="CV28" i="24" s="1"/>
  <c r="DB5" i="24"/>
  <c r="DB17" i="24" s="1"/>
  <c r="DD28" i="24" s="1"/>
  <c r="DJ5" i="24"/>
  <c r="DJ17" i="24" s="1"/>
  <c r="DL28" i="24" s="1"/>
  <c r="DR5" i="24"/>
  <c r="DR17" i="24" s="1"/>
  <c r="DT28" i="24" s="1"/>
  <c r="DZ5" i="24"/>
  <c r="DZ17" i="24" s="1"/>
  <c r="EB28" i="24" s="1"/>
  <c r="EH5" i="24"/>
  <c r="EH17" i="24" s="1"/>
  <c r="EJ28" i="24" s="1"/>
  <c r="EP5" i="24"/>
  <c r="EP17" i="24" s="1"/>
  <c r="ER28" i="24" s="1"/>
  <c r="EX5" i="24"/>
  <c r="EX17" i="24" s="1"/>
  <c r="EZ28" i="24" s="1"/>
  <c r="FF5" i="24"/>
  <c r="FF17" i="24" s="1"/>
  <c r="FH28" i="24" s="1"/>
  <c r="FN5" i="24"/>
  <c r="FN17" i="24" s="1"/>
  <c r="FP28" i="24" s="1"/>
  <c r="FV5" i="24"/>
  <c r="FV17" i="24" s="1"/>
  <c r="FX28" i="24" s="1"/>
  <c r="GD5" i="24"/>
  <c r="GD17" i="24" s="1"/>
  <c r="GF28" i="24" s="1"/>
  <c r="GL5" i="24"/>
  <c r="GL17" i="24" s="1"/>
  <c r="GN28" i="24" s="1"/>
  <c r="GT5" i="24"/>
  <c r="GT17" i="24" s="1"/>
  <c r="GV28" i="24" s="1"/>
  <c r="HB5" i="24"/>
  <c r="HB17" i="24" s="1"/>
  <c r="HD28" i="24" s="1"/>
  <c r="HJ5" i="24"/>
  <c r="HJ17" i="24" s="1"/>
  <c r="HL28" i="24" s="1"/>
  <c r="HR5" i="24"/>
  <c r="HR17" i="24" s="1"/>
  <c r="HT28" i="24" s="1"/>
  <c r="HZ5" i="24"/>
  <c r="HZ17" i="24" s="1"/>
  <c r="IB28" i="24" s="1"/>
  <c r="IH5" i="24"/>
  <c r="IH17" i="24" s="1"/>
  <c r="IJ28" i="24" s="1"/>
  <c r="IP5" i="24"/>
  <c r="IP17" i="24" s="1"/>
  <c r="IR28" i="24" s="1"/>
  <c r="IX5" i="24"/>
  <c r="IX17" i="24" s="1"/>
  <c r="IZ28" i="24" s="1"/>
  <c r="JF5" i="24"/>
  <c r="JF17" i="24" s="1"/>
  <c r="JH28" i="24" s="1"/>
  <c r="JN5" i="24"/>
  <c r="JN17" i="24" s="1"/>
  <c r="JP28" i="24" s="1"/>
  <c r="JV5" i="24"/>
  <c r="JV17" i="24" s="1"/>
  <c r="JX28" i="24" s="1"/>
  <c r="KD5" i="24"/>
  <c r="KD17" i="24" s="1"/>
  <c r="KF28" i="24" s="1"/>
  <c r="KL5" i="24"/>
  <c r="KL17" i="24" s="1"/>
  <c r="KN28" i="24" s="1"/>
  <c r="C5" i="24"/>
  <c r="H17" i="24" s="1"/>
  <c r="K5" i="24"/>
  <c r="P17" i="24" s="1"/>
  <c r="S5" i="24"/>
  <c r="X17" i="24" s="1"/>
  <c r="AA5" i="24"/>
  <c r="AF17" i="24" s="1"/>
  <c r="AI5" i="24"/>
  <c r="AQ5" i="24"/>
  <c r="AV17" i="24" s="1"/>
  <c r="AY5" i="24"/>
  <c r="BD17" i="24" s="1"/>
  <c r="BG5" i="24"/>
  <c r="BL17" i="24" s="1"/>
  <c r="BO5" i="24"/>
  <c r="BT17" i="24" s="1"/>
  <c r="BW5" i="24"/>
  <c r="CE5" i="24"/>
  <c r="CE17" i="24" s="1"/>
  <c r="CM5" i="24"/>
  <c r="CM17" i="24" s="1"/>
  <c r="CU5" i="24"/>
  <c r="CU17" i="24" s="1"/>
  <c r="CW28" i="24" s="1"/>
  <c r="DC5" i="24"/>
  <c r="DC17" i="24" s="1"/>
  <c r="DE28" i="24" s="1"/>
  <c r="DK5" i="24"/>
  <c r="DK17" i="24" s="1"/>
  <c r="DM28" i="24" s="1"/>
  <c r="DS5" i="24"/>
  <c r="DS17" i="24" s="1"/>
  <c r="DU28" i="24" s="1"/>
  <c r="EA5" i="24"/>
  <c r="EA17" i="24" s="1"/>
  <c r="EC28" i="24" s="1"/>
  <c r="EI5" i="24"/>
  <c r="EI17" i="24" s="1"/>
  <c r="EK28" i="24" s="1"/>
  <c r="EQ5" i="24"/>
  <c r="EQ17" i="24" s="1"/>
  <c r="ES28" i="24" s="1"/>
  <c r="EY5" i="24"/>
  <c r="EY17" i="24" s="1"/>
  <c r="FA28" i="24" s="1"/>
  <c r="FG5" i="24"/>
  <c r="FG17" i="24" s="1"/>
  <c r="FI28" i="24" s="1"/>
  <c r="FO5" i="24"/>
  <c r="FO17" i="24" s="1"/>
  <c r="FQ28" i="24" s="1"/>
  <c r="FW5" i="24"/>
  <c r="FW17" i="24" s="1"/>
  <c r="FY28" i="24" s="1"/>
  <c r="GE5" i="24"/>
  <c r="GE17" i="24" s="1"/>
  <c r="GG28" i="24" s="1"/>
  <c r="GM5" i="24"/>
  <c r="GM17" i="24" s="1"/>
  <c r="GO28" i="24" s="1"/>
  <c r="GU5" i="24"/>
  <c r="GU17" i="24" s="1"/>
  <c r="GW28" i="24" s="1"/>
  <c r="HC5" i="24"/>
  <c r="HC17" i="24" s="1"/>
  <c r="HE28" i="24" s="1"/>
  <c r="HK5" i="24"/>
  <c r="HK17" i="24" s="1"/>
  <c r="HM28" i="24" s="1"/>
  <c r="HS5" i="24"/>
  <c r="HS17" i="24" s="1"/>
  <c r="HU28" i="24" s="1"/>
  <c r="IA5" i="24"/>
  <c r="IA17" i="24" s="1"/>
  <c r="IC28" i="24" s="1"/>
  <c r="II5" i="24"/>
  <c r="II17" i="24" s="1"/>
  <c r="IK28" i="24" s="1"/>
  <c r="IQ5" i="24"/>
  <c r="IQ17" i="24" s="1"/>
  <c r="IS28" i="24" s="1"/>
  <c r="IY5" i="24"/>
  <c r="IY17" i="24" s="1"/>
  <c r="JA28" i="24" s="1"/>
  <c r="JG5" i="24"/>
  <c r="JG17" i="24" s="1"/>
  <c r="JI28" i="24" s="1"/>
  <c r="JO5" i="24"/>
  <c r="JO17" i="24" s="1"/>
  <c r="JQ28" i="24" s="1"/>
  <c r="JW5" i="24"/>
  <c r="JW17" i="24" s="1"/>
  <c r="JY28" i="24" s="1"/>
  <c r="KE5" i="24"/>
  <c r="KE17" i="24" s="1"/>
  <c r="KG28" i="24" s="1"/>
  <c r="KM5" i="24"/>
  <c r="KM17" i="24" s="1"/>
  <c r="D5" i="24"/>
  <c r="L5" i="24"/>
  <c r="T5" i="24"/>
  <c r="AB5" i="24"/>
  <c r="AJ5" i="24"/>
  <c r="AR5" i="24"/>
  <c r="AZ5" i="24"/>
  <c r="BH5" i="24"/>
  <c r="BP5" i="24"/>
  <c r="BX5" i="24"/>
  <c r="BX17" i="24" s="1"/>
  <c r="CF5" i="24"/>
  <c r="CN5" i="24"/>
  <c r="CN17" i="24" s="1"/>
  <c r="CP28" i="24" s="1"/>
  <c r="CV5" i="24"/>
  <c r="CV17" i="24" s="1"/>
  <c r="CX28" i="24" s="1"/>
  <c r="DD5" i="24"/>
  <c r="DD17" i="24" s="1"/>
  <c r="DF28" i="24" s="1"/>
  <c r="DL5" i="24"/>
  <c r="DL17" i="24" s="1"/>
  <c r="DN28" i="24" s="1"/>
  <c r="DT5" i="24"/>
  <c r="DT17" i="24" s="1"/>
  <c r="DV28" i="24" s="1"/>
  <c r="EB5" i="24"/>
  <c r="EB17" i="24" s="1"/>
  <c r="ED28" i="24" s="1"/>
  <c r="EJ5" i="24"/>
  <c r="EJ17" i="24" s="1"/>
  <c r="EL28" i="24" s="1"/>
  <c r="ER5" i="24"/>
  <c r="ER17" i="24" s="1"/>
  <c r="ET28" i="24" s="1"/>
  <c r="EZ5" i="24"/>
  <c r="EZ17" i="24" s="1"/>
  <c r="FB28" i="24" s="1"/>
  <c r="FH5" i="24"/>
  <c r="FH17" i="24" s="1"/>
  <c r="FJ28" i="24" s="1"/>
  <c r="FP5" i="24"/>
  <c r="FP17" i="24" s="1"/>
  <c r="FR28" i="24" s="1"/>
  <c r="FX5" i="24"/>
  <c r="FX17" i="24" s="1"/>
  <c r="FZ28" i="24" s="1"/>
  <c r="GF5" i="24"/>
  <c r="GF17" i="24" s="1"/>
  <c r="GH28" i="24" s="1"/>
  <c r="GN5" i="24"/>
  <c r="GN17" i="24" s="1"/>
  <c r="GP28" i="24" s="1"/>
  <c r="GV5" i="24"/>
  <c r="GV17" i="24" s="1"/>
  <c r="GX28" i="24" s="1"/>
  <c r="HD5" i="24"/>
  <c r="HD17" i="24" s="1"/>
  <c r="HF28" i="24" s="1"/>
  <c r="HL5" i="24"/>
  <c r="HL17" i="24" s="1"/>
  <c r="HN28" i="24" s="1"/>
  <c r="HT5" i="24"/>
  <c r="HT17" i="24" s="1"/>
  <c r="HV28" i="24" s="1"/>
  <c r="IB5" i="24"/>
  <c r="IB17" i="24" s="1"/>
  <c r="ID28" i="24" s="1"/>
  <c r="IJ5" i="24"/>
  <c r="IJ17" i="24" s="1"/>
  <c r="IL28" i="24" s="1"/>
  <c r="IR5" i="24"/>
  <c r="IR17" i="24" s="1"/>
  <c r="IT28" i="24" s="1"/>
  <c r="IZ5" i="24"/>
  <c r="IZ17" i="24" s="1"/>
  <c r="JB28" i="24" s="1"/>
  <c r="JH5" i="24"/>
  <c r="JH17" i="24" s="1"/>
  <c r="JJ28" i="24" s="1"/>
  <c r="JP5" i="24"/>
  <c r="JP17" i="24" s="1"/>
  <c r="JR28" i="24" s="1"/>
  <c r="JX5" i="24"/>
  <c r="JX17" i="24" s="1"/>
  <c r="JZ28" i="24" s="1"/>
  <c r="KF5" i="24"/>
  <c r="KF17" i="24" s="1"/>
  <c r="KH28" i="24" s="1"/>
  <c r="KN5" i="24"/>
  <c r="KN17" i="24" s="1"/>
  <c r="AS5" i="24"/>
  <c r="AS17" i="24" s="1"/>
  <c r="DE5" i="24"/>
  <c r="DE17" i="24" s="1"/>
  <c r="DG28" i="24" s="1"/>
  <c r="FQ5" i="24"/>
  <c r="FQ17" i="24" s="1"/>
  <c r="FS28" i="24" s="1"/>
  <c r="IC5" i="24"/>
  <c r="IC17" i="24" s="1"/>
  <c r="IE28" i="24" s="1"/>
  <c r="BA5" i="24"/>
  <c r="DM5" i="24"/>
  <c r="DM17" i="24" s="1"/>
  <c r="DO28" i="24" s="1"/>
  <c r="FY5" i="24"/>
  <c r="FY17" i="24" s="1"/>
  <c r="GA28" i="24" s="1"/>
  <c r="IK5" i="24"/>
  <c r="IK17" i="24" s="1"/>
  <c r="IM28" i="24" s="1"/>
  <c r="BI5" i="24"/>
  <c r="DU5" i="24"/>
  <c r="DU17" i="24" s="1"/>
  <c r="DW28" i="24" s="1"/>
  <c r="GG5" i="24"/>
  <c r="GG17" i="24" s="1"/>
  <c r="GI28" i="24" s="1"/>
  <c r="IS5" i="24"/>
  <c r="IS17" i="24" s="1"/>
  <c r="IU28" i="24" s="1"/>
  <c r="A17" i="24"/>
  <c r="A28" i="24" s="1"/>
  <c r="E5" i="24"/>
  <c r="BQ5" i="24"/>
  <c r="EC5" i="24"/>
  <c r="EC17" i="24" s="1"/>
  <c r="EE28" i="24" s="1"/>
  <c r="GO5" i="24"/>
  <c r="GO17" i="24" s="1"/>
  <c r="GQ28" i="24" s="1"/>
  <c r="JA5" i="24"/>
  <c r="JA17" i="24" s="1"/>
  <c r="JC28" i="24" s="1"/>
  <c r="M5" i="24"/>
  <c r="BY5" i="24"/>
  <c r="EK5" i="24"/>
  <c r="EK17" i="24" s="1"/>
  <c r="EM28" i="24" s="1"/>
  <c r="GW5" i="24"/>
  <c r="GW17" i="24" s="1"/>
  <c r="GY28" i="24" s="1"/>
  <c r="JI5" i="24"/>
  <c r="JI17" i="24" s="1"/>
  <c r="JK28" i="24" s="1"/>
  <c r="U5" i="24"/>
  <c r="CG5" i="24"/>
  <c r="ES5" i="24"/>
  <c r="ES17" i="24" s="1"/>
  <c r="EU28" i="24" s="1"/>
  <c r="HE5" i="24"/>
  <c r="HE17" i="24" s="1"/>
  <c r="HG28" i="24" s="1"/>
  <c r="JQ5" i="24"/>
  <c r="JQ17" i="24" s="1"/>
  <c r="JS28" i="24" s="1"/>
  <c r="AC5" i="24"/>
  <c r="CO5" i="24"/>
  <c r="CO17" i="24" s="1"/>
  <c r="CQ28" i="24" s="1"/>
  <c r="FA5" i="24"/>
  <c r="FA17" i="24" s="1"/>
  <c r="FC28" i="24" s="1"/>
  <c r="HM5" i="24"/>
  <c r="HM17" i="24" s="1"/>
  <c r="HO28" i="24" s="1"/>
  <c r="JY5" i="24"/>
  <c r="JY17" i="24" s="1"/>
  <c r="KA28" i="24" s="1"/>
  <c r="AK5" i="24"/>
  <c r="CW5" i="24"/>
  <c r="CW17" i="24" s="1"/>
  <c r="CY28" i="24" s="1"/>
  <c r="FI5" i="24"/>
  <c r="FI17" i="24" s="1"/>
  <c r="FK28" i="24" s="1"/>
  <c r="KG5" i="24"/>
  <c r="KG17" i="24" s="1"/>
  <c r="KI28" i="24" s="1"/>
  <c r="DZ2" i="24"/>
  <c r="DZ14" i="24" s="1"/>
  <c r="EB25" i="24" s="1"/>
  <c r="HG8" i="24"/>
  <c r="HG20" i="24" s="1"/>
  <c r="HI31" i="24" s="1"/>
  <c r="IX7" i="24"/>
  <c r="IX19" i="24" s="1"/>
  <c r="IZ30" i="24" s="1"/>
  <c r="B7" i="24"/>
  <c r="HU5" i="24"/>
  <c r="HU17" i="24" s="1"/>
  <c r="HW28" i="24" s="1"/>
  <c r="I4" i="24"/>
  <c r="Q4" i="24"/>
  <c r="Y4" i="24"/>
  <c r="AG4" i="24"/>
  <c r="AO4" i="24"/>
  <c r="AW4" i="24"/>
  <c r="BE4" i="24"/>
  <c r="BM4" i="24"/>
  <c r="BU4" i="24"/>
  <c r="CC4" i="24"/>
  <c r="CK4" i="24"/>
  <c r="CS4" i="24"/>
  <c r="CS16" i="24" s="1"/>
  <c r="CU27" i="24" s="1"/>
  <c r="DA4" i="24"/>
  <c r="DA16" i="24" s="1"/>
  <c r="DC27" i="24" s="1"/>
  <c r="DI4" i="24"/>
  <c r="DI16" i="24" s="1"/>
  <c r="DK27" i="24" s="1"/>
  <c r="DQ4" i="24"/>
  <c r="DQ16" i="24" s="1"/>
  <c r="DS27" i="24" s="1"/>
  <c r="DY4" i="24"/>
  <c r="DY16" i="24" s="1"/>
  <c r="EA27" i="24" s="1"/>
  <c r="EG4" i="24"/>
  <c r="EG16" i="24" s="1"/>
  <c r="EI27" i="24" s="1"/>
  <c r="EO4" i="24"/>
  <c r="EO16" i="24" s="1"/>
  <c r="EQ27" i="24" s="1"/>
  <c r="EW4" i="24"/>
  <c r="EW16" i="24" s="1"/>
  <c r="EY27" i="24" s="1"/>
  <c r="FE4" i="24"/>
  <c r="FE16" i="24" s="1"/>
  <c r="FG27" i="24" s="1"/>
  <c r="FM4" i="24"/>
  <c r="FM16" i="24" s="1"/>
  <c r="FO27" i="24" s="1"/>
  <c r="FU4" i="24"/>
  <c r="FU16" i="24" s="1"/>
  <c r="FW27" i="24" s="1"/>
  <c r="GC4" i="24"/>
  <c r="GC16" i="24" s="1"/>
  <c r="GE27" i="24" s="1"/>
  <c r="GK4" i="24"/>
  <c r="GK16" i="24" s="1"/>
  <c r="GM27" i="24" s="1"/>
  <c r="GS4" i="24"/>
  <c r="GS16" i="24" s="1"/>
  <c r="GU27" i="24" s="1"/>
  <c r="HA4" i="24"/>
  <c r="HA16" i="24" s="1"/>
  <c r="HC27" i="24" s="1"/>
  <c r="HI4" i="24"/>
  <c r="HI16" i="24" s="1"/>
  <c r="HK27" i="24" s="1"/>
  <c r="HQ4" i="24"/>
  <c r="HQ16" i="24" s="1"/>
  <c r="HS27" i="24" s="1"/>
  <c r="HY4" i="24"/>
  <c r="HY16" i="24" s="1"/>
  <c r="IA27" i="24" s="1"/>
  <c r="IG4" i="24"/>
  <c r="IG16" i="24" s="1"/>
  <c r="II27" i="24" s="1"/>
  <c r="IO4" i="24"/>
  <c r="IO16" i="24" s="1"/>
  <c r="IQ27" i="24" s="1"/>
  <c r="IW4" i="24"/>
  <c r="IW16" i="24" s="1"/>
  <c r="IY27" i="24" s="1"/>
  <c r="JE4" i="24"/>
  <c r="JE16" i="24" s="1"/>
  <c r="JG27" i="24" s="1"/>
  <c r="JM4" i="24"/>
  <c r="JM16" i="24" s="1"/>
  <c r="JO27" i="24" s="1"/>
  <c r="JU4" i="24"/>
  <c r="JU16" i="24" s="1"/>
  <c r="JW27" i="24" s="1"/>
  <c r="KC4" i="24"/>
  <c r="KC16" i="24" s="1"/>
  <c r="KE27" i="24" s="1"/>
  <c r="KK4" i="24"/>
  <c r="KK16" i="24" s="1"/>
  <c r="KM27" i="24" s="1"/>
  <c r="B4" i="24"/>
  <c r="J4" i="24"/>
  <c r="R4" i="24"/>
  <c r="Z4" i="24"/>
  <c r="AH4" i="24"/>
  <c r="AP4" i="24"/>
  <c r="AX4" i="24"/>
  <c r="BF4" i="24"/>
  <c r="BN4" i="24"/>
  <c r="BV4" i="24"/>
  <c r="CD4" i="24"/>
  <c r="CL4" i="24"/>
  <c r="CT4" i="24"/>
  <c r="CT16" i="24" s="1"/>
  <c r="CV27" i="24" s="1"/>
  <c r="DB4" i="24"/>
  <c r="DB16" i="24" s="1"/>
  <c r="DD27" i="24" s="1"/>
  <c r="DJ4" i="24"/>
  <c r="DJ16" i="24" s="1"/>
  <c r="DL27" i="24" s="1"/>
  <c r="DR4" i="24"/>
  <c r="DR16" i="24" s="1"/>
  <c r="DT27" i="24" s="1"/>
  <c r="DZ4" i="24"/>
  <c r="DZ16" i="24" s="1"/>
  <c r="EB27" i="24" s="1"/>
  <c r="EH4" i="24"/>
  <c r="EH16" i="24" s="1"/>
  <c r="EJ27" i="24" s="1"/>
  <c r="EP4" i="24"/>
  <c r="EP16" i="24" s="1"/>
  <c r="ER27" i="24" s="1"/>
  <c r="EX4" i="24"/>
  <c r="EX16" i="24" s="1"/>
  <c r="EZ27" i="24" s="1"/>
  <c r="FF4" i="24"/>
  <c r="FF16" i="24" s="1"/>
  <c r="FH27" i="24" s="1"/>
  <c r="FN4" i="24"/>
  <c r="FN16" i="24" s="1"/>
  <c r="FP27" i="24" s="1"/>
  <c r="FV4" i="24"/>
  <c r="FV16" i="24" s="1"/>
  <c r="FX27" i="24" s="1"/>
  <c r="GD4" i="24"/>
  <c r="GD16" i="24" s="1"/>
  <c r="GF27" i="24" s="1"/>
  <c r="GL4" i="24"/>
  <c r="GL16" i="24" s="1"/>
  <c r="GN27" i="24" s="1"/>
  <c r="GT4" i="24"/>
  <c r="GT16" i="24" s="1"/>
  <c r="GV27" i="24" s="1"/>
  <c r="HB4" i="24"/>
  <c r="HB16" i="24" s="1"/>
  <c r="HD27" i="24" s="1"/>
  <c r="HJ4" i="24"/>
  <c r="HJ16" i="24" s="1"/>
  <c r="HL27" i="24" s="1"/>
  <c r="HR4" i="24"/>
  <c r="HR16" i="24" s="1"/>
  <c r="HT27" i="24" s="1"/>
  <c r="HZ4" i="24"/>
  <c r="HZ16" i="24" s="1"/>
  <c r="IB27" i="24" s="1"/>
  <c r="IH4" i="24"/>
  <c r="IH16" i="24" s="1"/>
  <c r="IJ27" i="24" s="1"/>
  <c r="IP4" i="24"/>
  <c r="IP16" i="24" s="1"/>
  <c r="IR27" i="24" s="1"/>
  <c r="IX4" i="24"/>
  <c r="IX16" i="24" s="1"/>
  <c r="IZ27" i="24" s="1"/>
  <c r="JF4" i="24"/>
  <c r="JF16" i="24" s="1"/>
  <c r="JH27" i="24" s="1"/>
  <c r="JN4" i="24"/>
  <c r="JN16" i="24" s="1"/>
  <c r="JP27" i="24" s="1"/>
  <c r="JV4" i="24"/>
  <c r="JV16" i="24" s="1"/>
  <c r="JX27" i="24" s="1"/>
  <c r="KD4" i="24"/>
  <c r="KD16" i="24" s="1"/>
  <c r="KF27" i="24" s="1"/>
  <c r="KL4" i="24"/>
  <c r="KL16" i="24" s="1"/>
  <c r="KN27" i="24" s="1"/>
  <c r="C4" i="24"/>
  <c r="K4" i="24"/>
  <c r="S4" i="24"/>
  <c r="AA4" i="24"/>
  <c r="AI4" i="24"/>
  <c r="AQ4" i="24"/>
  <c r="AY4" i="24"/>
  <c r="BG4" i="24"/>
  <c r="BO4" i="24"/>
  <c r="BW4" i="24"/>
  <c r="CE4" i="24"/>
  <c r="CM4" i="24"/>
  <c r="CU4" i="24"/>
  <c r="CU16" i="24" s="1"/>
  <c r="CW27" i="24" s="1"/>
  <c r="DC4" i="24"/>
  <c r="DC16" i="24" s="1"/>
  <c r="DE27" i="24" s="1"/>
  <c r="DK4" i="24"/>
  <c r="DK16" i="24" s="1"/>
  <c r="DM27" i="24" s="1"/>
  <c r="DS4" i="24"/>
  <c r="DS16" i="24" s="1"/>
  <c r="DU27" i="24" s="1"/>
  <c r="EA4" i="24"/>
  <c r="EA16" i="24" s="1"/>
  <c r="EC27" i="24" s="1"/>
  <c r="EI4" i="24"/>
  <c r="EI16" i="24" s="1"/>
  <c r="EK27" i="24" s="1"/>
  <c r="EQ4" i="24"/>
  <c r="EQ16" i="24" s="1"/>
  <c r="ES27" i="24" s="1"/>
  <c r="EY4" i="24"/>
  <c r="EY16" i="24" s="1"/>
  <c r="FA27" i="24" s="1"/>
  <c r="FG4" i="24"/>
  <c r="FG16" i="24" s="1"/>
  <c r="FI27" i="24" s="1"/>
  <c r="FO4" i="24"/>
  <c r="FO16" i="24" s="1"/>
  <c r="FQ27" i="24" s="1"/>
  <c r="FW4" i="24"/>
  <c r="FW16" i="24" s="1"/>
  <c r="FY27" i="24" s="1"/>
  <c r="GE4" i="24"/>
  <c r="GE16" i="24" s="1"/>
  <c r="GG27" i="24" s="1"/>
  <c r="GM4" i="24"/>
  <c r="GM16" i="24" s="1"/>
  <c r="GO27" i="24" s="1"/>
  <c r="GU4" i="24"/>
  <c r="GU16" i="24" s="1"/>
  <c r="GW27" i="24" s="1"/>
  <c r="HC4" i="24"/>
  <c r="HC16" i="24" s="1"/>
  <c r="HE27" i="24" s="1"/>
  <c r="HK4" i="24"/>
  <c r="HK16" i="24" s="1"/>
  <c r="HM27" i="24" s="1"/>
  <c r="HS4" i="24"/>
  <c r="HS16" i="24" s="1"/>
  <c r="HU27" i="24" s="1"/>
  <c r="IA4" i="24"/>
  <c r="IA16" i="24" s="1"/>
  <c r="IC27" i="24" s="1"/>
  <c r="II4" i="24"/>
  <c r="II16" i="24" s="1"/>
  <c r="IK27" i="24" s="1"/>
  <c r="IQ4" i="24"/>
  <c r="IQ16" i="24" s="1"/>
  <c r="IS27" i="24" s="1"/>
  <c r="IY4" i="24"/>
  <c r="IY16" i="24" s="1"/>
  <c r="JA27" i="24" s="1"/>
  <c r="JG4" i="24"/>
  <c r="JG16" i="24" s="1"/>
  <c r="JI27" i="24" s="1"/>
  <c r="JO4" i="24"/>
  <c r="JO16" i="24" s="1"/>
  <c r="JQ27" i="24" s="1"/>
  <c r="JW4" i="24"/>
  <c r="JW16" i="24" s="1"/>
  <c r="JY27" i="24" s="1"/>
  <c r="KE4" i="24"/>
  <c r="KE16" i="24" s="1"/>
  <c r="KG27" i="24" s="1"/>
  <c r="KM4" i="24"/>
  <c r="KM16" i="24" s="1"/>
  <c r="D4" i="24"/>
  <c r="L4" i="24"/>
  <c r="T4" i="24"/>
  <c r="AB4" i="24"/>
  <c r="AJ4" i="24"/>
  <c r="AR4" i="24"/>
  <c r="AZ4" i="24"/>
  <c r="BH4" i="24"/>
  <c r="BP4" i="24"/>
  <c r="BX4" i="24"/>
  <c r="CF4" i="24"/>
  <c r="CN4" i="24"/>
  <c r="CN16" i="24" s="1"/>
  <c r="CP27" i="24" s="1"/>
  <c r="CV4" i="24"/>
  <c r="CV16" i="24" s="1"/>
  <c r="CX27" i="24" s="1"/>
  <c r="DD4" i="24"/>
  <c r="DD16" i="24" s="1"/>
  <c r="DF27" i="24" s="1"/>
  <c r="DL4" i="24"/>
  <c r="DL16" i="24" s="1"/>
  <c r="DN27" i="24" s="1"/>
  <c r="DT4" i="24"/>
  <c r="DT16" i="24" s="1"/>
  <c r="DV27" i="24" s="1"/>
  <c r="EB4" i="24"/>
  <c r="EB16" i="24" s="1"/>
  <c r="ED27" i="24" s="1"/>
  <c r="EJ4" i="24"/>
  <c r="EJ16" i="24" s="1"/>
  <c r="EL27" i="24" s="1"/>
  <c r="ER4" i="24"/>
  <c r="ER16" i="24" s="1"/>
  <c r="ET27" i="24" s="1"/>
  <c r="EZ4" i="24"/>
  <c r="EZ16" i="24" s="1"/>
  <c r="FB27" i="24" s="1"/>
  <c r="FH4" i="24"/>
  <c r="FH16" i="24" s="1"/>
  <c r="FJ27" i="24" s="1"/>
  <c r="FP4" i="24"/>
  <c r="FP16" i="24" s="1"/>
  <c r="FR27" i="24" s="1"/>
  <c r="FX4" i="24"/>
  <c r="FX16" i="24" s="1"/>
  <c r="FZ27" i="24" s="1"/>
  <c r="GF4" i="24"/>
  <c r="GF16" i="24" s="1"/>
  <c r="GH27" i="24" s="1"/>
  <c r="GN4" i="24"/>
  <c r="GN16" i="24" s="1"/>
  <c r="GP27" i="24" s="1"/>
  <c r="GV4" i="24"/>
  <c r="GV16" i="24" s="1"/>
  <c r="GX27" i="24" s="1"/>
  <c r="HD4" i="24"/>
  <c r="HD16" i="24" s="1"/>
  <c r="HF27" i="24" s="1"/>
  <c r="HL4" i="24"/>
  <c r="HL16" i="24" s="1"/>
  <c r="HN27" i="24" s="1"/>
  <c r="HT4" i="24"/>
  <c r="HT16" i="24" s="1"/>
  <c r="HV27" i="24" s="1"/>
  <c r="IB4" i="24"/>
  <c r="IB16" i="24" s="1"/>
  <c r="ID27" i="24" s="1"/>
  <c r="IJ4" i="24"/>
  <c r="IJ16" i="24" s="1"/>
  <c r="IL27" i="24" s="1"/>
  <c r="IR4" i="24"/>
  <c r="IR16" i="24" s="1"/>
  <c r="IT27" i="24" s="1"/>
  <c r="IZ4" i="24"/>
  <c r="IZ16" i="24" s="1"/>
  <c r="JB27" i="24" s="1"/>
  <c r="JH4" i="24"/>
  <c r="JH16" i="24" s="1"/>
  <c r="JJ27" i="24" s="1"/>
  <c r="JP4" i="24"/>
  <c r="JP16" i="24" s="1"/>
  <c r="JR27" i="24" s="1"/>
  <c r="JX4" i="24"/>
  <c r="JX16" i="24" s="1"/>
  <c r="JZ27" i="24" s="1"/>
  <c r="KF4" i="24"/>
  <c r="KF16" i="24" s="1"/>
  <c r="KH27" i="24" s="1"/>
  <c r="KN4" i="24"/>
  <c r="KN16" i="24" s="1"/>
  <c r="E4" i="24"/>
  <c r="M4" i="24"/>
  <c r="U4" i="24"/>
  <c r="AC4" i="24"/>
  <c r="AK4" i="24"/>
  <c r="AS4" i="24"/>
  <c r="BA4" i="24"/>
  <c r="BI4" i="24"/>
  <c r="BQ4" i="24"/>
  <c r="BY4" i="24"/>
  <c r="CG4" i="24"/>
  <c r="CO4" i="24"/>
  <c r="CO16" i="24" s="1"/>
  <c r="CQ27" i="24" s="1"/>
  <c r="CW4" i="24"/>
  <c r="CW16" i="24" s="1"/>
  <c r="CY27" i="24" s="1"/>
  <c r="DE4" i="24"/>
  <c r="DE16" i="24" s="1"/>
  <c r="DG27" i="24" s="1"/>
  <c r="DM4" i="24"/>
  <c r="DM16" i="24" s="1"/>
  <c r="DO27" i="24" s="1"/>
  <c r="DU4" i="24"/>
  <c r="DU16" i="24" s="1"/>
  <c r="DW27" i="24" s="1"/>
  <c r="EC4" i="24"/>
  <c r="EC16" i="24" s="1"/>
  <c r="EE27" i="24" s="1"/>
  <c r="EK4" i="24"/>
  <c r="EK16" i="24" s="1"/>
  <c r="EM27" i="24" s="1"/>
  <c r="ES4" i="24"/>
  <c r="ES16" i="24" s="1"/>
  <c r="EU27" i="24" s="1"/>
  <c r="FA4" i="24"/>
  <c r="FA16" i="24" s="1"/>
  <c r="FC27" i="24" s="1"/>
  <c r="FI4" i="24"/>
  <c r="FI16" i="24" s="1"/>
  <c r="FK27" i="24" s="1"/>
  <c r="FQ4" i="24"/>
  <c r="FQ16" i="24" s="1"/>
  <c r="FS27" i="24" s="1"/>
  <c r="FY4" i="24"/>
  <c r="FY16" i="24" s="1"/>
  <c r="GA27" i="24" s="1"/>
  <c r="GG4" i="24"/>
  <c r="GG16" i="24" s="1"/>
  <c r="GI27" i="24" s="1"/>
  <c r="GO4" i="24"/>
  <c r="GO16" i="24" s="1"/>
  <c r="GQ27" i="24" s="1"/>
  <c r="GW4" i="24"/>
  <c r="GW16" i="24" s="1"/>
  <c r="GY27" i="24" s="1"/>
  <c r="HE4" i="24"/>
  <c r="HE16" i="24" s="1"/>
  <c r="HG27" i="24" s="1"/>
  <c r="HM4" i="24"/>
  <c r="HM16" i="24" s="1"/>
  <c r="HO27" i="24" s="1"/>
  <c r="HU4" i="24"/>
  <c r="HU16" i="24" s="1"/>
  <c r="HW27" i="24" s="1"/>
  <c r="IC4" i="24"/>
  <c r="IC16" i="24" s="1"/>
  <c r="IE27" i="24" s="1"/>
  <c r="IK4" i="24"/>
  <c r="IK16" i="24" s="1"/>
  <c r="IM27" i="24" s="1"/>
  <c r="IS4" i="24"/>
  <c r="IS16" i="24" s="1"/>
  <c r="IU27" i="24" s="1"/>
  <c r="JA4" i="24"/>
  <c r="JA16" i="24" s="1"/>
  <c r="JC27" i="24" s="1"/>
  <c r="JI4" i="24"/>
  <c r="JI16" i="24" s="1"/>
  <c r="JK27" i="24" s="1"/>
  <c r="JQ4" i="24"/>
  <c r="JQ16" i="24" s="1"/>
  <c r="JS27" i="24" s="1"/>
  <c r="JY4" i="24"/>
  <c r="JY16" i="24" s="1"/>
  <c r="KA27" i="24" s="1"/>
  <c r="KG4" i="24"/>
  <c r="KG16" i="24" s="1"/>
  <c r="KI27" i="24" s="1"/>
  <c r="F4" i="24"/>
  <c r="K16" i="24" s="1"/>
  <c r="N4" i="24"/>
  <c r="V4" i="24"/>
  <c r="AD4" i="24"/>
  <c r="AL4" i="24"/>
  <c r="AT4" i="24"/>
  <c r="BB4" i="24"/>
  <c r="BB16" i="24" s="1"/>
  <c r="BJ4" i="24"/>
  <c r="BJ16" i="24" s="1"/>
  <c r="BR4" i="24"/>
  <c r="BZ4" i="24"/>
  <c r="CH4" i="24"/>
  <c r="CP4" i="24"/>
  <c r="CP16" i="24" s="1"/>
  <c r="CR27" i="24" s="1"/>
  <c r="CX4" i="24"/>
  <c r="CX16" i="24" s="1"/>
  <c r="CZ27" i="24" s="1"/>
  <c r="DF4" i="24"/>
  <c r="DF16" i="24" s="1"/>
  <c r="DH27" i="24" s="1"/>
  <c r="DN4" i="24"/>
  <c r="DN16" i="24" s="1"/>
  <c r="DP27" i="24" s="1"/>
  <c r="DV4" i="24"/>
  <c r="DV16" i="24" s="1"/>
  <c r="DX27" i="24" s="1"/>
  <c r="ED4" i="24"/>
  <c r="ED16" i="24" s="1"/>
  <c r="EF27" i="24" s="1"/>
  <c r="EL4" i="24"/>
  <c r="EL16" i="24" s="1"/>
  <c r="EN27" i="24" s="1"/>
  <c r="ET4" i="24"/>
  <c r="ET16" i="24" s="1"/>
  <c r="EV27" i="24" s="1"/>
  <c r="FB4" i="24"/>
  <c r="FB16" i="24" s="1"/>
  <c r="FD27" i="24" s="1"/>
  <c r="FJ4" i="24"/>
  <c r="FJ16" i="24" s="1"/>
  <c r="FL27" i="24" s="1"/>
  <c r="FR4" i="24"/>
  <c r="FR16" i="24" s="1"/>
  <c r="FT27" i="24" s="1"/>
  <c r="FZ4" i="24"/>
  <c r="FZ16" i="24" s="1"/>
  <c r="GB27" i="24" s="1"/>
  <c r="GH4" i="24"/>
  <c r="GH16" i="24" s="1"/>
  <c r="GJ27" i="24" s="1"/>
  <c r="GP4" i="24"/>
  <c r="GP16" i="24" s="1"/>
  <c r="GR27" i="24" s="1"/>
  <c r="GX4" i="24"/>
  <c r="GX16" i="24" s="1"/>
  <c r="GZ27" i="24" s="1"/>
  <c r="HF4" i="24"/>
  <c r="HF16" i="24" s="1"/>
  <c r="HH27" i="24" s="1"/>
  <c r="HN4" i="24"/>
  <c r="HN16" i="24" s="1"/>
  <c r="HP27" i="24" s="1"/>
  <c r="HV4" i="24"/>
  <c r="HV16" i="24" s="1"/>
  <c r="HX27" i="24" s="1"/>
  <c r="ID4" i="24"/>
  <c r="ID16" i="24" s="1"/>
  <c r="IF27" i="24" s="1"/>
  <c r="IL4" i="24"/>
  <c r="IL16" i="24" s="1"/>
  <c r="IN27" i="24" s="1"/>
  <c r="IT4" i="24"/>
  <c r="IT16" i="24" s="1"/>
  <c r="IV27" i="24" s="1"/>
  <c r="JB4" i="24"/>
  <c r="JB16" i="24" s="1"/>
  <c r="JD27" i="24" s="1"/>
  <c r="JJ4" i="24"/>
  <c r="JJ16" i="24" s="1"/>
  <c r="JL27" i="24" s="1"/>
  <c r="JR4" i="24"/>
  <c r="JR16" i="24" s="1"/>
  <c r="JT27" i="24" s="1"/>
  <c r="JZ4" i="24"/>
  <c r="JZ16" i="24" s="1"/>
  <c r="KB27" i="24" s="1"/>
  <c r="KH4" i="24"/>
  <c r="KH16" i="24" s="1"/>
  <c r="KJ27" i="24" s="1"/>
  <c r="G4" i="24"/>
  <c r="O4" i="24"/>
  <c r="W4" i="24"/>
  <c r="AE4" i="24"/>
  <c r="AM4" i="24"/>
  <c r="AU4" i="24"/>
  <c r="BC4" i="24"/>
  <c r="BK4" i="24"/>
  <c r="BS4" i="24"/>
  <c r="BS16" i="24" s="1"/>
  <c r="CA4" i="24"/>
  <c r="CA16" i="24" s="1"/>
  <c r="CI4" i="24"/>
  <c r="CI16" i="24" s="1"/>
  <c r="CQ4" i="24"/>
  <c r="CQ16" i="24" s="1"/>
  <c r="CS27" i="24" s="1"/>
  <c r="CY4" i="24"/>
  <c r="CY16" i="24" s="1"/>
  <c r="DA27" i="24" s="1"/>
  <c r="DG4" i="24"/>
  <c r="DG16" i="24" s="1"/>
  <c r="DI27" i="24" s="1"/>
  <c r="DO4" i="24"/>
  <c r="DO16" i="24" s="1"/>
  <c r="DQ27" i="24" s="1"/>
  <c r="DW4" i="24"/>
  <c r="DW16" i="24" s="1"/>
  <c r="DY27" i="24" s="1"/>
  <c r="EE4" i="24"/>
  <c r="EE16" i="24" s="1"/>
  <c r="EG27" i="24" s="1"/>
  <c r="EM4" i="24"/>
  <c r="EM16" i="24" s="1"/>
  <c r="EO27" i="24" s="1"/>
  <c r="EU4" i="24"/>
  <c r="EU16" i="24" s="1"/>
  <c r="EW27" i="24" s="1"/>
  <c r="FC4" i="24"/>
  <c r="FC16" i="24" s="1"/>
  <c r="FE27" i="24" s="1"/>
  <c r="FK4" i="24"/>
  <c r="FK16" i="24" s="1"/>
  <c r="FM27" i="24" s="1"/>
  <c r="FS4" i="24"/>
  <c r="FS16" i="24" s="1"/>
  <c r="FU27" i="24" s="1"/>
  <c r="GA4" i="24"/>
  <c r="GA16" i="24" s="1"/>
  <c r="GC27" i="24" s="1"/>
  <c r="GI4" i="24"/>
  <c r="GI16" i="24" s="1"/>
  <c r="GK27" i="24" s="1"/>
  <c r="GQ4" i="24"/>
  <c r="GQ16" i="24" s="1"/>
  <c r="GS27" i="24" s="1"/>
  <c r="GY4" i="24"/>
  <c r="GY16" i="24" s="1"/>
  <c r="HA27" i="24" s="1"/>
  <c r="HG4" i="24"/>
  <c r="HG16" i="24" s="1"/>
  <c r="HI27" i="24" s="1"/>
  <c r="HO4" i="24"/>
  <c r="HO16" i="24" s="1"/>
  <c r="HQ27" i="24" s="1"/>
  <c r="HW4" i="24"/>
  <c r="HW16" i="24" s="1"/>
  <c r="HY27" i="24" s="1"/>
  <c r="IE4" i="24"/>
  <c r="IE16" i="24" s="1"/>
  <c r="IG27" i="24" s="1"/>
  <c r="IM4" i="24"/>
  <c r="IM16" i="24" s="1"/>
  <c r="IO27" i="24" s="1"/>
  <c r="IU4" i="24"/>
  <c r="IU16" i="24" s="1"/>
  <c r="IW27" i="24" s="1"/>
  <c r="JC4" i="24"/>
  <c r="JC16" i="24" s="1"/>
  <c r="JE27" i="24" s="1"/>
  <c r="JK4" i="24"/>
  <c r="JK16" i="24" s="1"/>
  <c r="JM27" i="24" s="1"/>
  <c r="JS4" i="24"/>
  <c r="JS16" i="24" s="1"/>
  <c r="JU27" i="24" s="1"/>
  <c r="KA4" i="24"/>
  <c r="KA16" i="24" s="1"/>
  <c r="KC27" i="24" s="1"/>
  <c r="KI4" i="24"/>
  <c r="KI16" i="24" s="1"/>
  <c r="KK27" i="24" s="1"/>
  <c r="X4" i="24"/>
  <c r="CJ4" i="24"/>
  <c r="CJ16" i="24" s="1"/>
  <c r="EV4" i="24"/>
  <c r="EV16" i="24" s="1"/>
  <c r="EX27" i="24" s="1"/>
  <c r="HH4" i="24"/>
  <c r="HH16" i="24" s="1"/>
  <c r="HJ27" i="24" s="1"/>
  <c r="JT4" i="24"/>
  <c r="JT16" i="24" s="1"/>
  <c r="JV27" i="24" s="1"/>
  <c r="AF4" i="24"/>
  <c r="CR4" i="24"/>
  <c r="CR16" i="24" s="1"/>
  <c r="CT27" i="24" s="1"/>
  <c r="FD4" i="24"/>
  <c r="FD16" i="24" s="1"/>
  <c r="FF27" i="24" s="1"/>
  <c r="HP4" i="24"/>
  <c r="HP16" i="24" s="1"/>
  <c r="HR27" i="24" s="1"/>
  <c r="KB4" i="24"/>
  <c r="KB16" i="24" s="1"/>
  <c r="KD27" i="24" s="1"/>
  <c r="A16" i="24"/>
  <c r="A27" i="24" s="1"/>
  <c r="AN4" i="24"/>
  <c r="CZ4" i="24"/>
  <c r="CZ16" i="24" s="1"/>
  <c r="DB27" i="24" s="1"/>
  <c r="FL4" i="24"/>
  <c r="FL16" i="24" s="1"/>
  <c r="FN27" i="24" s="1"/>
  <c r="HX4" i="24"/>
  <c r="HX16" i="24" s="1"/>
  <c r="HZ27" i="24" s="1"/>
  <c r="KJ4" i="24"/>
  <c r="KJ16" i="24" s="1"/>
  <c r="KL27" i="24" s="1"/>
  <c r="AV4" i="24"/>
  <c r="DH4" i="24"/>
  <c r="DH16" i="24" s="1"/>
  <c r="DJ27" i="24" s="1"/>
  <c r="FT4" i="24"/>
  <c r="FT16" i="24" s="1"/>
  <c r="FV27" i="24" s="1"/>
  <c r="IF4" i="24"/>
  <c r="IF16" i="24" s="1"/>
  <c r="IH27" i="24" s="1"/>
  <c r="BD4" i="24"/>
  <c r="DP4" i="24"/>
  <c r="DP16" i="24" s="1"/>
  <c r="DR27" i="24" s="1"/>
  <c r="GB4" i="24"/>
  <c r="GB16" i="24" s="1"/>
  <c r="GD27" i="24" s="1"/>
  <c r="IN4" i="24"/>
  <c r="IN16" i="24" s="1"/>
  <c r="IP27" i="24" s="1"/>
  <c r="BL4" i="24"/>
  <c r="DX4" i="24"/>
  <c r="DX16" i="24" s="1"/>
  <c r="DZ27" i="24" s="1"/>
  <c r="GJ4" i="24"/>
  <c r="GJ16" i="24" s="1"/>
  <c r="GL27" i="24" s="1"/>
  <c r="IV4" i="24"/>
  <c r="IV16" i="24" s="1"/>
  <c r="IX27" i="24" s="1"/>
  <c r="H4" i="24"/>
  <c r="BT4" i="24"/>
  <c r="BT16" i="24" s="1"/>
  <c r="EF4" i="24"/>
  <c r="EF16" i="24" s="1"/>
  <c r="EH27" i="24" s="1"/>
  <c r="GR4" i="24"/>
  <c r="GR16" i="24" s="1"/>
  <c r="GT27" i="24" s="1"/>
  <c r="JD4" i="24"/>
  <c r="JD16" i="24" s="1"/>
  <c r="JF27" i="24" s="1"/>
  <c r="JL4" i="24"/>
  <c r="JL16" i="24" s="1"/>
  <c r="JN27" i="24" s="1"/>
  <c r="CB4" i="24"/>
  <c r="EN4" i="24"/>
  <c r="EN16" i="24" s="1"/>
  <c r="EP27" i="24" s="1"/>
  <c r="FN2" i="24"/>
  <c r="FN14" i="24" s="1"/>
  <c r="FP25" i="24" s="1"/>
  <c r="FS8" i="24"/>
  <c r="FS20" i="24" s="1"/>
  <c r="FU31" i="24" s="1"/>
  <c r="HJ7" i="24"/>
  <c r="HJ19" i="24" s="1"/>
  <c r="HL30" i="24" s="1"/>
  <c r="JA6" i="24"/>
  <c r="JA18" i="24" s="1"/>
  <c r="JC29" i="24" s="1"/>
  <c r="GZ4" i="24"/>
  <c r="GZ16" i="24" s="1"/>
  <c r="HB27" i="24" s="1"/>
  <c r="D3" i="24"/>
  <c r="L3" i="24"/>
  <c r="T3" i="24"/>
  <c r="AB3" i="24"/>
  <c r="AJ3" i="24"/>
  <c r="AR3" i="24"/>
  <c r="AZ3" i="24"/>
  <c r="BH3" i="24"/>
  <c r="BP3" i="24"/>
  <c r="BX3" i="24"/>
  <c r="CF3" i="24"/>
  <c r="CN3" i="24"/>
  <c r="CN15" i="24" s="1"/>
  <c r="CP26" i="24" s="1"/>
  <c r="CV3" i="24"/>
  <c r="CV15" i="24" s="1"/>
  <c r="CX26" i="24" s="1"/>
  <c r="DD3" i="24"/>
  <c r="DD15" i="24" s="1"/>
  <c r="DF26" i="24" s="1"/>
  <c r="DL3" i="24"/>
  <c r="DL15" i="24" s="1"/>
  <c r="DN26" i="24" s="1"/>
  <c r="DT3" i="24"/>
  <c r="DT15" i="24" s="1"/>
  <c r="DV26" i="24" s="1"/>
  <c r="EB3" i="24"/>
  <c r="EB15" i="24" s="1"/>
  <c r="ED26" i="24" s="1"/>
  <c r="EJ3" i="24"/>
  <c r="EJ15" i="24" s="1"/>
  <c r="EL26" i="24" s="1"/>
  <c r="ER3" i="24"/>
  <c r="ER15" i="24" s="1"/>
  <c r="ET26" i="24" s="1"/>
  <c r="EZ3" i="24"/>
  <c r="EZ15" i="24" s="1"/>
  <c r="FB26" i="24" s="1"/>
  <c r="FH3" i="24"/>
  <c r="FH15" i="24" s="1"/>
  <c r="FJ26" i="24" s="1"/>
  <c r="FP3" i="24"/>
  <c r="FP15" i="24" s="1"/>
  <c r="FR26" i="24" s="1"/>
  <c r="FX3" i="24"/>
  <c r="FX15" i="24" s="1"/>
  <c r="FZ26" i="24" s="1"/>
  <c r="GF3" i="24"/>
  <c r="GF15" i="24" s="1"/>
  <c r="GH26" i="24" s="1"/>
  <c r="GN3" i="24"/>
  <c r="GN15" i="24" s="1"/>
  <c r="GP26" i="24" s="1"/>
  <c r="GV3" i="24"/>
  <c r="GV15" i="24" s="1"/>
  <c r="GX26" i="24" s="1"/>
  <c r="HD3" i="24"/>
  <c r="HD15" i="24" s="1"/>
  <c r="HF26" i="24" s="1"/>
  <c r="HL3" i="24"/>
  <c r="HL15" i="24" s="1"/>
  <c r="HN26" i="24" s="1"/>
  <c r="HT3" i="24"/>
  <c r="HT15" i="24" s="1"/>
  <c r="HV26" i="24" s="1"/>
  <c r="IB3" i="24"/>
  <c r="IB15" i="24" s="1"/>
  <c r="ID26" i="24" s="1"/>
  <c r="IJ3" i="24"/>
  <c r="IJ15" i="24" s="1"/>
  <c r="IL26" i="24" s="1"/>
  <c r="IR3" i="24"/>
  <c r="IR15" i="24" s="1"/>
  <c r="IT26" i="24" s="1"/>
  <c r="IZ3" i="24"/>
  <c r="IZ15" i="24" s="1"/>
  <c r="JB26" i="24" s="1"/>
  <c r="JH3" i="24"/>
  <c r="JH15" i="24" s="1"/>
  <c r="JJ26" i="24" s="1"/>
  <c r="JP3" i="24"/>
  <c r="JP15" i="24" s="1"/>
  <c r="JR26" i="24" s="1"/>
  <c r="JX3" i="24"/>
  <c r="JX15" i="24" s="1"/>
  <c r="JZ26" i="24" s="1"/>
  <c r="KF3" i="24"/>
  <c r="KF15" i="24" s="1"/>
  <c r="KH26" i="24" s="1"/>
  <c r="KN3" i="24"/>
  <c r="KN15" i="24" s="1"/>
  <c r="E3" i="24"/>
  <c r="M3" i="24"/>
  <c r="U3" i="24"/>
  <c r="AC3" i="24"/>
  <c r="AK3" i="24"/>
  <c r="AS3" i="24"/>
  <c r="BA3" i="24"/>
  <c r="BI3" i="24"/>
  <c r="BQ3" i="24"/>
  <c r="BY3" i="24"/>
  <c r="CG3" i="24"/>
  <c r="CO3" i="24"/>
  <c r="CO15" i="24" s="1"/>
  <c r="CQ26" i="24" s="1"/>
  <c r="CW3" i="24"/>
  <c r="CW15" i="24" s="1"/>
  <c r="CY26" i="24" s="1"/>
  <c r="DE3" i="24"/>
  <c r="DE15" i="24" s="1"/>
  <c r="DG26" i="24" s="1"/>
  <c r="DM3" i="24"/>
  <c r="DM15" i="24" s="1"/>
  <c r="DO26" i="24" s="1"/>
  <c r="DU3" i="24"/>
  <c r="DU15" i="24" s="1"/>
  <c r="DW26" i="24" s="1"/>
  <c r="EC3" i="24"/>
  <c r="EC15" i="24" s="1"/>
  <c r="EE26" i="24" s="1"/>
  <c r="EK3" i="24"/>
  <c r="EK15" i="24" s="1"/>
  <c r="EM26" i="24" s="1"/>
  <c r="ES3" i="24"/>
  <c r="ES15" i="24" s="1"/>
  <c r="EU26" i="24" s="1"/>
  <c r="FA3" i="24"/>
  <c r="FA15" i="24" s="1"/>
  <c r="FC26" i="24" s="1"/>
  <c r="FI3" i="24"/>
  <c r="FI15" i="24" s="1"/>
  <c r="FK26" i="24" s="1"/>
  <c r="FQ3" i="24"/>
  <c r="FQ15" i="24" s="1"/>
  <c r="FS26" i="24" s="1"/>
  <c r="FY3" i="24"/>
  <c r="FY15" i="24" s="1"/>
  <c r="GA26" i="24" s="1"/>
  <c r="GG3" i="24"/>
  <c r="GG15" i="24" s="1"/>
  <c r="GI26" i="24" s="1"/>
  <c r="GO3" i="24"/>
  <c r="GO15" i="24" s="1"/>
  <c r="GQ26" i="24" s="1"/>
  <c r="GW3" i="24"/>
  <c r="GW15" i="24" s="1"/>
  <c r="GY26" i="24" s="1"/>
  <c r="HE3" i="24"/>
  <c r="HE15" i="24" s="1"/>
  <c r="HG26" i="24" s="1"/>
  <c r="HM3" i="24"/>
  <c r="HM15" i="24" s="1"/>
  <c r="HO26" i="24" s="1"/>
  <c r="HU3" i="24"/>
  <c r="HU15" i="24" s="1"/>
  <c r="HW26" i="24" s="1"/>
  <c r="IC3" i="24"/>
  <c r="IC15" i="24" s="1"/>
  <c r="IE26" i="24" s="1"/>
  <c r="IK3" i="24"/>
  <c r="IK15" i="24" s="1"/>
  <c r="IM26" i="24" s="1"/>
  <c r="IS3" i="24"/>
  <c r="IS15" i="24" s="1"/>
  <c r="IU26" i="24" s="1"/>
  <c r="JA3" i="24"/>
  <c r="JA15" i="24" s="1"/>
  <c r="JC26" i="24" s="1"/>
  <c r="JI3" i="24"/>
  <c r="JI15" i="24" s="1"/>
  <c r="JK26" i="24" s="1"/>
  <c r="JQ3" i="24"/>
  <c r="JQ15" i="24" s="1"/>
  <c r="JS26" i="24" s="1"/>
  <c r="JY3" i="24"/>
  <c r="JY15" i="24" s="1"/>
  <c r="KA26" i="24" s="1"/>
  <c r="KG3" i="24"/>
  <c r="KG15" i="24" s="1"/>
  <c r="KI26" i="24" s="1"/>
  <c r="F3" i="24"/>
  <c r="N3" i="24"/>
  <c r="V3" i="24"/>
  <c r="AD3" i="24"/>
  <c r="AL3" i="24"/>
  <c r="AT3" i="24"/>
  <c r="BB3" i="24"/>
  <c r="BJ3" i="24"/>
  <c r="BR3" i="24"/>
  <c r="BZ3" i="24"/>
  <c r="CH3" i="24"/>
  <c r="CP3" i="24"/>
  <c r="CP15" i="24" s="1"/>
  <c r="CR26" i="24" s="1"/>
  <c r="CX3" i="24"/>
  <c r="CX15" i="24" s="1"/>
  <c r="CZ26" i="24" s="1"/>
  <c r="DF3" i="24"/>
  <c r="DF15" i="24" s="1"/>
  <c r="DH26" i="24" s="1"/>
  <c r="DN3" i="24"/>
  <c r="DN15" i="24" s="1"/>
  <c r="DP26" i="24" s="1"/>
  <c r="DV3" i="24"/>
  <c r="DV15" i="24" s="1"/>
  <c r="DX26" i="24" s="1"/>
  <c r="ED3" i="24"/>
  <c r="ED15" i="24" s="1"/>
  <c r="EF26" i="24" s="1"/>
  <c r="EL3" i="24"/>
  <c r="EL15" i="24" s="1"/>
  <c r="EN26" i="24" s="1"/>
  <c r="ET3" i="24"/>
  <c r="ET15" i="24" s="1"/>
  <c r="EV26" i="24" s="1"/>
  <c r="FB3" i="24"/>
  <c r="FB15" i="24" s="1"/>
  <c r="FD26" i="24" s="1"/>
  <c r="FJ3" i="24"/>
  <c r="FJ15" i="24" s="1"/>
  <c r="FL26" i="24" s="1"/>
  <c r="FR3" i="24"/>
  <c r="FR15" i="24" s="1"/>
  <c r="FT26" i="24" s="1"/>
  <c r="FZ3" i="24"/>
  <c r="FZ15" i="24" s="1"/>
  <c r="GB26" i="24" s="1"/>
  <c r="GH3" i="24"/>
  <c r="GH15" i="24" s="1"/>
  <c r="GJ26" i="24" s="1"/>
  <c r="GP3" i="24"/>
  <c r="GP15" i="24" s="1"/>
  <c r="GR26" i="24" s="1"/>
  <c r="GX3" i="24"/>
  <c r="GX15" i="24" s="1"/>
  <c r="GZ26" i="24" s="1"/>
  <c r="HF3" i="24"/>
  <c r="HF15" i="24" s="1"/>
  <c r="HH26" i="24" s="1"/>
  <c r="HN3" i="24"/>
  <c r="HN15" i="24" s="1"/>
  <c r="HP26" i="24" s="1"/>
  <c r="HV3" i="24"/>
  <c r="HV15" i="24" s="1"/>
  <c r="HX26" i="24" s="1"/>
  <c r="ID3" i="24"/>
  <c r="ID15" i="24" s="1"/>
  <c r="IF26" i="24" s="1"/>
  <c r="IL3" i="24"/>
  <c r="IL15" i="24" s="1"/>
  <c r="IN26" i="24" s="1"/>
  <c r="IT3" i="24"/>
  <c r="IT15" i="24" s="1"/>
  <c r="IV26" i="24" s="1"/>
  <c r="JB3" i="24"/>
  <c r="JB15" i="24" s="1"/>
  <c r="JD26" i="24" s="1"/>
  <c r="JJ3" i="24"/>
  <c r="JJ15" i="24" s="1"/>
  <c r="JL26" i="24" s="1"/>
  <c r="JR3" i="24"/>
  <c r="JR15" i="24" s="1"/>
  <c r="JT26" i="24" s="1"/>
  <c r="JZ3" i="24"/>
  <c r="JZ15" i="24" s="1"/>
  <c r="KB26" i="24" s="1"/>
  <c r="KH3" i="24"/>
  <c r="KH15" i="24" s="1"/>
  <c r="KJ26" i="24" s="1"/>
  <c r="G3" i="24"/>
  <c r="O3" i="24"/>
  <c r="W3" i="24"/>
  <c r="AE3" i="24"/>
  <c r="AM3" i="24"/>
  <c r="AU3" i="24"/>
  <c r="BC3" i="24"/>
  <c r="BK3" i="24"/>
  <c r="BS3" i="24"/>
  <c r="CA3" i="24"/>
  <c r="CI3" i="24"/>
  <c r="CQ3" i="24"/>
  <c r="CQ15" i="24" s="1"/>
  <c r="CS26" i="24" s="1"/>
  <c r="CY3" i="24"/>
  <c r="CY15" i="24" s="1"/>
  <c r="DA26" i="24" s="1"/>
  <c r="DG3" i="24"/>
  <c r="DG15" i="24" s="1"/>
  <c r="DI26" i="24" s="1"/>
  <c r="DO3" i="24"/>
  <c r="DO15" i="24" s="1"/>
  <c r="DQ26" i="24" s="1"/>
  <c r="DW3" i="24"/>
  <c r="DW15" i="24" s="1"/>
  <c r="DY26" i="24" s="1"/>
  <c r="EE3" i="24"/>
  <c r="EE15" i="24" s="1"/>
  <c r="EG26" i="24" s="1"/>
  <c r="EM3" i="24"/>
  <c r="EM15" i="24" s="1"/>
  <c r="EO26" i="24" s="1"/>
  <c r="EU3" i="24"/>
  <c r="EU15" i="24" s="1"/>
  <c r="EW26" i="24" s="1"/>
  <c r="FC3" i="24"/>
  <c r="FC15" i="24" s="1"/>
  <c r="FE26" i="24" s="1"/>
  <c r="FK3" i="24"/>
  <c r="FK15" i="24" s="1"/>
  <c r="FM26" i="24" s="1"/>
  <c r="FS3" i="24"/>
  <c r="FS15" i="24" s="1"/>
  <c r="FU26" i="24" s="1"/>
  <c r="GA3" i="24"/>
  <c r="GA15" i="24" s="1"/>
  <c r="GC26" i="24" s="1"/>
  <c r="GI3" i="24"/>
  <c r="GI15" i="24" s="1"/>
  <c r="GK26" i="24" s="1"/>
  <c r="GQ3" i="24"/>
  <c r="GQ15" i="24" s="1"/>
  <c r="GS26" i="24" s="1"/>
  <c r="GY3" i="24"/>
  <c r="GY15" i="24" s="1"/>
  <c r="HA26" i="24" s="1"/>
  <c r="HG3" i="24"/>
  <c r="HG15" i="24" s="1"/>
  <c r="HI26" i="24" s="1"/>
  <c r="HO3" i="24"/>
  <c r="HO15" i="24" s="1"/>
  <c r="HQ26" i="24" s="1"/>
  <c r="HW3" i="24"/>
  <c r="HW15" i="24" s="1"/>
  <c r="HY26" i="24" s="1"/>
  <c r="IE3" i="24"/>
  <c r="IE15" i="24" s="1"/>
  <c r="IG26" i="24" s="1"/>
  <c r="IM3" i="24"/>
  <c r="IM15" i="24" s="1"/>
  <c r="IO26" i="24" s="1"/>
  <c r="IU3" i="24"/>
  <c r="IU15" i="24" s="1"/>
  <c r="IW26" i="24" s="1"/>
  <c r="JC3" i="24"/>
  <c r="JC15" i="24" s="1"/>
  <c r="JE26" i="24" s="1"/>
  <c r="JK3" i="24"/>
  <c r="JK15" i="24" s="1"/>
  <c r="JM26" i="24" s="1"/>
  <c r="JS3" i="24"/>
  <c r="JS15" i="24" s="1"/>
  <c r="JU26" i="24" s="1"/>
  <c r="KA3" i="24"/>
  <c r="KA15" i="24" s="1"/>
  <c r="KC26" i="24" s="1"/>
  <c r="KI3" i="24"/>
  <c r="KI15" i="24" s="1"/>
  <c r="KK26" i="24" s="1"/>
  <c r="H3" i="24"/>
  <c r="P3" i="24"/>
  <c r="X3" i="24"/>
  <c r="AF3" i="24"/>
  <c r="AN3" i="24"/>
  <c r="AV3" i="24"/>
  <c r="BD3" i="24"/>
  <c r="BL3" i="24"/>
  <c r="BT3" i="24"/>
  <c r="CB3" i="24"/>
  <c r="CJ3" i="24"/>
  <c r="CR3" i="24"/>
  <c r="CR15" i="24" s="1"/>
  <c r="CT26" i="24" s="1"/>
  <c r="CZ3" i="24"/>
  <c r="CZ15" i="24" s="1"/>
  <c r="DB26" i="24" s="1"/>
  <c r="DH3" i="24"/>
  <c r="DH15" i="24" s="1"/>
  <c r="DJ26" i="24" s="1"/>
  <c r="DP3" i="24"/>
  <c r="DP15" i="24" s="1"/>
  <c r="DR26" i="24" s="1"/>
  <c r="DX3" i="24"/>
  <c r="DX15" i="24" s="1"/>
  <c r="DZ26" i="24" s="1"/>
  <c r="EF3" i="24"/>
  <c r="EF15" i="24" s="1"/>
  <c r="EH26" i="24" s="1"/>
  <c r="EN3" i="24"/>
  <c r="EN15" i="24" s="1"/>
  <c r="EP26" i="24" s="1"/>
  <c r="EV3" i="24"/>
  <c r="EV15" i="24" s="1"/>
  <c r="EX26" i="24" s="1"/>
  <c r="FD3" i="24"/>
  <c r="FD15" i="24" s="1"/>
  <c r="FF26" i="24" s="1"/>
  <c r="FL3" i="24"/>
  <c r="FL15" i="24" s="1"/>
  <c r="FN26" i="24" s="1"/>
  <c r="FT3" i="24"/>
  <c r="FT15" i="24" s="1"/>
  <c r="FV26" i="24" s="1"/>
  <c r="GB3" i="24"/>
  <c r="GB15" i="24" s="1"/>
  <c r="GD26" i="24" s="1"/>
  <c r="GJ3" i="24"/>
  <c r="GJ15" i="24" s="1"/>
  <c r="GL26" i="24" s="1"/>
  <c r="GR3" i="24"/>
  <c r="GR15" i="24" s="1"/>
  <c r="GT26" i="24" s="1"/>
  <c r="GZ3" i="24"/>
  <c r="GZ15" i="24" s="1"/>
  <c r="HB26" i="24" s="1"/>
  <c r="HH3" i="24"/>
  <c r="HH15" i="24" s="1"/>
  <c r="HJ26" i="24" s="1"/>
  <c r="HP3" i="24"/>
  <c r="HP15" i="24" s="1"/>
  <c r="HR26" i="24" s="1"/>
  <c r="HX3" i="24"/>
  <c r="HX15" i="24" s="1"/>
  <c r="HZ26" i="24" s="1"/>
  <c r="IF3" i="24"/>
  <c r="IF15" i="24" s="1"/>
  <c r="IH26" i="24" s="1"/>
  <c r="IN3" i="24"/>
  <c r="IN15" i="24" s="1"/>
  <c r="IP26" i="24" s="1"/>
  <c r="IV3" i="24"/>
  <c r="IV15" i="24" s="1"/>
  <c r="IX26" i="24" s="1"/>
  <c r="JD3" i="24"/>
  <c r="JD15" i="24" s="1"/>
  <c r="JF26" i="24" s="1"/>
  <c r="JL3" i="24"/>
  <c r="JL15" i="24" s="1"/>
  <c r="JN26" i="24" s="1"/>
  <c r="JT3" i="24"/>
  <c r="JT15" i="24" s="1"/>
  <c r="JV26" i="24" s="1"/>
  <c r="KB3" i="24"/>
  <c r="KB15" i="24" s="1"/>
  <c r="KD26" i="24" s="1"/>
  <c r="KJ3" i="24"/>
  <c r="KJ15" i="24" s="1"/>
  <c r="KL26" i="24" s="1"/>
  <c r="I3" i="24"/>
  <c r="Q3" i="24"/>
  <c r="Y3" i="24"/>
  <c r="AG3" i="24"/>
  <c r="AG15" i="24" s="1"/>
  <c r="AO3" i="24"/>
  <c r="AW3" i="24"/>
  <c r="BE3" i="24"/>
  <c r="BE15" i="24" s="1"/>
  <c r="BM3" i="24"/>
  <c r="BM15" i="24" s="1"/>
  <c r="BU3" i="24"/>
  <c r="CC3" i="24"/>
  <c r="CC15" i="24" s="1"/>
  <c r="CK3" i="24"/>
  <c r="CS3" i="24"/>
  <c r="CS15" i="24" s="1"/>
  <c r="CU26" i="24" s="1"/>
  <c r="DA3" i="24"/>
  <c r="DA15" i="24" s="1"/>
  <c r="DC26" i="24" s="1"/>
  <c r="DI3" i="24"/>
  <c r="DI15" i="24" s="1"/>
  <c r="DK26" i="24" s="1"/>
  <c r="DQ3" i="24"/>
  <c r="DQ15" i="24" s="1"/>
  <c r="DS26" i="24" s="1"/>
  <c r="DY3" i="24"/>
  <c r="DY15" i="24" s="1"/>
  <c r="EA26" i="24" s="1"/>
  <c r="EG3" i="24"/>
  <c r="EG15" i="24" s="1"/>
  <c r="EI26" i="24" s="1"/>
  <c r="EO3" i="24"/>
  <c r="EO15" i="24" s="1"/>
  <c r="EQ26" i="24" s="1"/>
  <c r="EW3" i="24"/>
  <c r="EW15" i="24" s="1"/>
  <c r="EY26" i="24" s="1"/>
  <c r="FE3" i="24"/>
  <c r="FE15" i="24" s="1"/>
  <c r="FG26" i="24" s="1"/>
  <c r="FM3" i="24"/>
  <c r="FM15" i="24" s="1"/>
  <c r="FO26" i="24" s="1"/>
  <c r="FU3" i="24"/>
  <c r="FU15" i="24" s="1"/>
  <c r="FW26" i="24" s="1"/>
  <c r="GC3" i="24"/>
  <c r="GC15" i="24" s="1"/>
  <c r="GE26" i="24" s="1"/>
  <c r="GK3" i="24"/>
  <c r="GK15" i="24" s="1"/>
  <c r="GM26" i="24" s="1"/>
  <c r="GS3" i="24"/>
  <c r="GS15" i="24" s="1"/>
  <c r="GU26" i="24" s="1"/>
  <c r="HA3" i="24"/>
  <c r="HA15" i="24" s="1"/>
  <c r="HC26" i="24" s="1"/>
  <c r="HI3" i="24"/>
  <c r="HI15" i="24" s="1"/>
  <c r="HK26" i="24" s="1"/>
  <c r="HQ3" i="24"/>
  <c r="HQ15" i="24" s="1"/>
  <c r="HS26" i="24" s="1"/>
  <c r="HY3" i="24"/>
  <c r="HY15" i="24" s="1"/>
  <c r="IA26" i="24" s="1"/>
  <c r="IG3" i="24"/>
  <c r="IG15" i="24" s="1"/>
  <c r="II26" i="24" s="1"/>
  <c r="IO3" i="24"/>
  <c r="IO15" i="24" s="1"/>
  <c r="IQ26" i="24" s="1"/>
  <c r="IW3" i="24"/>
  <c r="IW15" i="24" s="1"/>
  <c r="IY26" i="24" s="1"/>
  <c r="JE3" i="24"/>
  <c r="JE15" i="24" s="1"/>
  <c r="JG26" i="24" s="1"/>
  <c r="JM3" i="24"/>
  <c r="JM15" i="24" s="1"/>
  <c r="JO26" i="24" s="1"/>
  <c r="JU3" i="24"/>
  <c r="JU15" i="24" s="1"/>
  <c r="JW26" i="24" s="1"/>
  <c r="KC3" i="24"/>
  <c r="KC15" i="24" s="1"/>
  <c r="KE26" i="24" s="1"/>
  <c r="KK3" i="24"/>
  <c r="KK15" i="24" s="1"/>
  <c r="KM26" i="24" s="1"/>
  <c r="B3" i="24"/>
  <c r="J3" i="24"/>
  <c r="R3" i="24"/>
  <c r="Z3" i="24"/>
  <c r="AH3" i="24"/>
  <c r="AP3" i="24"/>
  <c r="AX3" i="24"/>
  <c r="AX15" i="24" s="1"/>
  <c r="BF3" i="24"/>
  <c r="BN3" i="24"/>
  <c r="BV3" i="24"/>
  <c r="BV15" i="24" s="1"/>
  <c r="CD3" i="24"/>
  <c r="CD15" i="24" s="1"/>
  <c r="CL3" i="24"/>
  <c r="CL15" i="24" s="1"/>
  <c r="CT3" i="24"/>
  <c r="CT15" i="24" s="1"/>
  <c r="CV26" i="24" s="1"/>
  <c r="DB3" i="24"/>
  <c r="DB15" i="24" s="1"/>
  <c r="DD26" i="24" s="1"/>
  <c r="DJ3" i="24"/>
  <c r="DJ15" i="24" s="1"/>
  <c r="DL26" i="24" s="1"/>
  <c r="DR3" i="24"/>
  <c r="DR15" i="24" s="1"/>
  <c r="DT26" i="24" s="1"/>
  <c r="DZ3" i="24"/>
  <c r="DZ15" i="24" s="1"/>
  <c r="EB26" i="24" s="1"/>
  <c r="EH3" i="24"/>
  <c r="EH15" i="24" s="1"/>
  <c r="EJ26" i="24" s="1"/>
  <c r="EP3" i="24"/>
  <c r="EP15" i="24" s="1"/>
  <c r="ER26" i="24" s="1"/>
  <c r="EX3" i="24"/>
  <c r="EX15" i="24" s="1"/>
  <c r="EZ26" i="24" s="1"/>
  <c r="FF3" i="24"/>
  <c r="FF15" i="24" s="1"/>
  <c r="FH26" i="24" s="1"/>
  <c r="FN3" i="24"/>
  <c r="FN15" i="24" s="1"/>
  <c r="FP26" i="24" s="1"/>
  <c r="FV3" i="24"/>
  <c r="FV15" i="24" s="1"/>
  <c r="FX26" i="24" s="1"/>
  <c r="GD3" i="24"/>
  <c r="GD15" i="24" s="1"/>
  <c r="GF26" i="24" s="1"/>
  <c r="GL3" i="24"/>
  <c r="GL15" i="24" s="1"/>
  <c r="GN26" i="24" s="1"/>
  <c r="GT3" i="24"/>
  <c r="GT15" i="24" s="1"/>
  <c r="GV26" i="24" s="1"/>
  <c r="HB3" i="24"/>
  <c r="HB15" i="24" s="1"/>
  <c r="HD26" i="24" s="1"/>
  <c r="HJ3" i="24"/>
  <c r="HJ15" i="24" s="1"/>
  <c r="HL26" i="24" s="1"/>
  <c r="HR3" i="24"/>
  <c r="HR15" i="24" s="1"/>
  <c r="HT26" i="24" s="1"/>
  <c r="HZ3" i="24"/>
  <c r="HZ15" i="24" s="1"/>
  <c r="IB26" i="24" s="1"/>
  <c r="IH3" i="24"/>
  <c r="IH15" i="24" s="1"/>
  <c r="IJ26" i="24" s="1"/>
  <c r="IP3" i="24"/>
  <c r="IP15" i="24" s="1"/>
  <c r="IR26" i="24" s="1"/>
  <c r="IX3" i="24"/>
  <c r="IX15" i="24" s="1"/>
  <c r="IZ26" i="24" s="1"/>
  <c r="JF3" i="24"/>
  <c r="JF15" i="24" s="1"/>
  <c r="JH26" i="24" s="1"/>
  <c r="JN3" i="24"/>
  <c r="JN15" i="24" s="1"/>
  <c r="JP26" i="24" s="1"/>
  <c r="JV3" i="24"/>
  <c r="JV15" i="24" s="1"/>
  <c r="JX26" i="24" s="1"/>
  <c r="KD3" i="24"/>
  <c r="KD15" i="24" s="1"/>
  <c r="KF26" i="24" s="1"/>
  <c r="KL3" i="24"/>
  <c r="KL15" i="24" s="1"/>
  <c r="KN26" i="24" s="1"/>
  <c r="C3" i="24"/>
  <c r="BO3" i="24"/>
  <c r="EA3" i="24"/>
  <c r="EA15" i="24" s="1"/>
  <c r="EC26" i="24" s="1"/>
  <c r="GM3" i="24"/>
  <c r="GM15" i="24" s="1"/>
  <c r="GO26" i="24" s="1"/>
  <c r="IY3" i="24"/>
  <c r="IY15" i="24" s="1"/>
  <c r="JA26" i="24" s="1"/>
  <c r="A15" i="24"/>
  <c r="A26" i="24" s="1"/>
  <c r="K3" i="24"/>
  <c r="K15" i="24" s="1"/>
  <c r="BW3" i="24"/>
  <c r="EI3" i="24"/>
  <c r="EI15" i="24" s="1"/>
  <c r="EK26" i="24" s="1"/>
  <c r="GU3" i="24"/>
  <c r="GU15" i="24" s="1"/>
  <c r="GW26" i="24" s="1"/>
  <c r="JG3" i="24"/>
  <c r="JG15" i="24" s="1"/>
  <c r="JI26" i="24" s="1"/>
  <c r="S3" i="24"/>
  <c r="CE3" i="24"/>
  <c r="EQ3" i="24"/>
  <c r="EQ15" i="24" s="1"/>
  <c r="ES26" i="24" s="1"/>
  <c r="HC3" i="24"/>
  <c r="HC15" i="24" s="1"/>
  <c r="HE26" i="24" s="1"/>
  <c r="JO3" i="24"/>
  <c r="JO15" i="24" s="1"/>
  <c r="JQ26" i="24" s="1"/>
  <c r="AA3" i="24"/>
  <c r="AA15" i="24" s="1"/>
  <c r="CM3" i="24"/>
  <c r="CM15" i="24" s="1"/>
  <c r="CO26" i="24" s="1"/>
  <c r="EY3" i="24"/>
  <c r="EY15" i="24" s="1"/>
  <c r="FA26" i="24" s="1"/>
  <c r="HK3" i="24"/>
  <c r="HK15" i="24" s="1"/>
  <c r="HM26" i="24" s="1"/>
  <c r="JW3" i="24"/>
  <c r="JW15" i="24" s="1"/>
  <c r="JY26" i="24" s="1"/>
  <c r="AI3" i="24"/>
  <c r="AI15" i="24" s="1"/>
  <c r="CU3" i="24"/>
  <c r="CU15" i="24" s="1"/>
  <c r="CW26" i="24" s="1"/>
  <c r="FG3" i="24"/>
  <c r="FG15" i="24" s="1"/>
  <c r="FI26" i="24" s="1"/>
  <c r="HS3" i="24"/>
  <c r="HS15" i="24" s="1"/>
  <c r="HU26" i="24" s="1"/>
  <c r="KE3" i="24"/>
  <c r="KE15" i="24" s="1"/>
  <c r="KG26" i="24" s="1"/>
  <c r="AQ3" i="24"/>
  <c r="AQ15" i="24" s="1"/>
  <c r="DC3" i="24"/>
  <c r="DC15" i="24" s="1"/>
  <c r="DE26" i="24" s="1"/>
  <c r="FO3" i="24"/>
  <c r="FO15" i="24" s="1"/>
  <c r="FQ26" i="24" s="1"/>
  <c r="IA3" i="24"/>
  <c r="IA15" i="24" s="1"/>
  <c r="IC26" i="24" s="1"/>
  <c r="KM3" i="24"/>
  <c r="KM15" i="24" s="1"/>
  <c r="AY3" i="24"/>
  <c r="AY15" i="24" s="1"/>
  <c r="DK3" i="24"/>
  <c r="DK15" i="24" s="1"/>
  <c r="DM26" i="24" s="1"/>
  <c r="FW3" i="24"/>
  <c r="FW15" i="24" s="1"/>
  <c r="FY26" i="24" s="1"/>
  <c r="II3" i="24"/>
  <c r="II15" i="24" s="1"/>
  <c r="IK26" i="24" s="1"/>
  <c r="BG3" i="24"/>
  <c r="DS3" i="24"/>
  <c r="DS15" i="24" s="1"/>
  <c r="DU26" i="24" s="1"/>
  <c r="GE3" i="24"/>
  <c r="GE15" i="24" s="1"/>
  <c r="GG26" i="24" s="1"/>
  <c r="IQ3" i="24"/>
  <c r="IQ15" i="24" s="1"/>
  <c r="IS26" i="24" s="1"/>
  <c r="GL2" i="24"/>
  <c r="GL14" i="24" s="1"/>
  <c r="GN25" i="24" s="1"/>
  <c r="EU8" i="24"/>
  <c r="EU20" i="24" s="1"/>
  <c r="EW31" i="24" s="1"/>
  <c r="GL7" i="24"/>
  <c r="GL19" i="24" s="1"/>
  <c r="GN30" i="24" s="1"/>
  <c r="IC6" i="24"/>
  <c r="IC18" i="24" s="1"/>
  <c r="IE29" i="24" s="1"/>
  <c r="P4" i="24"/>
  <c r="E3" i="25"/>
  <c r="M3" i="25"/>
  <c r="U3" i="25"/>
  <c r="AC3" i="25"/>
  <c r="AK3" i="25"/>
  <c r="AS3" i="25"/>
  <c r="BA3" i="25"/>
  <c r="BI3" i="25"/>
  <c r="BQ3" i="25"/>
  <c r="F3" i="25"/>
  <c r="N3" i="25"/>
  <c r="V3" i="25"/>
  <c r="AD3" i="25"/>
  <c r="AL3" i="25"/>
  <c r="AT3" i="25"/>
  <c r="BB3" i="25"/>
  <c r="BJ3" i="25"/>
  <c r="G3" i="25"/>
  <c r="O3" i="25"/>
  <c r="W3" i="25"/>
  <c r="AE3" i="25"/>
  <c r="AM3" i="25"/>
  <c r="AU3" i="25"/>
  <c r="BC3" i="25"/>
  <c r="A15" i="25"/>
  <c r="A26" i="25" s="1"/>
  <c r="B3" i="25"/>
  <c r="J3" i="25"/>
  <c r="R3" i="25"/>
  <c r="Z3" i="25"/>
  <c r="AH3" i="25"/>
  <c r="AP3" i="25"/>
  <c r="AX3" i="25"/>
  <c r="BF3" i="25"/>
  <c r="C3" i="25"/>
  <c r="K3" i="25"/>
  <c r="S3" i="25"/>
  <c r="AA3" i="25"/>
  <c r="AI3" i="25"/>
  <c r="AQ3" i="25"/>
  <c r="AY3" i="25"/>
  <c r="BG3" i="25"/>
  <c r="L3" i="25"/>
  <c r="L15" i="25" s="1"/>
  <c r="AG3" i="25"/>
  <c r="BD3" i="25"/>
  <c r="BP3" i="25"/>
  <c r="BY3" i="25"/>
  <c r="CG3" i="25"/>
  <c r="CO3" i="25"/>
  <c r="CW3" i="25"/>
  <c r="DE3" i="25"/>
  <c r="DM3" i="25"/>
  <c r="DU3" i="25"/>
  <c r="EC3" i="25"/>
  <c r="EK3" i="25"/>
  <c r="ES3" i="25"/>
  <c r="FA3" i="25"/>
  <c r="FI3" i="25"/>
  <c r="FQ3" i="25"/>
  <c r="FY3" i="25"/>
  <c r="GG3" i="25"/>
  <c r="GO3" i="25"/>
  <c r="GW3" i="25"/>
  <c r="HE3" i="25"/>
  <c r="HM3" i="25"/>
  <c r="HU3" i="25"/>
  <c r="IC3" i="25"/>
  <c r="IK3" i="25"/>
  <c r="IS3" i="25"/>
  <c r="JA3" i="25"/>
  <c r="JI3" i="25"/>
  <c r="JQ3" i="25"/>
  <c r="JY3" i="25"/>
  <c r="KG3" i="25"/>
  <c r="Q3" i="25"/>
  <c r="Q15" i="25" s="1"/>
  <c r="AN3" i="25"/>
  <c r="BH3" i="25"/>
  <c r="BS3" i="25"/>
  <c r="CA3" i="25"/>
  <c r="CI3" i="25"/>
  <c r="CQ3" i="25"/>
  <c r="CY3" i="25"/>
  <c r="DG3" i="25"/>
  <c r="DO3" i="25"/>
  <c r="DW3" i="25"/>
  <c r="EE3" i="25"/>
  <c r="EM3" i="25"/>
  <c r="EU3" i="25"/>
  <c r="FC3" i="25"/>
  <c r="FK3" i="25"/>
  <c r="FS3" i="25"/>
  <c r="GA3" i="25"/>
  <c r="GI3" i="25"/>
  <c r="GQ3" i="25"/>
  <c r="GY3" i="25"/>
  <c r="HG3" i="25"/>
  <c r="HO3" i="25"/>
  <c r="HW3" i="25"/>
  <c r="IE3" i="25"/>
  <c r="IM3" i="25"/>
  <c r="IU3" i="25"/>
  <c r="JC3" i="25"/>
  <c r="JK3" i="25"/>
  <c r="JS3" i="25"/>
  <c r="KA3" i="25"/>
  <c r="KI3" i="25"/>
  <c r="X3" i="25"/>
  <c r="AR3" i="25"/>
  <c r="BL3" i="25"/>
  <c r="BU3" i="25"/>
  <c r="BU15" i="25" s="1"/>
  <c r="CC3" i="25"/>
  <c r="CK3" i="25"/>
  <c r="CS3" i="25"/>
  <c r="DA3" i="25"/>
  <c r="DI3" i="25"/>
  <c r="DQ3" i="25"/>
  <c r="DY3" i="25"/>
  <c r="EG3" i="25"/>
  <c r="EO3" i="25"/>
  <c r="EW3" i="25"/>
  <c r="FE3" i="25"/>
  <c r="FM3" i="25"/>
  <c r="FU3" i="25"/>
  <c r="GC3" i="25"/>
  <c r="GK3" i="25"/>
  <c r="GS3" i="25"/>
  <c r="HA3" i="25"/>
  <c r="HI3" i="25"/>
  <c r="HQ3" i="25"/>
  <c r="HY3" i="25"/>
  <c r="IG3" i="25"/>
  <c r="IO3" i="25"/>
  <c r="IW3" i="25"/>
  <c r="JE3" i="25"/>
  <c r="JM3" i="25"/>
  <c r="JU3" i="25"/>
  <c r="KC3" i="25"/>
  <c r="KK3" i="25"/>
  <c r="D3" i="25"/>
  <c r="Y3" i="25"/>
  <c r="AV3" i="25"/>
  <c r="BM3" i="25"/>
  <c r="BV3" i="25"/>
  <c r="BV15" i="25" s="1"/>
  <c r="CD3" i="25"/>
  <c r="CL3" i="25"/>
  <c r="CT3" i="25"/>
  <c r="DB3" i="25"/>
  <c r="DB15" i="25" s="1"/>
  <c r="DD26" i="25" s="1"/>
  <c r="DJ3" i="25"/>
  <c r="DR3" i="25"/>
  <c r="DZ3" i="25"/>
  <c r="EH3" i="25"/>
  <c r="EP3" i="25"/>
  <c r="EX3" i="25"/>
  <c r="FF3" i="25"/>
  <c r="FN3" i="25"/>
  <c r="FN15" i="25" s="1"/>
  <c r="FP26" i="25" s="1"/>
  <c r="FV3" i="25"/>
  <c r="GD3" i="25"/>
  <c r="GL3" i="25"/>
  <c r="GT3" i="25"/>
  <c r="HB3" i="25"/>
  <c r="HJ3" i="25"/>
  <c r="HR3" i="25"/>
  <c r="HZ3" i="25"/>
  <c r="HZ15" i="25" s="1"/>
  <c r="IB26" i="25" s="1"/>
  <c r="IH3" i="25"/>
  <c r="IP3" i="25"/>
  <c r="IX3" i="25"/>
  <c r="JF3" i="25"/>
  <c r="JN3" i="25"/>
  <c r="JV3" i="25"/>
  <c r="KD3" i="25"/>
  <c r="KL3" i="25"/>
  <c r="KL15" i="25" s="1"/>
  <c r="KN26" i="25" s="1"/>
  <c r="I3" i="25"/>
  <c r="AZ3" i="25"/>
  <c r="BX3" i="25"/>
  <c r="BX15" i="25" s="1"/>
  <c r="CN3" i="25"/>
  <c r="DD3" i="25"/>
  <c r="DT3" i="25"/>
  <c r="EJ3" i="25"/>
  <c r="EZ3" i="25"/>
  <c r="FP3" i="25"/>
  <c r="GF3" i="25"/>
  <c r="GV3" i="25"/>
  <c r="GV15" i="25" s="1"/>
  <c r="GX26" i="25" s="1"/>
  <c r="HL3" i="25"/>
  <c r="IB3" i="25"/>
  <c r="IR3" i="25"/>
  <c r="JH3" i="25"/>
  <c r="JX3" i="25"/>
  <c r="KN3" i="25"/>
  <c r="P3" i="25"/>
  <c r="BE3" i="25"/>
  <c r="BZ3" i="25"/>
  <c r="CP3" i="25"/>
  <c r="CP15" i="25" s="1"/>
  <c r="CR26" i="25" s="1"/>
  <c r="DF3" i="25"/>
  <c r="DV3" i="25"/>
  <c r="EL3" i="25"/>
  <c r="FB3" i="25"/>
  <c r="FR3" i="25"/>
  <c r="GH3" i="25"/>
  <c r="GX3" i="25"/>
  <c r="HN3" i="25"/>
  <c r="HN15" i="25" s="1"/>
  <c r="HP26" i="25" s="1"/>
  <c r="ID3" i="25"/>
  <c r="IT3" i="25"/>
  <c r="JJ3" i="25"/>
  <c r="JZ3" i="25"/>
  <c r="T3" i="25"/>
  <c r="T15" i="25" s="1"/>
  <c r="BK3" i="25"/>
  <c r="BK15" i="25" s="1"/>
  <c r="CB3" i="25"/>
  <c r="CR3" i="25"/>
  <c r="DH3" i="25"/>
  <c r="DX3" i="25"/>
  <c r="EN3" i="25"/>
  <c r="FD3" i="25"/>
  <c r="FT3" i="25"/>
  <c r="GJ3" i="25"/>
  <c r="GZ3" i="25"/>
  <c r="HP3" i="25"/>
  <c r="IF3" i="25"/>
  <c r="IV3" i="25"/>
  <c r="JL3" i="25"/>
  <c r="KB3" i="25"/>
  <c r="AB3" i="25"/>
  <c r="AB15" i="25" s="1"/>
  <c r="BN3" i="25"/>
  <c r="BN15" i="25" s="1"/>
  <c r="CE3" i="25"/>
  <c r="CE15" i="25" s="1"/>
  <c r="CU3" i="25"/>
  <c r="CU15" i="25" s="1"/>
  <c r="CW26" i="25" s="1"/>
  <c r="DK3" i="25"/>
  <c r="DK15" i="25" s="1"/>
  <c r="DM26" i="25" s="1"/>
  <c r="EA3" i="25"/>
  <c r="EA15" i="25" s="1"/>
  <c r="EC26" i="25" s="1"/>
  <c r="EQ3" i="25"/>
  <c r="EQ15" i="25" s="1"/>
  <c r="ES26" i="25" s="1"/>
  <c r="FG3" i="25"/>
  <c r="FG15" i="25" s="1"/>
  <c r="FI26" i="25" s="1"/>
  <c r="FW3" i="25"/>
  <c r="FW15" i="25" s="1"/>
  <c r="FY26" i="25" s="1"/>
  <c r="GM3" i="25"/>
  <c r="GM15" i="25" s="1"/>
  <c r="GO26" i="25" s="1"/>
  <c r="HC3" i="25"/>
  <c r="HC15" i="25" s="1"/>
  <c r="HE26" i="25" s="1"/>
  <c r="HS3" i="25"/>
  <c r="HS15" i="25" s="1"/>
  <c r="HU26" i="25" s="1"/>
  <c r="II3" i="25"/>
  <c r="II15" i="25" s="1"/>
  <c r="IK26" i="25" s="1"/>
  <c r="IY3" i="25"/>
  <c r="IY15" i="25" s="1"/>
  <c r="JA26" i="25" s="1"/>
  <c r="JO3" i="25"/>
  <c r="JO15" i="25" s="1"/>
  <c r="JQ26" i="25" s="1"/>
  <c r="KE3" i="25"/>
  <c r="KE15" i="25" s="1"/>
  <c r="KG26" i="25" s="1"/>
  <c r="AJ3" i="25"/>
  <c r="BR3" i="25"/>
  <c r="BR15" i="25" s="1"/>
  <c r="CH3" i="25"/>
  <c r="CX3" i="25"/>
  <c r="DN3" i="25"/>
  <c r="ED3" i="25"/>
  <c r="ET3" i="25"/>
  <c r="FJ3" i="25"/>
  <c r="FZ3" i="25"/>
  <c r="GP3" i="25"/>
  <c r="HF3" i="25"/>
  <c r="HF15" i="25" s="1"/>
  <c r="HH26" i="25" s="1"/>
  <c r="HV3" i="25"/>
  <c r="IL3" i="25"/>
  <c r="JB3" i="25"/>
  <c r="JR3" i="25"/>
  <c r="KH3" i="25"/>
  <c r="AO3" i="25"/>
  <c r="BT3" i="25"/>
  <c r="CJ3" i="25"/>
  <c r="CJ15" i="25" s="1"/>
  <c r="CZ3" i="25"/>
  <c r="CZ15" i="25" s="1"/>
  <c r="DB26" i="25" s="1"/>
  <c r="DP3" i="25"/>
  <c r="DP15" i="25" s="1"/>
  <c r="DR26" i="25" s="1"/>
  <c r="EF3" i="25"/>
  <c r="EF15" i="25" s="1"/>
  <c r="EH26" i="25" s="1"/>
  <c r="EV3" i="25"/>
  <c r="EV15" i="25" s="1"/>
  <c r="EX26" i="25" s="1"/>
  <c r="FL3" i="25"/>
  <c r="FL15" i="25" s="1"/>
  <c r="FN26" i="25" s="1"/>
  <c r="GB3" i="25"/>
  <c r="GB15" i="25" s="1"/>
  <c r="GD26" i="25" s="1"/>
  <c r="GR3" i="25"/>
  <c r="GR15" i="25" s="1"/>
  <c r="GT26" i="25" s="1"/>
  <c r="HH3" i="25"/>
  <c r="HH15" i="25" s="1"/>
  <c r="HJ26" i="25" s="1"/>
  <c r="HX3" i="25"/>
  <c r="IN3" i="25"/>
  <c r="IN15" i="25" s="1"/>
  <c r="IP26" i="25" s="1"/>
  <c r="JD3" i="25"/>
  <c r="JD15" i="25" s="1"/>
  <c r="JF26" i="25" s="1"/>
  <c r="JT3" i="25"/>
  <c r="JT15" i="25" s="1"/>
  <c r="JV26" i="25" s="1"/>
  <c r="KJ3" i="25"/>
  <c r="KJ15" i="25" s="1"/>
  <c r="KL26" i="25" s="1"/>
  <c r="CF3" i="25"/>
  <c r="ER3" i="25"/>
  <c r="HD3" i="25"/>
  <c r="HD15" i="25" s="1"/>
  <c r="HF26" i="25" s="1"/>
  <c r="JP3" i="25"/>
  <c r="CM3" i="25"/>
  <c r="EY3" i="25"/>
  <c r="HK3" i="25"/>
  <c r="JW3" i="25"/>
  <c r="CV3" i="25"/>
  <c r="FH3" i="25"/>
  <c r="FH15" i="25" s="1"/>
  <c r="FJ26" i="25" s="1"/>
  <c r="HT3" i="25"/>
  <c r="HT15" i="25" s="1"/>
  <c r="HV26" i="25" s="1"/>
  <c r="KF3" i="25"/>
  <c r="H3" i="25"/>
  <c r="DC3" i="25"/>
  <c r="FO3" i="25"/>
  <c r="IA3" i="25"/>
  <c r="KM3" i="25"/>
  <c r="AF3" i="25"/>
  <c r="AF15" i="25" s="1"/>
  <c r="DL3" i="25"/>
  <c r="FX3" i="25"/>
  <c r="IJ3" i="25"/>
  <c r="AW3" i="25"/>
  <c r="AW15" i="25" s="1"/>
  <c r="DS3" i="25"/>
  <c r="GE3" i="25"/>
  <c r="IQ3" i="25"/>
  <c r="BO3" i="25"/>
  <c r="BO15" i="25" s="1"/>
  <c r="EB3" i="25"/>
  <c r="GN3" i="25"/>
  <c r="IZ3" i="25"/>
  <c r="BW3" i="25"/>
  <c r="EI3" i="25"/>
  <c r="EI15" i="25" s="1"/>
  <c r="EK26" i="25" s="1"/>
  <c r="GU3" i="25"/>
  <c r="JG3" i="25"/>
  <c r="B2" i="25"/>
  <c r="J2" i="25"/>
  <c r="R2" i="25"/>
  <c r="Z2" i="25"/>
  <c r="AH2" i="25"/>
  <c r="AP2" i="25"/>
  <c r="AX2" i="25"/>
  <c r="BF2" i="25"/>
  <c r="BN2" i="25"/>
  <c r="BV2" i="25"/>
  <c r="CD2" i="25"/>
  <c r="CL2" i="25"/>
  <c r="CT2" i="25"/>
  <c r="DB2" i="25"/>
  <c r="DJ2" i="25"/>
  <c r="DR2" i="25"/>
  <c r="DZ2" i="25"/>
  <c r="EH2" i="25"/>
  <c r="EP2" i="25"/>
  <c r="EX2" i="25"/>
  <c r="FF2" i="25"/>
  <c r="FN2" i="25"/>
  <c r="FV2" i="25"/>
  <c r="GD2" i="25"/>
  <c r="GL2" i="25"/>
  <c r="GT2" i="25"/>
  <c r="HB2" i="25"/>
  <c r="HJ2" i="25"/>
  <c r="HR2" i="25"/>
  <c r="HZ2" i="25"/>
  <c r="IH2" i="25"/>
  <c r="IP2" i="25"/>
  <c r="IX2" i="25"/>
  <c r="JF2" i="25"/>
  <c r="JN2" i="25"/>
  <c r="JV2" i="25"/>
  <c r="KD2" i="25"/>
  <c r="KL2" i="25"/>
  <c r="KI8" i="25"/>
  <c r="JS8" i="25"/>
  <c r="JX20" i="25" s="1"/>
  <c r="JZ31" i="25" s="1"/>
  <c r="HO8" i="25"/>
  <c r="FC8" i="25"/>
  <c r="CC8" i="25"/>
  <c r="IR7" i="25"/>
  <c r="DT7" i="25"/>
  <c r="KI6" i="25"/>
  <c r="FK6" i="25"/>
  <c r="AM6" i="25"/>
  <c r="DU5" i="25"/>
  <c r="AF4" i="25"/>
  <c r="C2" i="25"/>
  <c r="K2" i="25"/>
  <c r="S2" i="25"/>
  <c r="AA2" i="25"/>
  <c r="AI2" i="25"/>
  <c r="AQ2" i="25"/>
  <c r="AY2" i="25"/>
  <c r="BG2" i="25"/>
  <c r="BO2" i="25"/>
  <c r="BW2" i="25"/>
  <c r="CE2" i="25"/>
  <c r="CM2" i="25"/>
  <c r="CU2" i="25"/>
  <c r="DC2" i="25"/>
  <c r="DK2" i="25"/>
  <c r="DS2" i="25"/>
  <c r="EA2" i="25"/>
  <c r="EI2" i="25"/>
  <c r="EQ2" i="25"/>
  <c r="EY2" i="25"/>
  <c r="FG2" i="25"/>
  <c r="FO2" i="25"/>
  <c r="FW2" i="25"/>
  <c r="GE2" i="25"/>
  <c r="GM2" i="25"/>
  <c r="GU2" i="25"/>
  <c r="HC2" i="25"/>
  <c r="HK2" i="25"/>
  <c r="HS2" i="25"/>
  <c r="IA2" i="25"/>
  <c r="II2" i="25"/>
  <c r="IQ2" i="25"/>
  <c r="IY2" i="25"/>
  <c r="JG2" i="25"/>
  <c r="JO2" i="25"/>
  <c r="JW2" i="25"/>
  <c r="KE2" i="25"/>
  <c r="KM2" i="25"/>
  <c r="KH8" i="25"/>
  <c r="JP8" i="25"/>
  <c r="HG8" i="25"/>
  <c r="EU8" i="25"/>
  <c r="IB7" i="25"/>
  <c r="DD7" i="25"/>
  <c r="JS6" i="25"/>
  <c r="EU6" i="25"/>
  <c r="W6" i="25"/>
  <c r="CO5" i="25"/>
  <c r="A20" i="25"/>
  <c r="A31" i="25" s="1"/>
  <c r="F8" i="25"/>
  <c r="N8" i="25"/>
  <c r="V8" i="25"/>
  <c r="AD8" i="25"/>
  <c r="AL8" i="25"/>
  <c r="AT8" i="25"/>
  <c r="BB8" i="25"/>
  <c r="BJ8" i="25"/>
  <c r="BR8" i="25"/>
  <c r="BR20" i="25" s="1"/>
  <c r="BZ8" i="25"/>
  <c r="CH8" i="25"/>
  <c r="CP8" i="25"/>
  <c r="CX8" i="25"/>
  <c r="CX20" i="25" s="1"/>
  <c r="CZ31" i="25" s="1"/>
  <c r="H8" i="25"/>
  <c r="P8" i="25"/>
  <c r="X8" i="25"/>
  <c r="AF8" i="25"/>
  <c r="AN8" i="25"/>
  <c r="AV8" i="25"/>
  <c r="BD8" i="25"/>
  <c r="BL8" i="25"/>
  <c r="BT8" i="25"/>
  <c r="CB8" i="25"/>
  <c r="CJ8" i="25"/>
  <c r="CR8" i="25"/>
  <c r="CZ8" i="25"/>
  <c r="B8" i="25"/>
  <c r="J8" i="25"/>
  <c r="R8" i="25"/>
  <c r="Z8" i="25"/>
  <c r="AH8" i="25"/>
  <c r="AP8" i="25"/>
  <c r="AX8" i="25"/>
  <c r="BF8" i="25"/>
  <c r="BN8" i="25"/>
  <c r="BV8" i="25"/>
  <c r="CD8" i="25"/>
  <c r="CL8" i="25"/>
  <c r="CT8" i="25"/>
  <c r="DB8" i="25"/>
  <c r="C8" i="25"/>
  <c r="K8" i="25"/>
  <c r="S8" i="25"/>
  <c r="AA8" i="25"/>
  <c r="AI8" i="25"/>
  <c r="AQ8" i="25"/>
  <c r="AY8" i="25"/>
  <c r="BG8" i="25"/>
  <c r="BO8" i="25"/>
  <c r="BW8" i="25"/>
  <c r="CE8" i="25"/>
  <c r="CM8" i="25"/>
  <c r="CU8" i="25"/>
  <c r="DC8" i="25"/>
  <c r="D8" i="25"/>
  <c r="T8" i="25"/>
  <c r="AJ8" i="25"/>
  <c r="AZ8" i="25"/>
  <c r="BP8" i="25"/>
  <c r="CF8" i="25"/>
  <c r="CV8" i="25"/>
  <c r="DH8" i="25"/>
  <c r="DH20" i="25" s="1"/>
  <c r="DJ31" i="25" s="1"/>
  <c r="DP8" i="25"/>
  <c r="DX8" i="25"/>
  <c r="EF8" i="25"/>
  <c r="EN8" i="25"/>
  <c r="EV8" i="25"/>
  <c r="FD8" i="25"/>
  <c r="FL8" i="25"/>
  <c r="FT8" i="25"/>
  <c r="GB8" i="25"/>
  <c r="GJ8" i="25"/>
  <c r="GR8" i="25"/>
  <c r="GZ8" i="25"/>
  <c r="HH8" i="25"/>
  <c r="HP8" i="25"/>
  <c r="HX8" i="25"/>
  <c r="IF8" i="25"/>
  <c r="IN8" i="25"/>
  <c r="IV8" i="25"/>
  <c r="JD8" i="25"/>
  <c r="JL8" i="25"/>
  <c r="JT8" i="25"/>
  <c r="KB8" i="25"/>
  <c r="E8" i="25"/>
  <c r="U8" i="25"/>
  <c r="AK8" i="25"/>
  <c r="BA8" i="25"/>
  <c r="BQ8" i="25"/>
  <c r="CG8" i="25"/>
  <c r="CW8" i="25"/>
  <c r="DI8" i="25"/>
  <c r="DQ8" i="25"/>
  <c r="DY8" i="25"/>
  <c r="EG8" i="25"/>
  <c r="EO8" i="25"/>
  <c r="EW8" i="25"/>
  <c r="FE8" i="25"/>
  <c r="FM8" i="25"/>
  <c r="FU8" i="25"/>
  <c r="GC8" i="25"/>
  <c r="GK8" i="25"/>
  <c r="GS8" i="25"/>
  <c r="HA8" i="25"/>
  <c r="HI8" i="25"/>
  <c r="HQ8" i="25"/>
  <c r="HY8" i="25"/>
  <c r="IG8" i="25"/>
  <c r="IO8" i="25"/>
  <c r="IW8" i="25"/>
  <c r="JE8" i="25"/>
  <c r="JM8" i="25"/>
  <c r="JU8" i="25"/>
  <c r="G8" i="25"/>
  <c r="W8" i="25"/>
  <c r="AM8" i="25"/>
  <c r="BC8" i="25"/>
  <c r="BS8" i="25"/>
  <c r="CI8" i="25"/>
  <c r="CY8" i="25"/>
  <c r="DJ8" i="25"/>
  <c r="DR8" i="25"/>
  <c r="DZ8" i="25"/>
  <c r="EH8" i="25"/>
  <c r="EP8" i="25"/>
  <c r="EX8" i="25"/>
  <c r="FF8" i="25"/>
  <c r="FK20" i="25" s="1"/>
  <c r="FM31" i="25" s="1"/>
  <c r="FN8" i="25"/>
  <c r="FV8" i="25"/>
  <c r="GD8" i="25"/>
  <c r="GL8" i="25"/>
  <c r="GT8" i="25"/>
  <c r="HB8" i="25"/>
  <c r="HJ8" i="25"/>
  <c r="HR8" i="25"/>
  <c r="HW20" i="25" s="1"/>
  <c r="HY31" i="25" s="1"/>
  <c r="HZ8" i="25"/>
  <c r="IH8" i="25"/>
  <c r="IP8" i="25"/>
  <c r="IX8" i="25"/>
  <c r="JF8" i="25"/>
  <c r="JN8" i="25"/>
  <c r="JV8" i="25"/>
  <c r="I8" i="25"/>
  <c r="I20" i="25" s="1"/>
  <c r="Y8" i="25"/>
  <c r="AO8" i="25"/>
  <c r="AO20" i="25" s="1"/>
  <c r="BE8" i="25"/>
  <c r="BE20" i="25" s="1"/>
  <c r="BU8" i="25"/>
  <c r="BU20" i="25" s="1"/>
  <c r="CK8" i="25"/>
  <c r="CK20" i="25" s="1"/>
  <c r="DA8" i="25"/>
  <c r="DA20" i="25" s="1"/>
  <c r="DC31" i="25" s="1"/>
  <c r="DK8" i="25"/>
  <c r="DS8" i="25"/>
  <c r="EA8" i="25"/>
  <c r="EI8" i="25"/>
  <c r="EQ8" i="25"/>
  <c r="EY8" i="25"/>
  <c r="FG8" i="25"/>
  <c r="FO8" i="25"/>
  <c r="FW8" i="25"/>
  <c r="GE8" i="25"/>
  <c r="GM8" i="25"/>
  <c r="GU8" i="25"/>
  <c r="HC8" i="25"/>
  <c r="HK8" i="25"/>
  <c r="HS8" i="25"/>
  <c r="IA8" i="25"/>
  <c r="II8" i="25"/>
  <c r="IQ8" i="25"/>
  <c r="IY8" i="25"/>
  <c r="JG8" i="25"/>
  <c r="JO8" i="25"/>
  <c r="JW8" i="25"/>
  <c r="L8" i="25"/>
  <c r="AB8" i="25"/>
  <c r="AR8" i="25"/>
  <c r="BH8" i="25"/>
  <c r="BX8" i="25"/>
  <c r="CN8" i="25"/>
  <c r="DD8" i="25"/>
  <c r="DL8" i="25"/>
  <c r="DT8" i="25"/>
  <c r="EB8" i="25"/>
  <c r="EJ8" i="25"/>
  <c r="ER8" i="25"/>
  <c r="EZ8" i="25"/>
  <c r="FH8" i="25"/>
  <c r="FP8" i="25"/>
  <c r="FP20" i="25" s="1"/>
  <c r="FR31" i="25" s="1"/>
  <c r="FX8" i="25"/>
  <c r="GF8" i="25"/>
  <c r="GN8" i="25"/>
  <c r="GV8" i="25"/>
  <c r="HD8" i="25"/>
  <c r="HL8" i="25"/>
  <c r="HL20" i="25" s="1"/>
  <c r="HN31" i="25" s="1"/>
  <c r="HT8" i="25"/>
  <c r="IB8" i="25"/>
  <c r="IB20" i="25" s="1"/>
  <c r="ID31" i="25" s="1"/>
  <c r="IJ8" i="25"/>
  <c r="IR8" i="25"/>
  <c r="IZ8" i="25"/>
  <c r="JH8" i="25"/>
  <c r="M8" i="25"/>
  <c r="AC8" i="25"/>
  <c r="AC20" i="25" s="1"/>
  <c r="AS8" i="25"/>
  <c r="BI8" i="25"/>
  <c r="BY8" i="25"/>
  <c r="CO8" i="25"/>
  <c r="DE8" i="25"/>
  <c r="DM8" i="25"/>
  <c r="DM20" i="25" s="1"/>
  <c r="DO31" i="25" s="1"/>
  <c r="DU8" i="25"/>
  <c r="DU20" i="25" s="1"/>
  <c r="DW31" i="25" s="1"/>
  <c r="EC8" i="25"/>
  <c r="EC20" i="25" s="1"/>
  <c r="EE31" i="25" s="1"/>
  <c r="EK8" i="25"/>
  <c r="EK20" i="25" s="1"/>
  <c r="EM31" i="25" s="1"/>
  <c r="ES8" i="25"/>
  <c r="ES20" i="25" s="1"/>
  <c r="EU31" i="25" s="1"/>
  <c r="FA8" i="25"/>
  <c r="FA20" i="25" s="1"/>
  <c r="FC31" i="25" s="1"/>
  <c r="FI8" i="25"/>
  <c r="FI20" i="25" s="1"/>
  <c r="FK31" i="25" s="1"/>
  <c r="FQ8" i="25"/>
  <c r="FQ20" i="25" s="1"/>
  <c r="FS31" i="25" s="1"/>
  <c r="FY8" i="25"/>
  <c r="FY20" i="25" s="1"/>
  <c r="GA31" i="25" s="1"/>
  <c r="GG8" i="25"/>
  <c r="GG20" i="25" s="1"/>
  <c r="GI31" i="25" s="1"/>
  <c r="GO8" i="25"/>
  <c r="GO20" i="25" s="1"/>
  <c r="GQ31" i="25" s="1"/>
  <c r="GW8" i="25"/>
  <c r="GW20" i="25" s="1"/>
  <c r="GY31" i="25" s="1"/>
  <c r="HE8" i="25"/>
  <c r="HE20" i="25" s="1"/>
  <c r="HG31" i="25" s="1"/>
  <c r="HM8" i="25"/>
  <c r="HM20" i="25" s="1"/>
  <c r="HO31" i="25" s="1"/>
  <c r="HU8" i="25"/>
  <c r="HU20" i="25" s="1"/>
  <c r="HW31" i="25" s="1"/>
  <c r="IC8" i="25"/>
  <c r="IC20" i="25" s="1"/>
  <c r="IE31" i="25" s="1"/>
  <c r="IK8" i="25"/>
  <c r="IK20" i="25" s="1"/>
  <c r="IM31" i="25" s="1"/>
  <c r="IS8" i="25"/>
  <c r="IS20" i="25" s="1"/>
  <c r="IU31" i="25" s="1"/>
  <c r="JA8" i="25"/>
  <c r="JA20" i="25" s="1"/>
  <c r="JC31" i="25" s="1"/>
  <c r="JI8" i="25"/>
  <c r="JI20" i="25" s="1"/>
  <c r="JK31" i="25" s="1"/>
  <c r="JQ8" i="25"/>
  <c r="JQ20" i="25" s="1"/>
  <c r="JS31" i="25" s="1"/>
  <c r="JY8" i="25"/>
  <c r="JY20" i="25" s="1"/>
  <c r="KA31" i="25" s="1"/>
  <c r="KG8" i="25"/>
  <c r="KG20" i="25" s="1"/>
  <c r="KI31" i="25" s="1"/>
  <c r="O8" i="25"/>
  <c r="AE8" i="25"/>
  <c r="AE20" i="25" s="1"/>
  <c r="AU8" i="25"/>
  <c r="BK8" i="25"/>
  <c r="CA8" i="25"/>
  <c r="CQ8" i="25"/>
  <c r="DF8" i="25"/>
  <c r="DN8" i="25"/>
  <c r="DN20" i="25" s="1"/>
  <c r="DP31" i="25" s="1"/>
  <c r="DV8" i="25"/>
  <c r="DV20" i="25" s="1"/>
  <c r="DX31" i="25" s="1"/>
  <c r="ED8" i="25"/>
  <c r="ED20" i="25" s="1"/>
  <c r="EF31" i="25" s="1"/>
  <c r="EL8" i="25"/>
  <c r="EL20" i="25" s="1"/>
  <c r="EN31" i="25" s="1"/>
  <c r="ET8" i="25"/>
  <c r="ET20" i="25" s="1"/>
  <c r="EV31" i="25" s="1"/>
  <c r="FB8" i="25"/>
  <c r="FB20" i="25" s="1"/>
  <c r="FD31" i="25" s="1"/>
  <c r="FJ8" i="25"/>
  <c r="FJ20" i="25" s="1"/>
  <c r="FL31" i="25" s="1"/>
  <c r="FR8" i="25"/>
  <c r="FR20" i="25" s="1"/>
  <c r="FT31" i="25" s="1"/>
  <c r="FZ8" i="25"/>
  <c r="FZ20" i="25" s="1"/>
  <c r="GB31" i="25" s="1"/>
  <c r="GH8" i="25"/>
  <c r="GH20" i="25" s="1"/>
  <c r="GJ31" i="25" s="1"/>
  <c r="GP8" i="25"/>
  <c r="GP20" i="25" s="1"/>
  <c r="GR31" i="25" s="1"/>
  <c r="GX8" i="25"/>
  <c r="GX20" i="25" s="1"/>
  <c r="GZ31" i="25" s="1"/>
  <c r="HF8" i="25"/>
  <c r="HF20" i="25" s="1"/>
  <c r="HH31" i="25" s="1"/>
  <c r="HN8" i="25"/>
  <c r="HN20" i="25" s="1"/>
  <c r="HP31" i="25" s="1"/>
  <c r="HV8" i="25"/>
  <c r="HV20" i="25" s="1"/>
  <c r="HX31" i="25" s="1"/>
  <c r="ID8" i="25"/>
  <c r="ID20" i="25" s="1"/>
  <c r="IF31" i="25" s="1"/>
  <c r="IL8" i="25"/>
  <c r="IL20" i="25" s="1"/>
  <c r="IN31" i="25" s="1"/>
  <c r="IT8" i="25"/>
  <c r="IT20" i="25" s="1"/>
  <c r="IV31" i="25" s="1"/>
  <c r="JB8" i="25"/>
  <c r="JB20" i="25" s="1"/>
  <c r="JD31" i="25" s="1"/>
  <c r="JJ8" i="25"/>
  <c r="JJ20" i="25" s="1"/>
  <c r="JL31" i="25" s="1"/>
  <c r="JR8" i="25"/>
  <c r="JR20" i="25" s="1"/>
  <c r="JT31" i="25" s="1"/>
  <c r="JZ8" i="25"/>
  <c r="JZ20" i="25" s="1"/>
  <c r="KB31" i="25" s="1"/>
  <c r="D2" i="25"/>
  <c r="I14" i="25" s="1"/>
  <c r="L2" i="25"/>
  <c r="T2" i="25"/>
  <c r="AB2" i="25"/>
  <c r="AJ2" i="25"/>
  <c r="AR2" i="25"/>
  <c r="AW14" i="25" s="1"/>
  <c r="AY25" i="25" s="1"/>
  <c r="AZ2" i="25"/>
  <c r="BH2" i="25"/>
  <c r="BP2" i="25"/>
  <c r="BX2" i="25"/>
  <c r="CF2" i="25"/>
  <c r="CN2" i="25"/>
  <c r="CV2" i="25"/>
  <c r="DD2" i="25"/>
  <c r="DI14" i="25" s="1"/>
  <c r="DK25" i="25" s="1"/>
  <c r="DL2" i="25"/>
  <c r="DT2" i="25"/>
  <c r="DY14" i="25" s="1"/>
  <c r="EA25" i="25" s="1"/>
  <c r="EB2" i="25"/>
  <c r="EJ2" i="25"/>
  <c r="ER2" i="25"/>
  <c r="EW14" i="25" s="1"/>
  <c r="EY25" i="25" s="1"/>
  <c r="EZ2" i="25"/>
  <c r="FH2" i="25"/>
  <c r="FP2" i="25"/>
  <c r="FX2" i="25"/>
  <c r="GC14" i="25" s="1"/>
  <c r="GE25" i="25" s="1"/>
  <c r="GF2" i="25"/>
  <c r="GK14" i="25" s="1"/>
  <c r="GM25" i="25" s="1"/>
  <c r="GN2" i="25"/>
  <c r="GV2" i="25"/>
  <c r="HA14" i="25" s="1"/>
  <c r="HC25" i="25" s="1"/>
  <c r="HD2" i="25"/>
  <c r="HI14" i="25" s="1"/>
  <c r="HK25" i="25" s="1"/>
  <c r="HL2" i="25"/>
  <c r="HT2" i="25"/>
  <c r="IB2" i="25"/>
  <c r="IG14" i="25" s="1"/>
  <c r="II25" i="25" s="1"/>
  <c r="IJ2" i="25"/>
  <c r="IO14" i="25" s="1"/>
  <c r="IQ25" i="25" s="1"/>
  <c r="IR2" i="25"/>
  <c r="IW14" i="25" s="1"/>
  <c r="IY25" i="25" s="1"/>
  <c r="IZ2" i="25"/>
  <c r="JE14" i="25" s="1"/>
  <c r="JG25" i="25" s="1"/>
  <c r="JH2" i="25"/>
  <c r="JP2" i="25"/>
  <c r="JX2" i="25"/>
  <c r="KC14" i="25" s="1"/>
  <c r="KE25" i="25" s="1"/>
  <c r="KF2" i="25"/>
  <c r="KN2" i="25"/>
  <c r="KF8" i="25"/>
  <c r="JK8" i="25"/>
  <c r="GY8" i="25"/>
  <c r="EM8" i="25"/>
  <c r="AW8" i="25"/>
  <c r="HL7" i="25"/>
  <c r="JC6" i="25"/>
  <c r="EE6" i="25"/>
  <c r="G6" i="25"/>
  <c r="BA5" i="25"/>
  <c r="A19" i="25"/>
  <c r="A30" i="25" s="1"/>
  <c r="I7" i="25"/>
  <c r="Q7" i="25"/>
  <c r="Q19" i="25" s="1"/>
  <c r="Y7" i="25"/>
  <c r="AG7" i="25"/>
  <c r="AO7" i="25"/>
  <c r="AW7" i="25"/>
  <c r="BE7" i="25"/>
  <c r="BM7" i="25"/>
  <c r="BU7" i="25"/>
  <c r="CC7" i="25"/>
  <c r="CK7" i="25"/>
  <c r="CS7" i="25"/>
  <c r="CS19" i="25" s="1"/>
  <c r="CU30" i="25" s="1"/>
  <c r="DA7" i="25"/>
  <c r="DI7" i="25"/>
  <c r="DQ7" i="25"/>
  <c r="DY7" i="25"/>
  <c r="DY19" i="25" s="1"/>
  <c r="EA30" i="25" s="1"/>
  <c r="EG7" i="25"/>
  <c r="EO7" i="25"/>
  <c r="EO19" i="25" s="1"/>
  <c r="EQ30" i="25" s="1"/>
  <c r="EW7" i="25"/>
  <c r="FE7" i="25"/>
  <c r="FM7" i="25"/>
  <c r="FU7" i="25"/>
  <c r="GC7" i="25"/>
  <c r="GK7" i="25"/>
  <c r="GS7" i="25"/>
  <c r="HA7" i="25"/>
  <c r="HI7" i="25"/>
  <c r="HQ7" i="25"/>
  <c r="HY7" i="25"/>
  <c r="IG7" i="25"/>
  <c r="IG19" i="25" s="1"/>
  <c r="II30" i="25" s="1"/>
  <c r="IO7" i="25"/>
  <c r="IW7" i="25"/>
  <c r="JE7" i="25"/>
  <c r="JM7" i="25"/>
  <c r="JM19" i="25" s="1"/>
  <c r="JO30" i="25" s="1"/>
  <c r="JU7" i="25"/>
  <c r="KC7" i="25"/>
  <c r="KK7" i="25"/>
  <c r="C7" i="25"/>
  <c r="K7" i="25"/>
  <c r="S7" i="25"/>
  <c r="AA7" i="25"/>
  <c r="AI7" i="25"/>
  <c r="AQ7" i="25"/>
  <c r="AY7" i="25"/>
  <c r="BG7" i="25"/>
  <c r="BO7" i="25"/>
  <c r="BW7" i="25"/>
  <c r="CE7" i="25"/>
  <c r="CM7" i="25"/>
  <c r="CU7" i="25"/>
  <c r="DC7" i="25"/>
  <c r="DK7" i="25"/>
  <c r="DS7" i="25"/>
  <c r="EA7" i="25"/>
  <c r="EI7" i="25"/>
  <c r="EQ7" i="25"/>
  <c r="EY7" i="25"/>
  <c r="FG7" i="25"/>
  <c r="FO7" i="25"/>
  <c r="FW7" i="25"/>
  <c r="GE7" i="25"/>
  <c r="GM7" i="25"/>
  <c r="GU7" i="25"/>
  <c r="HC7" i="25"/>
  <c r="HK7" i="25"/>
  <c r="HS7" i="25"/>
  <c r="IA7" i="25"/>
  <c r="II7" i="25"/>
  <c r="IQ7" i="25"/>
  <c r="IY7" i="25"/>
  <c r="JG7" i="25"/>
  <c r="JO7" i="25"/>
  <c r="JW7" i="25"/>
  <c r="KE7" i="25"/>
  <c r="KM7" i="25"/>
  <c r="E7" i="25"/>
  <c r="M7" i="25"/>
  <c r="U7" i="25"/>
  <c r="AC7" i="25"/>
  <c r="AK7" i="25"/>
  <c r="AS7" i="25"/>
  <c r="BA7" i="25"/>
  <c r="BI7" i="25"/>
  <c r="BQ7" i="25"/>
  <c r="BY7" i="25"/>
  <c r="CG7" i="25"/>
  <c r="CO7" i="25"/>
  <c r="CW7" i="25"/>
  <c r="DE7" i="25"/>
  <c r="DM7" i="25"/>
  <c r="DU7" i="25"/>
  <c r="EC7" i="25"/>
  <c r="EK7" i="25"/>
  <c r="ES7" i="25"/>
  <c r="FA7" i="25"/>
  <c r="FI7" i="25"/>
  <c r="FQ7" i="25"/>
  <c r="FY7" i="25"/>
  <c r="GG7" i="25"/>
  <c r="GO7" i="25"/>
  <c r="GW7" i="25"/>
  <c r="HE7" i="25"/>
  <c r="HM7" i="25"/>
  <c r="HU7" i="25"/>
  <c r="IC7" i="25"/>
  <c r="IK7" i="25"/>
  <c r="IS7" i="25"/>
  <c r="JA7" i="25"/>
  <c r="JI7" i="25"/>
  <c r="JQ7" i="25"/>
  <c r="JY7" i="25"/>
  <c r="KG7" i="25"/>
  <c r="F7" i="25"/>
  <c r="N7" i="25"/>
  <c r="V7" i="25"/>
  <c r="AD7" i="25"/>
  <c r="AL7" i="25"/>
  <c r="AT7" i="25"/>
  <c r="BB7" i="25"/>
  <c r="BJ7" i="25"/>
  <c r="BR7" i="25"/>
  <c r="BZ7" i="25"/>
  <c r="CH7" i="25"/>
  <c r="CP7" i="25"/>
  <c r="CX7" i="25"/>
  <c r="DF7" i="25"/>
  <c r="DN7" i="25"/>
  <c r="DV7" i="25"/>
  <c r="ED7" i="25"/>
  <c r="EL7" i="25"/>
  <c r="ET7" i="25"/>
  <c r="FB7" i="25"/>
  <c r="FJ7" i="25"/>
  <c r="FR7" i="25"/>
  <c r="FZ7" i="25"/>
  <c r="GH7" i="25"/>
  <c r="GP7" i="25"/>
  <c r="GX7" i="25"/>
  <c r="HF7" i="25"/>
  <c r="HN7" i="25"/>
  <c r="HV7" i="25"/>
  <c r="ID7" i="25"/>
  <c r="IL7" i="25"/>
  <c r="IT7" i="25"/>
  <c r="JB7" i="25"/>
  <c r="JJ7" i="25"/>
  <c r="JR7" i="25"/>
  <c r="JZ7" i="25"/>
  <c r="KH7" i="25"/>
  <c r="O7" i="25"/>
  <c r="AE7" i="25"/>
  <c r="AU7" i="25"/>
  <c r="BK7" i="25"/>
  <c r="CA7" i="25"/>
  <c r="CQ7" i="25"/>
  <c r="DG7" i="25"/>
  <c r="DW7" i="25"/>
  <c r="EM7" i="25"/>
  <c r="FC7" i="25"/>
  <c r="FS7" i="25"/>
  <c r="GI7" i="25"/>
  <c r="GY7" i="25"/>
  <c r="HO7" i="25"/>
  <c r="IE7" i="25"/>
  <c r="IU7" i="25"/>
  <c r="JK7" i="25"/>
  <c r="KA7" i="25"/>
  <c r="P7" i="25"/>
  <c r="AF7" i="25"/>
  <c r="AF19" i="25" s="1"/>
  <c r="AV7" i="25"/>
  <c r="BL7" i="25"/>
  <c r="CB7" i="25"/>
  <c r="CR7" i="25"/>
  <c r="DH7" i="25"/>
  <c r="DX7" i="25"/>
  <c r="EN7" i="25"/>
  <c r="FD7" i="25"/>
  <c r="FD19" i="25" s="1"/>
  <c r="FF30" i="25" s="1"/>
  <c r="FT7" i="25"/>
  <c r="GJ7" i="25"/>
  <c r="GZ7" i="25"/>
  <c r="HP7" i="25"/>
  <c r="IF7" i="25"/>
  <c r="IV7" i="25"/>
  <c r="JL7" i="25"/>
  <c r="KB7" i="25"/>
  <c r="KB19" i="25" s="1"/>
  <c r="KD30" i="25" s="1"/>
  <c r="B7" i="25"/>
  <c r="R7" i="25"/>
  <c r="AH7" i="25"/>
  <c r="AX7" i="25"/>
  <c r="BN7" i="25"/>
  <c r="CD7" i="25"/>
  <c r="CT7" i="25"/>
  <c r="DJ7" i="25"/>
  <c r="DJ19" i="25" s="1"/>
  <c r="DL30" i="25" s="1"/>
  <c r="DZ7" i="25"/>
  <c r="EP7" i="25"/>
  <c r="FF7" i="25"/>
  <c r="FV7" i="25"/>
  <c r="GL7" i="25"/>
  <c r="HB7" i="25"/>
  <c r="HR7" i="25"/>
  <c r="IH7" i="25"/>
  <c r="IH19" i="25" s="1"/>
  <c r="IJ30" i="25" s="1"/>
  <c r="IX7" i="25"/>
  <c r="JN7" i="25"/>
  <c r="KD7" i="25"/>
  <c r="D7" i="25"/>
  <c r="T7" i="25"/>
  <c r="T19" i="25" s="1"/>
  <c r="AJ7" i="25"/>
  <c r="AJ19" i="25" s="1"/>
  <c r="AZ7" i="25"/>
  <c r="AZ19" i="25" s="1"/>
  <c r="BB30" i="25" s="1"/>
  <c r="BP7" i="25"/>
  <c r="BP19" i="25" s="1"/>
  <c r="CF7" i="25"/>
  <c r="CF19" i="25" s="1"/>
  <c r="CV7" i="25"/>
  <c r="CV19" i="25" s="1"/>
  <c r="CX30" i="25" s="1"/>
  <c r="DL7" i="25"/>
  <c r="DL19" i="25" s="1"/>
  <c r="DN30" i="25" s="1"/>
  <c r="EB7" i="25"/>
  <c r="EB19" i="25" s="1"/>
  <c r="ED30" i="25" s="1"/>
  <c r="ER7" i="25"/>
  <c r="ER19" i="25" s="1"/>
  <c r="ET30" i="25" s="1"/>
  <c r="FH7" i="25"/>
  <c r="FH19" i="25" s="1"/>
  <c r="FJ30" i="25" s="1"/>
  <c r="FX7" i="25"/>
  <c r="FX19" i="25" s="1"/>
  <c r="FZ30" i="25" s="1"/>
  <c r="GN7" i="25"/>
  <c r="GN19" i="25" s="1"/>
  <c r="GP30" i="25" s="1"/>
  <c r="HD7" i="25"/>
  <c r="HD19" i="25" s="1"/>
  <c r="HF30" i="25" s="1"/>
  <c r="HT7" i="25"/>
  <c r="HT19" i="25" s="1"/>
  <c r="HV30" i="25" s="1"/>
  <c r="IJ7" i="25"/>
  <c r="IJ19" i="25" s="1"/>
  <c r="IL30" i="25" s="1"/>
  <c r="IZ7" i="25"/>
  <c r="IZ19" i="25" s="1"/>
  <c r="JB30" i="25" s="1"/>
  <c r="JP7" i="25"/>
  <c r="JP19" i="25" s="1"/>
  <c r="JR30" i="25" s="1"/>
  <c r="KF7" i="25"/>
  <c r="KF19" i="25" s="1"/>
  <c r="KH30" i="25" s="1"/>
  <c r="G7" i="25"/>
  <c r="L19" i="25" s="1"/>
  <c r="W7" i="25"/>
  <c r="AM7" i="25"/>
  <c r="BC7" i="25"/>
  <c r="BS7" i="25"/>
  <c r="CI7" i="25"/>
  <c r="CN19" i="25" s="1"/>
  <c r="CP30" i="25" s="1"/>
  <c r="CY7" i="25"/>
  <c r="DO7" i="25"/>
  <c r="EE7" i="25"/>
  <c r="EU7" i="25"/>
  <c r="FK7" i="25"/>
  <c r="GA7" i="25"/>
  <c r="GQ7" i="25"/>
  <c r="HG7" i="25"/>
  <c r="HW7" i="25"/>
  <c r="IM7" i="25"/>
  <c r="JC7" i="25"/>
  <c r="JS7" i="25"/>
  <c r="KI7" i="25"/>
  <c r="H7" i="25"/>
  <c r="X7" i="25"/>
  <c r="AN7" i="25"/>
  <c r="BD7" i="25"/>
  <c r="BT7" i="25"/>
  <c r="CJ7" i="25"/>
  <c r="CJ19" i="25" s="1"/>
  <c r="CZ7" i="25"/>
  <c r="DP7" i="25"/>
  <c r="EF7" i="25"/>
  <c r="EV7" i="25"/>
  <c r="FL7" i="25"/>
  <c r="GB7" i="25"/>
  <c r="GR7" i="25"/>
  <c r="HH7" i="25"/>
  <c r="HH19" i="25" s="1"/>
  <c r="HJ30" i="25" s="1"/>
  <c r="HX7" i="25"/>
  <c r="IN7" i="25"/>
  <c r="JD7" i="25"/>
  <c r="JT7" i="25"/>
  <c r="KJ7" i="25"/>
  <c r="J7" i="25"/>
  <c r="Z7" i="25"/>
  <c r="AP7" i="25"/>
  <c r="AP19" i="25" s="1"/>
  <c r="BF7" i="25"/>
  <c r="BV7" i="25"/>
  <c r="CL7" i="25"/>
  <c r="DB7" i="25"/>
  <c r="DR7" i="25"/>
  <c r="EH7" i="25"/>
  <c r="EX7" i="25"/>
  <c r="FN7" i="25"/>
  <c r="FN19" i="25" s="1"/>
  <c r="FP30" i="25" s="1"/>
  <c r="GD7" i="25"/>
  <c r="GT7" i="25"/>
  <c r="HJ7" i="25"/>
  <c r="HZ7" i="25"/>
  <c r="IP7" i="25"/>
  <c r="JF7" i="25"/>
  <c r="JV7" i="25"/>
  <c r="KL7" i="25"/>
  <c r="KL19" i="25" s="1"/>
  <c r="KN30" i="25" s="1"/>
  <c r="E2" i="25"/>
  <c r="M2" i="25"/>
  <c r="U2" i="25"/>
  <c r="AC2" i="25"/>
  <c r="AK2" i="25"/>
  <c r="AS2" i="25"/>
  <c r="BA2" i="25"/>
  <c r="BI2" i="25"/>
  <c r="BQ2" i="25"/>
  <c r="BY2" i="25"/>
  <c r="CG2" i="25"/>
  <c r="CO2" i="25"/>
  <c r="CW2" i="25"/>
  <c r="DE2" i="25"/>
  <c r="DM2" i="25"/>
  <c r="DU2" i="25"/>
  <c r="EC2" i="25"/>
  <c r="EK2" i="25"/>
  <c r="ES2" i="25"/>
  <c r="FA2" i="25"/>
  <c r="FI2" i="25"/>
  <c r="FQ2" i="25"/>
  <c r="FY2" i="25"/>
  <c r="GG2" i="25"/>
  <c r="GO2" i="25"/>
  <c r="GW2" i="25"/>
  <c r="HE2" i="25"/>
  <c r="HM2" i="25"/>
  <c r="HU2" i="25"/>
  <c r="IC2" i="25"/>
  <c r="IK2" i="25"/>
  <c r="IS2" i="25"/>
  <c r="JA2" i="25"/>
  <c r="JI2" i="25"/>
  <c r="JQ2" i="25"/>
  <c r="JY2" i="25"/>
  <c r="KG2" i="25"/>
  <c r="KN8" i="25"/>
  <c r="KN20" i="25" s="1"/>
  <c r="KE8" i="25"/>
  <c r="KE20" i="25" s="1"/>
  <c r="KG31" i="25" s="1"/>
  <c r="JC8" i="25"/>
  <c r="GQ8" i="25"/>
  <c r="GQ20" i="25" s="1"/>
  <c r="GS31" i="25" s="1"/>
  <c r="EE8" i="25"/>
  <c r="EE20" i="25" s="1"/>
  <c r="EG31" i="25" s="1"/>
  <c r="AG8" i="25"/>
  <c r="AG20" i="25" s="1"/>
  <c r="GV7" i="25"/>
  <c r="GV19" i="25" s="1"/>
  <c r="GX30" i="25" s="1"/>
  <c r="BX7" i="25"/>
  <c r="IM6" i="25"/>
  <c r="JY5" i="25"/>
  <c r="J5" i="25"/>
  <c r="A18" i="25"/>
  <c r="A29" i="25" s="1"/>
  <c r="D6" i="25"/>
  <c r="L6" i="25"/>
  <c r="T6" i="25"/>
  <c r="AB6" i="25"/>
  <c r="AJ6" i="25"/>
  <c r="AR6" i="25"/>
  <c r="AZ6" i="25"/>
  <c r="BH6" i="25"/>
  <c r="BP6" i="25"/>
  <c r="BX6" i="25"/>
  <c r="CF6" i="25"/>
  <c r="CN6" i="25"/>
  <c r="CV6" i="25"/>
  <c r="DD6" i="25"/>
  <c r="DL6" i="25"/>
  <c r="DT6" i="25"/>
  <c r="DT18" i="25" s="1"/>
  <c r="DV29" i="25" s="1"/>
  <c r="EB6" i="25"/>
  <c r="EJ6" i="25"/>
  <c r="ER6" i="25"/>
  <c r="EZ6" i="25"/>
  <c r="FH6" i="25"/>
  <c r="FP6" i="25"/>
  <c r="FP18" i="25" s="1"/>
  <c r="FR29" i="25" s="1"/>
  <c r="FX6" i="25"/>
  <c r="GF6" i="25"/>
  <c r="GN6" i="25"/>
  <c r="GV6" i="25"/>
  <c r="HD6" i="25"/>
  <c r="HL6" i="25"/>
  <c r="HT6" i="25"/>
  <c r="IB6" i="25"/>
  <c r="IJ6" i="25"/>
  <c r="IR6" i="25"/>
  <c r="IZ6" i="25"/>
  <c r="JH6" i="25"/>
  <c r="JP6" i="25"/>
  <c r="JX6" i="25"/>
  <c r="JX18" i="25" s="1"/>
  <c r="JZ29" i="25" s="1"/>
  <c r="KF6" i="25"/>
  <c r="KN6" i="25"/>
  <c r="KN18" i="25" s="1"/>
  <c r="F6" i="25"/>
  <c r="N6" i="25"/>
  <c r="V6" i="25"/>
  <c r="AD6" i="25"/>
  <c r="AL6" i="25"/>
  <c r="AT6" i="25"/>
  <c r="BB6" i="25"/>
  <c r="BJ6" i="25"/>
  <c r="BR6" i="25"/>
  <c r="BZ6" i="25"/>
  <c r="CH6" i="25"/>
  <c r="CP6" i="25"/>
  <c r="CX6" i="25"/>
  <c r="DF6" i="25"/>
  <c r="DN6" i="25"/>
  <c r="DV6" i="25"/>
  <c r="ED6" i="25"/>
  <c r="EL6" i="25"/>
  <c r="ET6" i="25"/>
  <c r="FB6" i="25"/>
  <c r="FJ6" i="25"/>
  <c r="FR6" i="25"/>
  <c r="FZ6" i="25"/>
  <c r="GH6" i="25"/>
  <c r="GP6" i="25"/>
  <c r="GX6" i="25"/>
  <c r="HF6" i="25"/>
  <c r="HN6" i="25"/>
  <c r="HV6" i="25"/>
  <c r="ID6" i="25"/>
  <c r="IL6" i="25"/>
  <c r="IT6" i="25"/>
  <c r="JB6" i="25"/>
  <c r="JJ6" i="25"/>
  <c r="JR6" i="25"/>
  <c r="JZ6" i="25"/>
  <c r="KH6" i="25"/>
  <c r="H6" i="25"/>
  <c r="P6" i="25"/>
  <c r="X6" i="25"/>
  <c r="AF6" i="25"/>
  <c r="AN6" i="25"/>
  <c r="AV6" i="25"/>
  <c r="BD6" i="25"/>
  <c r="BL6" i="25"/>
  <c r="BT6" i="25"/>
  <c r="CB6" i="25"/>
  <c r="CJ6" i="25"/>
  <c r="CR6" i="25"/>
  <c r="CZ6" i="25"/>
  <c r="DH6" i="25"/>
  <c r="DP6" i="25"/>
  <c r="DX6" i="25"/>
  <c r="EF6" i="25"/>
  <c r="EN6" i="25"/>
  <c r="EV6" i="25"/>
  <c r="FD6" i="25"/>
  <c r="FL6" i="25"/>
  <c r="FT6" i="25"/>
  <c r="GB6" i="25"/>
  <c r="GJ6" i="25"/>
  <c r="GR6" i="25"/>
  <c r="GZ6" i="25"/>
  <c r="HH6" i="25"/>
  <c r="HP6" i="25"/>
  <c r="HX6" i="25"/>
  <c r="IF6" i="25"/>
  <c r="IN6" i="25"/>
  <c r="IV6" i="25"/>
  <c r="JD6" i="25"/>
  <c r="JL6" i="25"/>
  <c r="JT6" i="25"/>
  <c r="KB6" i="25"/>
  <c r="KJ6" i="25"/>
  <c r="I6" i="25"/>
  <c r="Q6" i="25"/>
  <c r="Q18" i="25" s="1"/>
  <c r="Y6" i="25"/>
  <c r="Y18" i="25" s="1"/>
  <c r="AG6" i="25"/>
  <c r="AG18" i="25" s="1"/>
  <c r="AO6" i="25"/>
  <c r="AO18" i="25" s="1"/>
  <c r="AW6" i="25"/>
  <c r="AW18" i="25" s="1"/>
  <c r="BE6" i="25"/>
  <c r="BE18" i="25" s="1"/>
  <c r="BM6" i="25"/>
  <c r="BM18" i="25" s="1"/>
  <c r="BU6" i="25"/>
  <c r="BU18" i="25" s="1"/>
  <c r="CC6" i="25"/>
  <c r="CC18" i="25" s="1"/>
  <c r="CK6" i="25"/>
  <c r="CK18" i="25" s="1"/>
  <c r="CS6" i="25"/>
  <c r="CS18" i="25" s="1"/>
  <c r="CU29" i="25" s="1"/>
  <c r="DA6" i="25"/>
  <c r="DA18" i="25" s="1"/>
  <c r="DC29" i="25" s="1"/>
  <c r="DI6" i="25"/>
  <c r="DI18" i="25" s="1"/>
  <c r="DK29" i="25" s="1"/>
  <c r="DQ6" i="25"/>
  <c r="DQ18" i="25" s="1"/>
  <c r="DS29" i="25" s="1"/>
  <c r="DY6" i="25"/>
  <c r="DY18" i="25" s="1"/>
  <c r="EA29" i="25" s="1"/>
  <c r="EG6" i="25"/>
  <c r="EG18" i="25" s="1"/>
  <c r="EI29" i="25" s="1"/>
  <c r="EO6" i="25"/>
  <c r="EO18" i="25" s="1"/>
  <c r="EQ29" i="25" s="1"/>
  <c r="EW6" i="25"/>
  <c r="EW18" i="25" s="1"/>
  <c r="EY29" i="25" s="1"/>
  <c r="FE6" i="25"/>
  <c r="FE18" i="25" s="1"/>
  <c r="FG29" i="25" s="1"/>
  <c r="FM6" i="25"/>
  <c r="FM18" i="25" s="1"/>
  <c r="FO29" i="25" s="1"/>
  <c r="FU6" i="25"/>
  <c r="FU18" i="25" s="1"/>
  <c r="FW29" i="25" s="1"/>
  <c r="GC6" i="25"/>
  <c r="GC18" i="25" s="1"/>
  <c r="GE29" i="25" s="1"/>
  <c r="GK6" i="25"/>
  <c r="GK18" i="25" s="1"/>
  <c r="GM29" i="25" s="1"/>
  <c r="GS6" i="25"/>
  <c r="GS18" i="25" s="1"/>
  <c r="GU29" i="25" s="1"/>
  <c r="HA6" i="25"/>
  <c r="HA18" i="25" s="1"/>
  <c r="HC29" i="25" s="1"/>
  <c r="HI6" i="25"/>
  <c r="HI18" i="25" s="1"/>
  <c r="HK29" i="25" s="1"/>
  <c r="HQ6" i="25"/>
  <c r="HQ18" i="25" s="1"/>
  <c r="HS29" i="25" s="1"/>
  <c r="HY6" i="25"/>
  <c r="HY18" i="25" s="1"/>
  <c r="IA29" i="25" s="1"/>
  <c r="IG6" i="25"/>
  <c r="IG18" i="25" s="1"/>
  <c r="II29" i="25" s="1"/>
  <c r="IO6" i="25"/>
  <c r="IO18" i="25" s="1"/>
  <c r="IQ29" i="25" s="1"/>
  <c r="IW6" i="25"/>
  <c r="IW18" i="25" s="1"/>
  <c r="IY29" i="25" s="1"/>
  <c r="JE6" i="25"/>
  <c r="JE18" i="25" s="1"/>
  <c r="JG29" i="25" s="1"/>
  <c r="JM6" i="25"/>
  <c r="JM18" i="25" s="1"/>
  <c r="JO29" i="25" s="1"/>
  <c r="JU6" i="25"/>
  <c r="JU18" i="25" s="1"/>
  <c r="JW29" i="25" s="1"/>
  <c r="KC6" i="25"/>
  <c r="KC18" i="25" s="1"/>
  <c r="KE29" i="25" s="1"/>
  <c r="KK6" i="25"/>
  <c r="KK18" i="25" s="1"/>
  <c r="KM29" i="25" s="1"/>
  <c r="J6" i="25"/>
  <c r="Z6" i="25"/>
  <c r="AP6" i="25"/>
  <c r="BF6" i="25"/>
  <c r="BV6" i="25"/>
  <c r="CL6" i="25"/>
  <c r="DB6" i="25"/>
  <c r="DR6" i="25"/>
  <c r="EH6" i="25"/>
  <c r="EX6" i="25"/>
  <c r="FN6" i="25"/>
  <c r="GD6" i="25"/>
  <c r="GT6" i="25"/>
  <c r="HJ6" i="25"/>
  <c r="HZ6" i="25"/>
  <c r="IP6" i="25"/>
  <c r="JF6" i="25"/>
  <c r="JV6" i="25"/>
  <c r="KL6" i="25"/>
  <c r="K6" i="25"/>
  <c r="AA6" i="25"/>
  <c r="AQ6" i="25"/>
  <c r="AQ18" i="25" s="1"/>
  <c r="BG6" i="25"/>
  <c r="BW6" i="25"/>
  <c r="CM6" i="25"/>
  <c r="DC6" i="25"/>
  <c r="DS6" i="25"/>
  <c r="EI6" i="25"/>
  <c r="EY6" i="25"/>
  <c r="FO6" i="25"/>
  <c r="FO18" i="25" s="1"/>
  <c r="FQ29" i="25" s="1"/>
  <c r="GE6" i="25"/>
  <c r="GU6" i="25"/>
  <c r="HK6" i="25"/>
  <c r="IA6" i="25"/>
  <c r="IQ6" i="25"/>
  <c r="JG6" i="25"/>
  <c r="JW6" i="25"/>
  <c r="KM6" i="25"/>
  <c r="KM18" i="25" s="1"/>
  <c r="M6" i="25"/>
  <c r="M18" i="25" s="1"/>
  <c r="AC6" i="25"/>
  <c r="AS6" i="25"/>
  <c r="BI6" i="25"/>
  <c r="BY6" i="25"/>
  <c r="CO6" i="25"/>
  <c r="DE6" i="25"/>
  <c r="DU6" i="25"/>
  <c r="EK6" i="25"/>
  <c r="EK18" i="25" s="1"/>
  <c r="EM29" i="25" s="1"/>
  <c r="FA6" i="25"/>
  <c r="FQ6" i="25"/>
  <c r="GG6" i="25"/>
  <c r="GW6" i="25"/>
  <c r="HM6" i="25"/>
  <c r="IC6" i="25"/>
  <c r="IS6" i="25"/>
  <c r="JI6" i="25"/>
  <c r="JI18" i="25" s="1"/>
  <c r="JK29" i="25" s="1"/>
  <c r="JY6" i="25"/>
  <c r="O6" i="25"/>
  <c r="O18" i="25" s="1"/>
  <c r="AE6" i="25"/>
  <c r="AE18" i="25" s="1"/>
  <c r="AU6" i="25"/>
  <c r="AU18" i="25" s="1"/>
  <c r="BK6" i="25"/>
  <c r="BK18" i="25" s="1"/>
  <c r="CA6" i="25"/>
  <c r="CA18" i="25" s="1"/>
  <c r="CQ6" i="25"/>
  <c r="CQ18" i="25" s="1"/>
  <c r="CS29" i="25" s="1"/>
  <c r="DG6" i="25"/>
  <c r="DG18" i="25" s="1"/>
  <c r="DI29" i="25" s="1"/>
  <c r="DW6" i="25"/>
  <c r="DW18" i="25" s="1"/>
  <c r="DY29" i="25" s="1"/>
  <c r="EM6" i="25"/>
  <c r="EM18" i="25" s="1"/>
  <c r="EO29" i="25" s="1"/>
  <c r="FC6" i="25"/>
  <c r="FC18" i="25" s="1"/>
  <c r="FE29" i="25" s="1"/>
  <c r="FS6" i="25"/>
  <c r="FS18" i="25" s="1"/>
  <c r="FU29" i="25" s="1"/>
  <c r="GI6" i="25"/>
  <c r="GI18" i="25" s="1"/>
  <c r="GK29" i="25" s="1"/>
  <c r="GY6" i="25"/>
  <c r="GY18" i="25" s="1"/>
  <c r="HA29" i="25" s="1"/>
  <c r="HO6" i="25"/>
  <c r="HO18" i="25" s="1"/>
  <c r="HQ29" i="25" s="1"/>
  <c r="IE6" i="25"/>
  <c r="IE18" i="25" s="1"/>
  <c r="IG29" i="25" s="1"/>
  <c r="IU6" i="25"/>
  <c r="JK6" i="25"/>
  <c r="JK18" i="25" s="1"/>
  <c r="JM29" i="25" s="1"/>
  <c r="KA6" i="25"/>
  <c r="KA18" i="25" s="1"/>
  <c r="KC29" i="25" s="1"/>
  <c r="B6" i="25"/>
  <c r="R6" i="25"/>
  <c r="AH6" i="25"/>
  <c r="AX6" i="25"/>
  <c r="BN6" i="25"/>
  <c r="CD6" i="25"/>
  <c r="CT6" i="25"/>
  <c r="DJ6" i="25"/>
  <c r="DZ6" i="25"/>
  <c r="EP6" i="25"/>
  <c r="FF6" i="25"/>
  <c r="FV6" i="25"/>
  <c r="GL6" i="25"/>
  <c r="HB6" i="25"/>
  <c r="HR6" i="25"/>
  <c r="IH6" i="25"/>
  <c r="IX6" i="25"/>
  <c r="JN6" i="25"/>
  <c r="KD6" i="25"/>
  <c r="C6" i="25"/>
  <c r="S6" i="25"/>
  <c r="AI6" i="25"/>
  <c r="AY6" i="25"/>
  <c r="BO6" i="25"/>
  <c r="CE6" i="25"/>
  <c r="CE18" i="25" s="1"/>
  <c r="CU6" i="25"/>
  <c r="DK6" i="25"/>
  <c r="EA6" i="25"/>
  <c r="EQ6" i="25"/>
  <c r="FG6" i="25"/>
  <c r="FW6" i="25"/>
  <c r="GM6" i="25"/>
  <c r="HC6" i="25"/>
  <c r="HC18" i="25" s="1"/>
  <c r="HE29" i="25" s="1"/>
  <c r="HS6" i="25"/>
  <c r="II6" i="25"/>
  <c r="IY6" i="25"/>
  <c r="JO6" i="25"/>
  <c r="KE6" i="25"/>
  <c r="E6" i="25"/>
  <c r="U6" i="25"/>
  <c r="AK6" i="25"/>
  <c r="BA6" i="25"/>
  <c r="BA18" i="25" s="1"/>
  <c r="BQ6" i="25"/>
  <c r="CG6" i="25"/>
  <c r="CW6" i="25"/>
  <c r="CW18" i="25" s="1"/>
  <c r="CY29" i="25" s="1"/>
  <c r="DM6" i="25"/>
  <c r="EC6" i="25"/>
  <c r="ES6" i="25"/>
  <c r="FI6" i="25"/>
  <c r="FY6" i="25"/>
  <c r="FY18" i="25" s="1"/>
  <c r="GA29" i="25" s="1"/>
  <c r="GO6" i="25"/>
  <c r="HE6" i="25"/>
  <c r="HU6" i="25"/>
  <c r="HU18" i="25" s="1"/>
  <c r="HW29" i="25" s="1"/>
  <c r="IK6" i="25"/>
  <c r="JA6" i="25"/>
  <c r="JQ6" i="25"/>
  <c r="KG6" i="25"/>
  <c r="F2" i="25"/>
  <c r="N2" i="25"/>
  <c r="N14" i="25" s="1"/>
  <c r="V2" i="25"/>
  <c r="V14" i="25" s="1"/>
  <c r="AD2" i="25"/>
  <c r="AD14" i="25" s="1"/>
  <c r="AL2" i="25"/>
  <c r="AT2" i="25"/>
  <c r="AT14" i="25" s="1"/>
  <c r="AV25" i="25" s="1"/>
  <c r="BB2" i="25"/>
  <c r="BB14" i="25" s="1"/>
  <c r="BJ2" i="25"/>
  <c r="BR2" i="25"/>
  <c r="BZ2" i="25"/>
  <c r="CH2" i="25"/>
  <c r="CH14" i="25" s="1"/>
  <c r="CP2" i="25"/>
  <c r="CX2" i="25"/>
  <c r="CX14" i="25" s="1"/>
  <c r="CZ25" i="25" s="1"/>
  <c r="DF2" i="25"/>
  <c r="DN2" i="25"/>
  <c r="DN14" i="25" s="1"/>
  <c r="DP25" i="25" s="1"/>
  <c r="DV2" i="25"/>
  <c r="DV14" i="25" s="1"/>
  <c r="DX25" i="25" s="1"/>
  <c r="ED2" i="25"/>
  <c r="ED14" i="25" s="1"/>
  <c r="EF25" i="25" s="1"/>
  <c r="EL2" i="25"/>
  <c r="ET2" i="25"/>
  <c r="ET14" i="25" s="1"/>
  <c r="EV25" i="25" s="1"/>
  <c r="FB2" i="25"/>
  <c r="FB14" i="25" s="1"/>
  <c r="FD25" i="25" s="1"/>
  <c r="FJ2" i="25"/>
  <c r="FR2" i="25"/>
  <c r="FR14" i="25" s="1"/>
  <c r="FT25" i="25" s="1"/>
  <c r="FZ2" i="25"/>
  <c r="GH2" i="25"/>
  <c r="GH14" i="25" s="1"/>
  <c r="GJ25" i="25" s="1"/>
  <c r="GP2" i="25"/>
  <c r="GP14" i="25" s="1"/>
  <c r="GR25" i="25" s="1"/>
  <c r="GX2" i="25"/>
  <c r="GX14" i="25" s="1"/>
  <c r="GZ25" i="25" s="1"/>
  <c r="HF2" i="25"/>
  <c r="HF14" i="25" s="1"/>
  <c r="HH25" i="25" s="1"/>
  <c r="HN2" i="25"/>
  <c r="HN14" i="25" s="1"/>
  <c r="HP25" i="25" s="1"/>
  <c r="HV2" i="25"/>
  <c r="HV14" i="25" s="1"/>
  <c r="HX25" i="25" s="1"/>
  <c r="ID2" i="25"/>
  <c r="IL2" i="25"/>
  <c r="IL14" i="25" s="1"/>
  <c r="IN25" i="25" s="1"/>
  <c r="IT2" i="25"/>
  <c r="IT14" i="25" s="1"/>
  <c r="IV25" i="25" s="1"/>
  <c r="JB2" i="25"/>
  <c r="JB14" i="25" s="1"/>
  <c r="JD25" i="25" s="1"/>
  <c r="JJ2" i="25"/>
  <c r="JJ14" i="25" s="1"/>
  <c r="JL25" i="25" s="1"/>
  <c r="JR2" i="25"/>
  <c r="JZ2" i="25"/>
  <c r="JZ14" i="25" s="1"/>
  <c r="KB25" i="25" s="1"/>
  <c r="KH2" i="25"/>
  <c r="KH14" i="25" s="1"/>
  <c r="KJ25" i="25" s="1"/>
  <c r="KM8" i="25"/>
  <c r="KD8" i="25"/>
  <c r="KD20" i="25" s="1"/>
  <c r="KF31" i="25" s="1"/>
  <c r="IU8" i="25"/>
  <c r="IU20" i="25" s="1"/>
  <c r="IW31" i="25" s="1"/>
  <c r="GI8" i="25"/>
  <c r="GI20" i="25" s="1"/>
  <c r="GK31" i="25" s="1"/>
  <c r="DW8" i="25"/>
  <c r="DW20" i="25" s="1"/>
  <c r="DY31" i="25" s="1"/>
  <c r="Q8" i="25"/>
  <c r="Q20" i="25" s="1"/>
  <c r="GF7" i="25"/>
  <c r="BH7" i="25"/>
  <c r="HW6" i="25"/>
  <c r="HW18" i="25" s="1"/>
  <c r="HY29" i="25" s="1"/>
  <c r="CY6" i="25"/>
  <c r="JG4" i="25"/>
  <c r="G5" i="25"/>
  <c r="O5" i="25"/>
  <c r="W5" i="25"/>
  <c r="AE5" i="25"/>
  <c r="AM5" i="25"/>
  <c r="AU5" i="25"/>
  <c r="BC5" i="25"/>
  <c r="BK5" i="25"/>
  <c r="BS5" i="25"/>
  <c r="CA5" i="25"/>
  <c r="A17" i="25"/>
  <c r="A28" i="25" s="1"/>
  <c r="D5" i="25"/>
  <c r="L5" i="25"/>
  <c r="T5" i="25"/>
  <c r="AB5" i="25"/>
  <c r="AJ5" i="25"/>
  <c r="AR5" i="25"/>
  <c r="AZ5" i="25"/>
  <c r="BH5" i="25"/>
  <c r="BP5" i="25"/>
  <c r="BX5" i="25"/>
  <c r="CF5" i="25"/>
  <c r="K5" i="25"/>
  <c r="V5" i="25"/>
  <c r="AG5" i="25"/>
  <c r="AQ5" i="25"/>
  <c r="BB5" i="25"/>
  <c r="BM5" i="25"/>
  <c r="BW5" i="25"/>
  <c r="CH5" i="25"/>
  <c r="CP5" i="25"/>
  <c r="CX5" i="25"/>
  <c r="DF5" i="25"/>
  <c r="DN5" i="25"/>
  <c r="DV5" i="25"/>
  <c r="ED5" i="25"/>
  <c r="EL5" i="25"/>
  <c r="ET5" i="25"/>
  <c r="FB5" i="25"/>
  <c r="FJ5" i="25"/>
  <c r="FR5" i="25"/>
  <c r="FZ5" i="25"/>
  <c r="GH5" i="25"/>
  <c r="GP5" i="25"/>
  <c r="GX5" i="25"/>
  <c r="HF5" i="25"/>
  <c r="HN5" i="25"/>
  <c r="HV5" i="25"/>
  <c r="ID5" i="25"/>
  <c r="IL5" i="25"/>
  <c r="IT5" i="25"/>
  <c r="JB5" i="25"/>
  <c r="JJ5" i="25"/>
  <c r="JR5" i="25"/>
  <c r="JZ5" i="25"/>
  <c r="KH5" i="25"/>
  <c r="B5" i="25"/>
  <c r="M5" i="25"/>
  <c r="X5" i="25"/>
  <c r="AH5" i="25"/>
  <c r="AS5" i="25"/>
  <c r="BD5" i="25"/>
  <c r="BN5" i="25"/>
  <c r="BY5" i="25"/>
  <c r="CI5" i="25"/>
  <c r="CQ5" i="25"/>
  <c r="CY5" i="25"/>
  <c r="DG5" i="25"/>
  <c r="DO5" i="25"/>
  <c r="DW5" i="25"/>
  <c r="EE5" i="25"/>
  <c r="EM5" i="25"/>
  <c r="EU5" i="25"/>
  <c r="FC5" i="25"/>
  <c r="FK5" i="25"/>
  <c r="FS5" i="25"/>
  <c r="GA5" i="25"/>
  <c r="GI5" i="25"/>
  <c r="GQ5" i="25"/>
  <c r="GY5" i="25"/>
  <c r="HG5" i="25"/>
  <c r="HO5" i="25"/>
  <c r="HW5" i="25"/>
  <c r="IE5" i="25"/>
  <c r="IM5" i="25"/>
  <c r="IU5" i="25"/>
  <c r="JC5" i="25"/>
  <c r="JK5" i="25"/>
  <c r="JS5" i="25"/>
  <c r="KA5" i="25"/>
  <c r="KI5" i="25"/>
  <c r="C5" i="25"/>
  <c r="N5" i="25"/>
  <c r="Y5" i="25"/>
  <c r="Y17" i="25" s="1"/>
  <c r="AI5" i="25"/>
  <c r="AT5" i="25"/>
  <c r="BE5" i="25"/>
  <c r="BO5" i="25"/>
  <c r="BZ5" i="25"/>
  <c r="CJ5" i="25"/>
  <c r="CR5" i="25"/>
  <c r="CZ5" i="25"/>
  <c r="DH5" i="25"/>
  <c r="DP5" i="25"/>
  <c r="DX5" i="25"/>
  <c r="EF5" i="25"/>
  <c r="EN5" i="25"/>
  <c r="EV5" i="25"/>
  <c r="FA17" i="25" s="1"/>
  <c r="FC28" i="25" s="1"/>
  <c r="FD5" i="25"/>
  <c r="FL5" i="25"/>
  <c r="FT5" i="25"/>
  <c r="GB5" i="25"/>
  <c r="GJ5" i="25"/>
  <c r="GR5" i="25"/>
  <c r="GZ5" i="25"/>
  <c r="HH5" i="25"/>
  <c r="HP5" i="25"/>
  <c r="HX5" i="25"/>
  <c r="IF5" i="25"/>
  <c r="IN5" i="25"/>
  <c r="IV5" i="25"/>
  <c r="JD5" i="25"/>
  <c r="JL5" i="25"/>
  <c r="JT5" i="25"/>
  <c r="KB5" i="25"/>
  <c r="E5" i="25"/>
  <c r="P5" i="25"/>
  <c r="P17" i="25" s="1"/>
  <c r="Z5" i="25"/>
  <c r="AK5" i="25"/>
  <c r="AV5" i="25"/>
  <c r="AV17" i="25" s="1"/>
  <c r="BF5" i="25"/>
  <c r="BQ5" i="25"/>
  <c r="CB5" i="25"/>
  <c r="CB17" i="25" s="1"/>
  <c r="CK5" i="25"/>
  <c r="CK17" i="25" s="1"/>
  <c r="CS5" i="25"/>
  <c r="DA5" i="25"/>
  <c r="DI5" i="25"/>
  <c r="DQ5" i="25"/>
  <c r="DY5" i="25"/>
  <c r="EG5" i="25"/>
  <c r="EO5" i="25"/>
  <c r="EW5" i="25"/>
  <c r="FE5" i="25"/>
  <c r="FM5" i="25"/>
  <c r="FU5" i="25"/>
  <c r="GC5" i="25"/>
  <c r="GK5" i="25"/>
  <c r="GS5" i="25"/>
  <c r="HA5" i="25"/>
  <c r="HI5" i="25"/>
  <c r="HQ5" i="25"/>
  <c r="HY5" i="25"/>
  <c r="IG5" i="25"/>
  <c r="IO5" i="25"/>
  <c r="IW5" i="25"/>
  <c r="JE5" i="25"/>
  <c r="JM5" i="25"/>
  <c r="JU5" i="25"/>
  <c r="KC5" i="25"/>
  <c r="KK5" i="25"/>
  <c r="H5" i="25"/>
  <c r="R5" i="25"/>
  <c r="R17" i="25" s="1"/>
  <c r="AC5" i="25"/>
  <c r="AC17" i="25" s="1"/>
  <c r="AN5" i="25"/>
  <c r="AX5" i="25"/>
  <c r="AX17" i="25" s="1"/>
  <c r="BI5" i="25"/>
  <c r="BI17" i="25" s="1"/>
  <c r="BT5" i="25"/>
  <c r="CD5" i="25"/>
  <c r="CD17" i="25" s="1"/>
  <c r="CM5" i="25"/>
  <c r="CU5" i="25"/>
  <c r="DC5" i="25"/>
  <c r="DK5" i="25"/>
  <c r="DS5" i="25"/>
  <c r="EA5" i="25"/>
  <c r="EI5" i="25"/>
  <c r="EQ5" i="25"/>
  <c r="EY5" i="25"/>
  <c r="FG5" i="25"/>
  <c r="FO5" i="25"/>
  <c r="FW5" i="25"/>
  <c r="GE5" i="25"/>
  <c r="GM5" i="25"/>
  <c r="GU5" i="25"/>
  <c r="HC5" i="25"/>
  <c r="HK5" i="25"/>
  <c r="HS5" i="25"/>
  <c r="IA5" i="25"/>
  <c r="II5" i="25"/>
  <c r="IQ5" i="25"/>
  <c r="IY5" i="25"/>
  <c r="JG5" i="25"/>
  <c r="JO5" i="25"/>
  <c r="JW5" i="25"/>
  <c r="KE5" i="25"/>
  <c r="KM5" i="25"/>
  <c r="I5" i="25"/>
  <c r="I17" i="25" s="1"/>
  <c r="S5" i="25"/>
  <c r="S17" i="25" s="1"/>
  <c r="AD5" i="25"/>
  <c r="AD17" i="25" s="1"/>
  <c r="AO5" i="25"/>
  <c r="AY5" i="25"/>
  <c r="AY17" i="25" s="1"/>
  <c r="BJ5" i="25"/>
  <c r="BJ17" i="25" s="1"/>
  <c r="BU5" i="25"/>
  <c r="CE5" i="25"/>
  <c r="CE17" i="25" s="1"/>
  <c r="CN5" i="25"/>
  <c r="CV5" i="25"/>
  <c r="DD5" i="25"/>
  <c r="DL5" i="25"/>
  <c r="DT5" i="25"/>
  <c r="EB5" i="25"/>
  <c r="EJ5" i="25"/>
  <c r="ER5" i="25"/>
  <c r="EZ5" i="25"/>
  <c r="FH5" i="25"/>
  <c r="FP5" i="25"/>
  <c r="FX5" i="25"/>
  <c r="GF5" i="25"/>
  <c r="GN5" i="25"/>
  <c r="GV5" i="25"/>
  <c r="HD5" i="25"/>
  <c r="HL5" i="25"/>
  <c r="HT5" i="25"/>
  <c r="IB5" i="25"/>
  <c r="IJ5" i="25"/>
  <c r="IR5" i="25"/>
  <c r="IZ5" i="25"/>
  <c r="JH5" i="25"/>
  <c r="JP5" i="25"/>
  <c r="JX5" i="25"/>
  <c r="KF5" i="25"/>
  <c r="KN5" i="25"/>
  <c r="Q5" i="25"/>
  <c r="BG5" i="25"/>
  <c r="CT5" i="25"/>
  <c r="DZ5" i="25"/>
  <c r="FF5" i="25"/>
  <c r="FF17" i="25" s="1"/>
  <c r="FH28" i="25" s="1"/>
  <c r="GL5" i="25"/>
  <c r="HR5" i="25"/>
  <c r="IX5" i="25"/>
  <c r="IX17" i="25" s="1"/>
  <c r="IZ28" i="25" s="1"/>
  <c r="KD5" i="25"/>
  <c r="U5" i="25"/>
  <c r="BL5" i="25"/>
  <c r="CW5" i="25"/>
  <c r="EC5" i="25"/>
  <c r="FI5" i="25"/>
  <c r="GO5" i="25"/>
  <c r="HU5" i="25"/>
  <c r="JA5" i="25"/>
  <c r="KG5" i="25"/>
  <c r="AA5" i="25"/>
  <c r="BR5" i="25"/>
  <c r="DB5" i="25"/>
  <c r="EH5" i="25"/>
  <c r="FN5" i="25"/>
  <c r="GT5" i="25"/>
  <c r="HZ5" i="25"/>
  <c r="JF5" i="25"/>
  <c r="KJ5" i="25"/>
  <c r="AF5" i="25"/>
  <c r="BV5" i="25"/>
  <c r="DE5" i="25"/>
  <c r="EK5" i="25"/>
  <c r="FQ5" i="25"/>
  <c r="FQ17" i="25" s="1"/>
  <c r="FS28" i="25" s="1"/>
  <c r="GW5" i="25"/>
  <c r="IC5" i="25"/>
  <c r="JI5" i="25"/>
  <c r="KL5" i="25"/>
  <c r="AL5" i="25"/>
  <c r="CC5" i="25"/>
  <c r="DJ5" i="25"/>
  <c r="EP5" i="25"/>
  <c r="FV5" i="25"/>
  <c r="HB5" i="25"/>
  <c r="IH5" i="25"/>
  <c r="JN5" i="25"/>
  <c r="AP5" i="25"/>
  <c r="CG5" i="25"/>
  <c r="DM5" i="25"/>
  <c r="ES5" i="25"/>
  <c r="FY5" i="25"/>
  <c r="FY17" i="25" s="1"/>
  <c r="GA28" i="25" s="1"/>
  <c r="HE5" i="25"/>
  <c r="IK5" i="25"/>
  <c r="JQ5" i="25"/>
  <c r="F5" i="25"/>
  <c r="AW5" i="25"/>
  <c r="CL5" i="25"/>
  <c r="DR5" i="25"/>
  <c r="EX5" i="25"/>
  <c r="GD5" i="25"/>
  <c r="HJ5" i="25"/>
  <c r="IP5" i="25"/>
  <c r="JV5" i="25"/>
  <c r="G2" i="25"/>
  <c r="O2" i="25"/>
  <c r="W2" i="25"/>
  <c r="AE2" i="25"/>
  <c r="AM2" i="25"/>
  <c r="AM14" i="25" s="1"/>
  <c r="AU2" i="25"/>
  <c r="AU14" i="25" s="1"/>
  <c r="AW25" i="25" s="1"/>
  <c r="BC2" i="25"/>
  <c r="BC14" i="25" s="1"/>
  <c r="BK2" i="25"/>
  <c r="BS2" i="25"/>
  <c r="CA2" i="25"/>
  <c r="CI2" i="25"/>
  <c r="CQ2" i="25"/>
  <c r="CY2" i="25"/>
  <c r="CY14" i="25" s="1"/>
  <c r="DA25" i="25" s="1"/>
  <c r="DG2" i="25"/>
  <c r="DG14" i="25" s="1"/>
  <c r="DI25" i="25" s="1"/>
  <c r="DO2" i="25"/>
  <c r="DO14" i="25" s="1"/>
  <c r="DQ25" i="25" s="1"/>
  <c r="DW2" i="25"/>
  <c r="EE2" i="25"/>
  <c r="EM2" i="25"/>
  <c r="EU2" i="25"/>
  <c r="FC2" i="25"/>
  <c r="FK2" i="25"/>
  <c r="FK14" i="25" s="1"/>
  <c r="FM25" i="25" s="1"/>
  <c r="FS2" i="25"/>
  <c r="FS14" i="25" s="1"/>
  <c r="FU25" i="25" s="1"/>
  <c r="GA2" i="25"/>
  <c r="GA14" i="25" s="1"/>
  <c r="GC25" i="25" s="1"/>
  <c r="GI2" i="25"/>
  <c r="GQ2" i="25"/>
  <c r="GY2" i="25"/>
  <c r="HG2" i="25"/>
  <c r="HO2" i="25"/>
  <c r="HW2" i="25"/>
  <c r="HW14" i="25" s="1"/>
  <c r="HY25" i="25" s="1"/>
  <c r="IE2" i="25"/>
  <c r="IE14" i="25" s="1"/>
  <c r="IG25" i="25" s="1"/>
  <c r="IM2" i="25"/>
  <c r="IM14" i="25" s="1"/>
  <c r="IO25" i="25" s="1"/>
  <c r="IU2" i="25"/>
  <c r="JC2" i="25"/>
  <c r="JK2" i="25"/>
  <c r="JS2" i="25"/>
  <c r="KA2" i="25"/>
  <c r="KI2" i="25"/>
  <c r="KI14" i="25" s="1"/>
  <c r="KK25" i="25" s="1"/>
  <c r="KL8" i="25"/>
  <c r="KL20" i="25" s="1"/>
  <c r="KN31" i="25" s="1"/>
  <c r="KC8" i="25"/>
  <c r="KC20" i="25" s="1"/>
  <c r="KE31" i="25" s="1"/>
  <c r="IM8" i="25"/>
  <c r="GA8" i="25"/>
  <c r="DO8" i="25"/>
  <c r="KN7" i="25"/>
  <c r="KN19" i="25" s="1"/>
  <c r="FP7" i="25"/>
  <c r="FP19" i="25" s="1"/>
  <c r="FR30" i="25" s="1"/>
  <c r="AR7" i="25"/>
  <c r="AR19" i="25" s="1"/>
  <c r="AT30" i="25" s="1"/>
  <c r="HG6" i="25"/>
  <c r="CI6" i="25"/>
  <c r="HM5" i="25"/>
  <c r="A16" i="25"/>
  <c r="A27" i="25" s="1"/>
  <c r="B4" i="25"/>
  <c r="J4" i="25"/>
  <c r="R4" i="25"/>
  <c r="Z4" i="25"/>
  <c r="AH4" i="25"/>
  <c r="AP4" i="25"/>
  <c r="AX4" i="25"/>
  <c r="BF4" i="25"/>
  <c r="BN4" i="25"/>
  <c r="BV4" i="25"/>
  <c r="CD4" i="25"/>
  <c r="CL4" i="25"/>
  <c r="CT4" i="25"/>
  <c r="DB4" i="25"/>
  <c r="DJ4" i="25"/>
  <c r="DR4" i="25"/>
  <c r="DZ4" i="25"/>
  <c r="EH4" i="25"/>
  <c r="EP4" i="25"/>
  <c r="EX4" i="25"/>
  <c r="FF4" i="25"/>
  <c r="FN4" i="25"/>
  <c r="FV4" i="25"/>
  <c r="GD4" i="25"/>
  <c r="GL4" i="25"/>
  <c r="GT4" i="25"/>
  <c r="HB4" i="25"/>
  <c r="HJ4" i="25"/>
  <c r="HR4" i="25"/>
  <c r="HZ4" i="25"/>
  <c r="IH4" i="25"/>
  <c r="IP4" i="25"/>
  <c r="IX4" i="25"/>
  <c r="JF4" i="25"/>
  <c r="JN4" i="25"/>
  <c r="JV4" i="25"/>
  <c r="KD4" i="25"/>
  <c r="KL4" i="25"/>
  <c r="D4" i="25"/>
  <c r="L4" i="25"/>
  <c r="T4" i="25"/>
  <c r="AB4" i="25"/>
  <c r="AJ4" i="25"/>
  <c r="AR4" i="25"/>
  <c r="AZ4" i="25"/>
  <c r="BH4" i="25"/>
  <c r="BP4" i="25"/>
  <c r="BX4" i="25"/>
  <c r="CF4" i="25"/>
  <c r="CN4" i="25"/>
  <c r="CV4" i="25"/>
  <c r="DD4" i="25"/>
  <c r="DL4" i="25"/>
  <c r="DT4" i="25"/>
  <c r="EB4" i="25"/>
  <c r="EJ4" i="25"/>
  <c r="ER4" i="25"/>
  <c r="EZ4" i="25"/>
  <c r="FH4" i="25"/>
  <c r="FP4" i="25"/>
  <c r="FX4" i="25"/>
  <c r="GF4" i="25"/>
  <c r="GN4" i="25"/>
  <c r="GV4" i="25"/>
  <c r="HD4" i="25"/>
  <c r="HL4" i="25"/>
  <c r="HT4" i="25"/>
  <c r="IB4" i="25"/>
  <c r="IJ4" i="25"/>
  <c r="IR4" i="25"/>
  <c r="IZ4" i="25"/>
  <c r="F4" i="25"/>
  <c r="N4" i="25"/>
  <c r="V4" i="25"/>
  <c r="AD4" i="25"/>
  <c r="AL4" i="25"/>
  <c r="AT4" i="25"/>
  <c r="BB4" i="25"/>
  <c r="BJ4" i="25"/>
  <c r="BR4" i="25"/>
  <c r="BZ4" i="25"/>
  <c r="CH4" i="25"/>
  <c r="CP4" i="25"/>
  <c r="CX4" i="25"/>
  <c r="DF4" i="25"/>
  <c r="DN4" i="25"/>
  <c r="DV4" i="25"/>
  <c r="ED4" i="25"/>
  <c r="EL4" i="25"/>
  <c r="ET4" i="25"/>
  <c r="FB4" i="25"/>
  <c r="FJ4" i="25"/>
  <c r="FR4" i="25"/>
  <c r="FZ4" i="25"/>
  <c r="G4" i="25"/>
  <c r="O4" i="25"/>
  <c r="W4" i="25"/>
  <c r="AE4" i="25"/>
  <c r="AM4" i="25"/>
  <c r="AU4" i="25"/>
  <c r="BC4" i="25"/>
  <c r="BK4" i="25"/>
  <c r="BS4" i="25"/>
  <c r="CA4" i="25"/>
  <c r="CI4" i="25"/>
  <c r="CQ4" i="25"/>
  <c r="CY4" i="25"/>
  <c r="DG4" i="25"/>
  <c r="DO4" i="25"/>
  <c r="DW4" i="25"/>
  <c r="EE4" i="25"/>
  <c r="EM4" i="25"/>
  <c r="EU4" i="25"/>
  <c r="FC4" i="25"/>
  <c r="FK4" i="25"/>
  <c r="FS4" i="25"/>
  <c r="GA4" i="25"/>
  <c r="GI4" i="25"/>
  <c r="GQ4" i="25"/>
  <c r="GY4" i="25"/>
  <c r="HG4" i="25"/>
  <c r="HO4" i="25"/>
  <c r="HW4" i="25"/>
  <c r="IE4" i="25"/>
  <c r="IM4" i="25"/>
  <c r="IU4" i="25"/>
  <c r="JC4" i="25"/>
  <c r="JK4" i="25"/>
  <c r="JS4" i="25"/>
  <c r="KA4" i="25"/>
  <c r="KI4" i="25"/>
  <c r="Q4" i="25"/>
  <c r="AG4" i="25"/>
  <c r="AW4" i="25"/>
  <c r="BM4" i="25"/>
  <c r="CC4" i="25"/>
  <c r="CC16" i="25" s="1"/>
  <c r="CS4" i="25"/>
  <c r="DI4" i="25"/>
  <c r="DY4" i="25"/>
  <c r="EO4" i="25"/>
  <c r="FE4" i="25"/>
  <c r="FU4" i="25"/>
  <c r="GJ4" i="25"/>
  <c r="GW4" i="25"/>
  <c r="HI4" i="25"/>
  <c r="HI16" i="25" s="1"/>
  <c r="HK27" i="25" s="1"/>
  <c r="HV4" i="25"/>
  <c r="II4" i="25"/>
  <c r="IV4" i="25"/>
  <c r="JH4" i="25"/>
  <c r="JR4" i="25"/>
  <c r="KC4" i="25"/>
  <c r="KN4" i="25"/>
  <c r="C4" i="25"/>
  <c r="S4" i="25"/>
  <c r="AI4" i="25"/>
  <c r="AI16" i="25" s="1"/>
  <c r="AY4" i="25"/>
  <c r="BO4" i="25"/>
  <c r="CE4" i="25"/>
  <c r="CU4" i="25"/>
  <c r="DK4" i="25"/>
  <c r="EA4" i="25"/>
  <c r="EQ4" i="25"/>
  <c r="FG4" i="25"/>
  <c r="FG16" i="25" s="1"/>
  <c r="FI27" i="25" s="1"/>
  <c r="FW4" i="25"/>
  <c r="GK4" i="25"/>
  <c r="GX4" i="25"/>
  <c r="HK4" i="25"/>
  <c r="HX4" i="25"/>
  <c r="IK4" i="25"/>
  <c r="IW4" i="25"/>
  <c r="JI4" i="25"/>
  <c r="JT4" i="25"/>
  <c r="KE4" i="25"/>
  <c r="E4" i="25"/>
  <c r="U4" i="25"/>
  <c r="AK4" i="25"/>
  <c r="AK16" i="25" s="1"/>
  <c r="BA4" i="25"/>
  <c r="BQ4" i="25"/>
  <c r="CG4" i="25"/>
  <c r="CW4" i="25"/>
  <c r="CW16" i="25" s="1"/>
  <c r="CY27" i="25" s="1"/>
  <c r="DM4" i="25"/>
  <c r="EC4" i="25"/>
  <c r="ES4" i="25"/>
  <c r="FI4" i="25"/>
  <c r="FY4" i="25"/>
  <c r="GM4" i="25"/>
  <c r="GZ4" i="25"/>
  <c r="HM4" i="25"/>
  <c r="HM16" i="25" s="1"/>
  <c r="HO27" i="25" s="1"/>
  <c r="HY4" i="25"/>
  <c r="IL4" i="25"/>
  <c r="IY4" i="25"/>
  <c r="JJ4" i="25"/>
  <c r="JU4" i="25"/>
  <c r="KF4" i="25"/>
  <c r="KF16" i="25" s="1"/>
  <c r="KH27" i="25" s="1"/>
  <c r="H4" i="25"/>
  <c r="X4" i="25"/>
  <c r="AN4" i="25"/>
  <c r="BD4" i="25"/>
  <c r="BT4" i="25"/>
  <c r="CJ4" i="25"/>
  <c r="CZ4" i="25"/>
  <c r="DP4" i="25"/>
  <c r="EF4" i="25"/>
  <c r="EV4" i="25"/>
  <c r="FL4" i="25"/>
  <c r="GB4" i="25"/>
  <c r="GO4" i="25"/>
  <c r="GO16" i="25" s="1"/>
  <c r="GQ27" i="25" s="1"/>
  <c r="HA4" i="25"/>
  <c r="HA16" i="25" s="1"/>
  <c r="HC27" i="25" s="1"/>
  <c r="HN4" i="25"/>
  <c r="HN16" i="25" s="1"/>
  <c r="HP27" i="25" s="1"/>
  <c r="IA4" i="25"/>
  <c r="IA16" i="25" s="1"/>
  <c r="IC27" i="25" s="1"/>
  <c r="IN4" i="25"/>
  <c r="IN16" i="25" s="1"/>
  <c r="IP27" i="25" s="1"/>
  <c r="JA4" i="25"/>
  <c r="JA16" i="25" s="1"/>
  <c r="JC27" i="25" s="1"/>
  <c r="JL4" i="25"/>
  <c r="JW4" i="25"/>
  <c r="JW16" i="25" s="1"/>
  <c r="JY27" i="25" s="1"/>
  <c r="KG4" i="25"/>
  <c r="K4" i="25"/>
  <c r="K16" i="25" s="1"/>
  <c r="AA4" i="25"/>
  <c r="AQ4" i="25"/>
  <c r="BG4" i="25"/>
  <c r="BW4" i="25"/>
  <c r="CM4" i="25"/>
  <c r="DC4" i="25"/>
  <c r="DS4" i="25"/>
  <c r="EI4" i="25"/>
  <c r="EI16" i="25" s="1"/>
  <c r="EK27" i="25" s="1"/>
  <c r="EY4" i="25"/>
  <c r="FO4" i="25"/>
  <c r="GE4" i="25"/>
  <c r="GR4" i="25"/>
  <c r="HE4" i="25"/>
  <c r="HQ4" i="25"/>
  <c r="ID4" i="25"/>
  <c r="IQ4" i="25"/>
  <c r="JD4" i="25"/>
  <c r="JO4" i="25"/>
  <c r="JY4" i="25"/>
  <c r="KJ4" i="25"/>
  <c r="M4" i="25"/>
  <c r="AC4" i="25"/>
  <c r="AS4" i="25"/>
  <c r="BI4" i="25"/>
  <c r="BY4" i="25"/>
  <c r="CO4" i="25"/>
  <c r="DE4" i="25"/>
  <c r="DU4" i="25"/>
  <c r="EK4" i="25"/>
  <c r="FA4" i="25"/>
  <c r="FQ4" i="25"/>
  <c r="GG4" i="25"/>
  <c r="GS4" i="25"/>
  <c r="HF4" i="25"/>
  <c r="HS4" i="25"/>
  <c r="IF4" i="25"/>
  <c r="IS4" i="25"/>
  <c r="JE4" i="25"/>
  <c r="JP4" i="25"/>
  <c r="JZ4" i="25"/>
  <c r="KK4" i="25"/>
  <c r="AO4" i="25"/>
  <c r="DA4" i="25"/>
  <c r="DA16" i="25" s="1"/>
  <c r="DC27" i="25" s="1"/>
  <c r="FM4" i="25"/>
  <c r="HP4" i="25"/>
  <c r="JM4" i="25"/>
  <c r="AV4" i="25"/>
  <c r="DH4" i="25"/>
  <c r="FT4" i="25"/>
  <c r="HU4" i="25"/>
  <c r="JQ4" i="25"/>
  <c r="BE4" i="25"/>
  <c r="DQ4" i="25"/>
  <c r="DQ16" i="25" s="1"/>
  <c r="DS27" i="25" s="1"/>
  <c r="GC4" i="25"/>
  <c r="IC4" i="25"/>
  <c r="JX4" i="25"/>
  <c r="BL4" i="25"/>
  <c r="DX4" i="25"/>
  <c r="GH4" i="25"/>
  <c r="IG4" i="25"/>
  <c r="IG16" i="25" s="1"/>
  <c r="II27" i="25" s="1"/>
  <c r="KB4" i="25"/>
  <c r="I4" i="25"/>
  <c r="BU4" i="25"/>
  <c r="BU16" i="25" s="1"/>
  <c r="EG4" i="25"/>
  <c r="GP4" i="25"/>
  <c r="IO4" i="25"/>
  <c r="KH4" i="25"/>
  <c r="P4" i="25"/>
  <c r="CB4" i="25"/>
  <c r="EN4" i="25"/>
  <c r="GU4" i="25"/>
  <c r="IT4" i="25"/>
  <c r="KM4" i="25"/>
  <c r="Y4" i="25"/>
  <c r="CK4" i="25"/>
  <c r="EW4" i="25"/>
  <c r="HC4" i="25"/>
  <c r="JB4" i="25"/>
  <c r="H2" i="25"/>
  <c r="P2" i="25"/>
  <c r="X2" i="25"/>
  <c r="X14" i="25" s="1"/>
  <c r="AF2" i="25"/>
  <c r="AF14" i="25" s="1"/>
  <c r="AN2" i="25"/>
  <c r="AN14" i="25" s="1"/>
  <c r="AV2" i="25"/>
  <c r="BD2" i="25"/>
  <c r="BD14" i="25" s="1"/>
  <c r="BL2" i="25"/>
  <c r="BT2" i="25"/>
  <c r="CB2" i="25"/>
  <c r="CJ2" i="25"/>
  <c r="CJ14" i="25" s="1"/>
  <c r="CR2" i="25"/>
  <c r="CR14" i="25" s="1"/>
  <c r="CT25" i="25" s="1"/>
  <c r="CZ2" i="25"/>
  <c r="CZ14" i="25" s="1"/>
  <c r="DB25" i="25" s="1"/>
  <c r="DH2" i="25"/>
  <c r="DP2" i="25"/>
  <c r="DP14" i="25" s="1"/>
  <c r="DR25" i="25" s="1"/>
  <c r="DX2" i="25"/>
  <c r="EF2" i="25"/>
  <c r="EN2" i="25"/>
  <c r="EV2" i="25"/>
  <c r="EV14" i="25" s="1"/>
  <c r="EX25" i="25" s="1"/>
  <c r="FD2" i="25"/>
  <c r="FD14" i="25" s="1"/>
  <c r="FF25" i="25" s="1"/>
  <c r="FL2" i="25"/>
  <c r="FL14" i="25" s="1"/>
  <c r="FN25" i="25" s="1"/>
  <c r="FT2" i="25"/>
  <c r="GB2" i="25"/>
  <c r="GB14" i="25" s="1"/>
  <c r="GD25" i="25" s="1"/>
  <c r="GJ2" i="25"/>
  <c r="GR2" i="25"/>
  <c r="GZ2" i="25"/>
  <c r="HH2" i="25"/>
  <c r="HH14" i="25" s="1"/>
  <c r="HJ25" i="25" s="1"/>
  <c r="HP2" i="25"/>
  <c r="HP14" i="25" s="1"/>
  <c r="HR25" i="25" s="1"/>
  <c r="HX2" i="25"/>
  <c r="HX14" i="25" s="1"/>
  <c r="HZ25" i="25" s="1"/>
  <c r="IF2" i="25"/>
  <c r="IN2" i="25"/>
  <c r="IN14" i="25" s="1"/>
  <c r="IP25" i="25" s="1"/>
  <c r="IV2" i="25"/>
  <c r="JD2" i="25"/>
  <c r="JL2" i="25"/>
  <c r="JT2" i="25"/>
  <c r="JT14" i="25" s="1"/>
  <c r="JV25" i="25" s="1"/>
  <c r="KB2" i="25"/>
  <c r="KB14" i="25" s="1"/>
  <c r="KD25" i="25" s="1"/>
  <c r="KJ2" i="25"/>
  <c r="KJ14" i="25" s="1"/>
  <c r="KL25" i="25" s="1"/>
  <c r="KK8" i="25"/>
  <c r="KA8" i="25"/>
  <c r="KA20" i="25" s="1"/>
  <c r="KC31" i="25" s="1"/>
  <c r="IE8" i="25"/>
  <c r="FS8" i="25"/>
  <c r="DG8" i="25"/>
  <c r="JX7" i="25"/>
  <c r="JX19" i="25" s="1"/>
  <c r="JZ30" i="25" s="1"/>
  <c r="EZ7" i="25"/>
  <c r="EZ19" i="25" s="1"/>
  <c r="FB30" i="25" s="1"/>
  <c r="AB7" i="25"/>
  <c r="AB19" i="25" s="1"/>
  <c r="GQ6" i="25"/>
  <c r="BS6" i="25"/>
  <c r="GG5" i="25"/>
  <c r="FD4" i="25"/>
  <c r="AY17" i="24"/>
  <c r="AA17" i="24"/>
  <c r="S14" i="24"/>
  <c r="G14" i="24"/>
  <c r="G25" i="24" s="1"/>
  <c r="AR30" i="25"/>
  <c r="AB14" i="24" l="1"/>
  <c r="AJ14" i="24"/>
  <c r="AP14" i="24"/>
  <c r="Q15" i="24"/>
  <c r="CO28" i="24"/>
  <c r="CJ18" i="24"/>
  <c r="CA18" i="24"/>
  <c r="CM20" i="24"/>
  <c r="CO31" i="24" s="1"/>
  <c r="CL18" i="24"/>
  <c r="CN29" i="24" s="1"/>
  <c r="CM19" i="24"/>
  <c r="CO30" i="24" s="1"/>
  <c r="CN26" i="24"/>
  <c r="CN25" i="24"/>
  <c r="CL16" i="24"/>
  <c r="CL17" i="24"/>
  <c r="CN28" i="24" s="1"/>
  <c r="CM16" i="24"/>
  <c r="CO27" i="24" s="1"/>
  <c r="CL30" i="24"/>
  <c r="CL20" i="24"/>
  <c r="CN31" i="24" s="1"/>
  <c r="HZ19" i="25"/>
  <c r="IB30" i="25" s="1"/>
  <c r="DB19" i="25"/>
  <c r="DD30" i="25" s="1"/>
  <c r="JT19" i="25"/>
  <c r="JV30" i="25" s="1"/>
  <c r="EV19" i="25"/>
  <c r="EX30" i="25" s="1"/>
  <c r="X19" i="25"/>
  <c r="P15" i="25"/>
  <c r="GF15" i="25"/>
  <c r="GH26" i="25" s="1"/>
  <c r="IP15" i="25"/>
  <c r="IR26" i="25" s="1"/>
  <c r="GD15" i="25"/>
  <c r="GF26" i="25" s="1"/>
  <c r="DR15" i="25"/>
  <c r="DT26" i="25" s="1"/>
  <c r="JP17" i="25"/>
  <c r="JR28" i="25" s="1"/>
  <c r="HD17" i="25"/>
  <c r="HF28" i="25" s="1"/>
  <c r="ER17" i="25"/>
  <c r="ET28" i="25" s="1"/>
  <c r="KM17" i="25"/>
  <c r="IA17" i="25"/>
  <c r="IC28" i="25" s="1"/>
  <c r="FO17" i="25"/>
  <c r="FQ28" i="25" s="1"/>
  <c r="DC17" i="25"/>
  <c r="DE28" i="25" s="1"/>
  <c r="JL16" i="25"/>
  <c r="JN27" i="25" s="1"/>
  <c r="AR14" i="24"/>
  <c r="AR25" i="24" s="1"/>
  <c r="I15" i="24"/>
  <c r="CK17" i="24"/>
  <c r="CM28" i="24" s="1"/>
  <c r="L14" i="24"/>
  <c r="K17" i="24"/>
  <c r="AP15" i="24"/>
  <c r="CK15" i="24"/>
  <c r="CM26" i="24" s="1"/>
  <c r="CK18" i="24"/>
  <c r="CM29" i="24" s="1"/>
  <c r="CJ20" i="24"/>
  <c r="CL31" i="24" s="1"/>
  <c r="BD16" i="24"/>
  <c r="CK16" i="24"/>
  <c r="CM27" i="24" s="1"/>
  <c r="CJ14" i="24"/>
  <c r="CL25" i="24" s="1"/>
  <c r="AX19" i="24"/>
  <c r="CK20" i="24"/>
  <c r="CM31" i="24" s="1"/>
  <c r="CJ17" i="24"/>
  <c r="CJ15" i="24"/>
  <c r="CL26" i="24" s="1"/>
  <c r="CH16" i="24"/>
  <c r="CJ27" i="24" s="1"/>
  <c r="AP18" i="24"/>
  <c r="CL29" i="24"/>
  <c r="BO15" i="24"/>
  <c r="CK14" i="24"/>
  <c r="CM25" i="24" s="1"/>
  <c r="BS20" i="25"/>
  <c r="FU14" i="25"/>
  <c r="FW25" i="25" s="1"/>
  <c r="GF18" i="25"/>
  <c r="GH29" i="25" s="1"/>
  <c r="BH18" i="25"/>
  <c r="FZ14" i="25"/>
  <c r="GB25" i="25" s="1"/>
  <c r="DF14" i="25"/>
  <c r="DH25" i="25" s="1"/>
  <c r="IZ15" i="25"/>
  <c r="JB26" i="25" s="1"/>
  <c r="AO15" i="25"/>
  <c r="AL14" i="25"/>
  <c r="AN25" i="25" s="1"/>
  <c r="CI17" i="24"/>
  <c r="CC19" i="24"/>
  <c r="CD30" i="24" s="1"/>
  <c r="Z15" i="24"/>
  <c r="BU15" i="24"/>
  <c r="CI15" i="24"/>
  <c r="AN16" i="24"/>
  <c r="BP14" i="24"/>
  <c r="BR25" i="24" s="1"/>
  <c r="CG14" i="24"/>
  <c r="CI25" i="24" s="1"/>
  <c r="CE15" i="24"/>
  <c r="CE26" i="24" s="1"/>
  <c r="CG18" i="24"/>
  <c r="CI19" i="24"/>
  <c r="CK30" i="24" s="1"/>
  <c r="AC14" i="24"/>
  <c r="BB14" i="24"/>
  <c r="AF19" i="24"/>
  <c r="CI14" i="24"/>
  <c r="CG17" i="24"/>
  <c r="CF25" i="24"/>
  <c r="CI18" i="24"/>
  <c r="CK29" i="24" s="1"/>
  <c r="BN19" i="24"/>
  <c r="BN30" i="24" s="1"/>
  <c r="CH20" i="24"/>
  <c r="CJ31" i="24" s="1"/>
  <c r="CH15" i="24"/>
  <c r="CJ26" i="24" s="1"/>
  <c r="BR16" i="24"/>
  <c r="BT27" i="24" s="1"/>
  <c r="CF17" i="24"/>
  <c r="CH17" i="24"/>
  <c r="CH19" i="24"/>
  <c r="CG16" i="24"/>
  <c r="CI27" i="24" s="1"/>
  <c r="BY17" i="24"/>
  <c r="M17" i="24"/>
  <c r="CG15" i="24"/>
  <c r="CI26" i="24" s="1"/>
  <c r="BQ18" i="24"/>
  <c r="CI31" i="24"/>
  <c r="BL16" i="24"/>
  <c r="AU16" i="24"/>
  <c r="AZ17" i="24"/>
  <c r="BP18" i="24"/>
  <c r="CH18" i="24"/>
  <c r="CG19" i="24"/>
  <c r="AX18" i="24"/>
  <c r="AO19" i="24"/>
  <c r="CG25" i="24"/>
  <c r="Y20" i="25"/>
  <c r="CF16" i="24"/>
  <c r="CB18" i="24"/>
  <c r="CE20" i="24"/>
  <c r="CD18" i="24"/>
  <c r="CE19" i="24"/>
  <c r="CF15" i="24"/>
  <c r="CF20" i="24"/>
  <c r="CF18" i="24"/>
  <c r="CF19" i="24"/>
  <c r="CD16" i="24"/>
  <c r="CD17" i="24"/>
  <c r="CE16" i="24"/>
  <c r="CD20" i="24"/>
  <c r="EM20" i="25"/>
  <c r="EO31" i="25" s="1"/>
  <c r="JL14" i="25"/>
  <c r="JN25" i="25" s="1"/>
  <c r="GZ14" i="25"/>
  <c r="HB25" i="25" s="1"/>
  <c r="EN14" i="25"/>
  <c r="EP25" i="25" s="1"/>
  <c r="CB14" i="25"/>
  <c r="P14" i="25"/>
  <c r="GA20" i="25"/>
  <c r="GC31" i="25" s="1"/>
  <c r="IM20" i="25"/>
  <c r="IO31" i="25" s="1"/>
  <c r="BF17" i="25"/>
  <c r="IY18" i="25"/>
  <c r="JA29" i="25" s="1"/>
  <c r="EA18" i="25"/>
  <c r="EC29" i="25" s="1"/>
  <c r="AH19" i="25"/>
  <c r="GZ19" i="25"/>
  <c r="HB30" i="25" s="1"/>
  <c r="CB19" i="25"/>
  <c r="BC20" i="25"/>
  <c r="KA14" i="25"/>
  <c r="KC25" i="25" s="1"/>
  <c r="HO14" i="25"/>
  <c r="HQ25" i="25" s="1"/>
  <c r="FC14" i="25"/>
  <c r="FE25" i="25" s="1"/>
  <c r="CQ14" i="25"/>
  <c r="CS25" i="25" s="1"/>
  <c r="AE14" i="25"/>
  <c r="KD17" i="25"/>
  <c r="KF28" i="25" s="1"/>
  <c r="GM18" i="25"/>
  <c r="GO29" i="25" s="1"/>
  <c r="BO18" i="25"/>
  <c r="IW19" i="25"/>
  <c r="IY30" i="25" s="1"/>
  <c r="DO20" i="25"/>
  <c r="DQ31" i="25" s="1"/>
  <c r="AQ17" i="24"/>
  <c r="J20" i="24"/>
  <c r="CB17" i="24"/>
  <c r="CB14" i="24"/>
  <c r="S17" i="24"/>
  <c r="CC18" i="24"/>
  <c r="CE29" i="24" s="1"/>
  <c r="BN14" i="24"/>
  <c r="BP25" i="24" s="1"/>
  <c r="CB20" i="24"/>
  <c r="BH14" i="24"/>
  <c r="BJ25" i="24" s="1"/>
  <c r="N15" i="24"/>
  <c r="CC16" i="24"/>
  <c r="BE18" i="24"/>
  <c r="BS20" i="24"/>
  <c r="BS31" i="24" s="1"/>
  <c r="BB20" i="24"/>
  <c r="BC31" i="24" s="1"/>
  <c r="U14" i="24"/>
  <c r="AT14" i="24"/>
  <c r="AT25" i="24" s="1"/>
  <c r="CA15" i="24"/>
  <c r="BX15" i="24"/>
  <c r="CB16" i="24"/>
  <c r="AL16" i="24"/>
  <c r="BY16" i="24"/>
  <c r="CC17" i="24"/>
  <c r="AV18" i="24"/>
  <c r="AC20" i="24"/>
  <c r="P16" i="24"/>
  <c r="BC16" i="24"/>
  <c r="BX18" i="24"/>
  <c r="CC20" i="24"/>
  <c r="AW19" i="24"/>
  <c r="CC14" i="24"/>
  <c r="CE25" i="24" s="1"/>
  <c r="BF15" i="24"/>
  <c r="AO15" i="24"/>
  <c r="CB15" i="24"/>
  <c r="CD26" i="24" s="1"/>
  <c r="GN15" i="25"/>
  <c r="GP26" i="25" s="1"/>
  <c r="EB15" i="25"/>
  <c r="ED26" i="25" s="1"/>
  <c r="GP15" i="25"/>
  <c r="GR26" i="25" s="1"/>
  <c r="IX15" i="25"/>
  <c r="IZ26" i="25" s="1"/>
  <c r="GL15" i="25"/>
  <c r="GN26" i="25" s="1"/>
  <c r="DZ15" i="25"/>
  <c r="EB26" i="25" s="1"/>
  <c r="DS15" i="25"/>
  <c r="DU26" i="25" s="1"/>
  <c r="JB15" i="25"/>
  <c r="JD26" i="25" s="1"/>
  <c r="ED15" i="25"/>
  <c r="EF26" i="25" s="1"/>
  <c r="GD19" i="25"/>
  <c r="GF30" i="25" s="1"/>
  <c r="BF19" i="25"/>
  <c r="HX19" i="25"/>
  <c r="HZ30" i="25" s="1"/>
  <c r="CZ19" i="25"/>
  <c r="DB30" i="25" s="1"/>
  <c r="BW15" i="24"/>
  <c r="BW26" i="24" s="1"/>
  <c r="AZ14" i="24"/>
  <c r="AZ25" i="24" s="1"/>
  <c r="BJ20" i="24"/>
  <c r="BY14" i="24"/>
  <c r="BY25" i="24" s="1"/>
  <c r="AL14" i="24"/>
  <c r="AL25" i="24" s="1"/>
  <c r="BV19" i="24"/>
  <c r="AK20" i="24"/>
  <c r="AM31" i="24" s="1"/>
  <c r="BK16" i="24"/>
  <c r="BL27" i="24" s="1"/>
  <c r="BW18" i="24"/>
  <c r="BN18" i="24"/>
  <c r="BM18" i="24"/>
  <c r="AW18" i="24"/>
  <c r="J19" i="24"/>
  <c r="AN19" i="24"/>
  <c r="BZ25" i="24"/>
  <c r="CA14" i="24"/>
  <c r="BE19" i="24"/>
  <c r="CA19" i="24"/>
  <c r="BQ25" i="24"/>
  <c r="CA17" i="24"/>
  <c r="CA20" i="24"/>
  <c r="CA31" i="24" s="1"/>
  <c r="AJ25" i="24"/>
  <c r="BZ15" i="24"/>
  <c r="BZ19" i="24"/>
  <c r="BZ17" i="24"/>
  <c r="BY15" i="24"/>
  <c r="AA16" i="24"/>
  <c r="BZ16" i="24"/>
  <c r="BZ18" i="24"/>
  <c r="CB29" i="24" s="1"/>
  <c r="BY19" i="24"/>
  <c r="AV16" i="25"/>
  <c r="KD19" i="25"/>
  <c r="KF30" i="25" s="1"/>
  <c r="FF19" i="25"/>
  <c r="FH30" i="25" s="1"/>
  <c r="DU16" i="25"/>
  <c r="DW27" i="25" s="1"/>
  <c r="GR16" i="25"/>
  <c r="GT27" i="25" s="1"/>
  <c r="IC17" i="25"/>
  <c r="IE28" i="25" s="1"/>
  <c r="IF16" i="25"/>
  <c r="IH27" i="25" s="1"/>
  <c r="EX17" i="25"/>
  <c r="EZ28" i="25" s="1"/>
  <c r="FV17" i="25"/>
  <c r="FX28" i="25" s="1"/>
  <c r="HR19" i="25"/>
  <c r="HT30" i="25" s="1"/>
  <c r="CT19" i="25"/>
  <c r="CV30" i="25" s="1"/>
  <c r="JL19" i="25"/>
  <c r="JN30" i="25" s="1"/>
  <c r="EN19" i="25"/>
  <c r="EP30" i="25" s="1"/>
  <c r="P19" i="25"/>
  <c r="IT19" i="25"/>
  <c r="IV30" i="25" s="1"/>
  <c r="GH19" i="25"/>
  <c r="GJ30" i="25" s="1"/>
  <c r="DV19" i="25"/>
  <c r="DX30" i="25" s="1"/>
  <c r="BJ19" i="25"/>
  <c r="HX15" i="25"/>
  <c r="HZ26" i="25" s="1"/>
  <c r="FS20" i="25"/>
  <c r="FU31" i="25" s="1"/>
  <c r="BT14" i="25"/>
  <c r="BH17" i="25"/>
  <c r="BJ28" i="25" s="1"/>
  <c r="HE18" i="25"/>
  <c r="HG29" i="25" s="1"/>
  <c r="CG18" i="25"/>
  <c r="GQ19" i="25"/>
  <c r="GS30" i="25" s="1"/>
  <c r="BS19" i="25"/>
  <c r="GR14" i="25"/>
  <c r="GT25" i="25" s="1"/>
  <c r="H14" i="25"/>
  <c r="IE20" i="25"/>
  <c r="IG31" i="25" s="1"/>
  <c r="EL14" i="25"/>
  <c r="EN25" i="25" s="1"/>
  <c r="JD14" i="25"/>
  <c r="JF25" i="25" s="1"/>
  <c r="EF14" i="25"/>
  <c r="EH25" i="25" s="1"/>
  <c r="HG18" i="25"/>
  <c r="HI29" i="25" s="1"/>
  <c r="BR14" i="25"/>
  <c r="KK20" i="25"/>
  <c r="KM31" i="25" s="1"/>
  <c r="EW16" i="25"/>
  <c r="EY27" i="25" s="1"/>
  <c r="FM16" i="25"/>
  <c r="FO27" i="25" s="1"/>
  <c r="U17" i="25"/>
  <c r="BJ14" i="25"/>
  <c r="KG18" i="25"/>
  <c r="KI29" i="25" s="1"/>
  <c r="FI18" i="25"/>
  <c r="FK29" i="25" s="1"/>
  <c r="AK18" i="25"/>
  <c r="IU18" i="25"/>
  <c r="IW29" i="25" s="1"/>
  <c r="DG20" i="25"/>
  <c r="DI31" i="25" s="1"/>
  <c r="CP14" i="25"/>
  <c r="CR25" i="25" s="1"/>
  <c r="JS14" i="25"/>
  <c r="JU25" i="25" s="1"/>
  <c r="HG14" i="25"/>
  <c r="HI25" i="25" s="1"/>
  <c r="EU14" i="25"/>
  <c r="EW25" i="25" s="1"/>
  <c r="CI14" i="25"/>
  <c r="W14" i="25"/>
  <c r="R20" i="24"/>
  <c r="I19" i="24"/>
  <c r="BP17" i="24"/>
  <c r="R14" i="24"/>
  <c r="BN15" i="24"/>
  <c r="AW15" i="24"/>
  <c r="AY26" i="24" s="1"/>
  <c r="AV16" i="24"/>
  <c r="AK25" i="24"/>
  <c r="BB25" i="24"/>
  <c r="BX16" i="24"/>
  <c r="AT16" i="24"/>
  <c r="BD18" i="24"/>
  <c r="BX20" i="24"/>
  <c r="BZ31" i="24" s="1"/>
  <c r="BG15" i="24"/>
  <c r="BX19" i="24"/>
  <c r="IC16" i="25"/>
  <c r="IE27" i="25" s="1"/>
  <c r="JP16" i="25"/>
  <c r="JR27" i="25" s="1"/>
  <c r="HM17" i="25"/>
  <c r="HO28" i="25" s="1"/>
  <c r="BV17" i="25"/>
  <c r="JR14" i="25"/>
  <c r="JT25" i="25" s="1"/>
  <c r="U20" i="25"/>
  <c r="ER15" i="25"/>
  <c r="ET26" i="25" s="1"/>
  <c r="DX14" i="25"/>
  <c r="DZ25" i="25" s="1"/>
  <c r="BZ14" i="25"/>
  <c r="EJ18" i="25"/>
  <c r="EL29" i="25" s="1"/>
  <c r="IV14" i="25"/>
  <c r="IX25" i="25" s="1"/>
  <c r="BS18" i="25"/>
  <c r="CT17" i="25"/>
  <c r="CV28" i="25" s="1"/>
  <c r="BL14" i="25"/>
  <c r="GQ18" i="25"/>
  <c r="GS29" i="25" s="1"/>
  <c r="BW16" i="25"/>
  <c r="AJ17" i="25"/>
  <c r="GW18" i="25"/>
  <c r="GY29" i="25" s="1"/>
  <c r="BY18" i="25"/>
  <c r="JR15" i="25"/>
  <c r="JT26" i="25" s="1"/>
  <c r="ET15" i="25"/>
  <c r="EV26" i="25" s="1"/>
  <c r="GJ14" i="25"/>
  <c r="GL25" i="25" s="1"/>
  <c r="IJ17" i="25"/>
  <c r="IL28" i="25" s="1"/>
  <c r="FX17" i="25"/>
  <c r="FZ28" i="25" s="1"/>
  <c r="DL17" i="25"/>
  <c r="DN28" i="25" s="1"/>
  <c r="JG17" i="25"/>
  <c r="JI28" i="25" s="1"/>
  <c r="GU17" i="25"/>
  <c r="GW28" i="25" s="1"/>
  <c r="EI17" i="25"/>
  <c r="EK28" i="25" s="1"/>
  <c r="CG20" i="25"/>
  <c r="BW20" i="25"/>
  <c r="K20" i="25"/>
  <c r="ID14" i="25"/>
  <c r="IF25" i="25" s="1"/>
  <c r="FH20" i="25"/>
  <c r="FJ31" i="25" s="1"/>
  <c r="CH15" i="25"/>
  <c r="JK14" i="25"/>
  <c r="JM25" i="25" s="1"/>
  <c r="GY14" i="25"/>
  <c r="HA25" i="25" s="1"/>
  <c r="EM14" i="25"/>
  <c r="EO25" i="25" s="1"/>
  <c r="CA14" i="25"/>
  <c r="O14" i="25"/>
  <c r="FJ14" i="25"/>
  <c r="FL25" i="25" s="1"/>
  <c r="J14" i="24"/>
  <c r="Z14" i="24"/>
  <c r="AB25" i="24" s="1"/>
  <c r="BX25" i="24"/>
  <c r="BT18" i="24"/>
  <c r="AT18" i="24"/>
  <c r="AS18" i="24"/>
  <c r="AR18" i="24"/>
  <c r="AS25" i="24"/>
  <c r="BV18" i="24"/>
  <c r="BU18" i="24"/>
  <c r="AL18" i="24"/>
  <c r="BH16" i="24"/>
  <c r="BJ19" i="24"/>
  <c r="BA16" i="24"/>
  <c r="BN16" i="24"/>
  <c r="AW16" i="24"/>
  <c r="Z20" i="24"/>
  <c r="AH15" i="25"/>
  <c r="IY16" i="25"/>
  <c r="JA27" i="25" s="1"/>
  <c r="CU16" i="25"/>
  <c r="CW27" i="25" s="1"/>
  <c r="GJ18" i="25"/>
  <c r="GL29" i="25" s="1"/>
  <c r="BL18" i="25"/>
  <c r="BM29" i="25" s="1"/>
  <c r="KH18" i="25"/>
  <c r="KJ29" i="25" s="1"/>
  <c r="HV18" i="25"/>
  <c r="HX29" i="25" s="1"/>
  <c r="FJ18" i="25"/>
  <c r="FL29" i="25" s="1"/>
  <c r="CX18" i="25"/>
  <c r="CZ29" i="25" s="1"/>
  <c r="AL18" i="25"/>
  <c r="AR20" i="25"/>
  <c r="GH15" i="25"/>
  <c r="GJ26" i="25" s="1"/>
  <c r="BM15" i="25"/>
  <c r="BO26" i="25" s="1"/>
  <c r="AA15" i="25"/>
  <c r="KM15" i="25"/>
  <c r="EO16" i="25"/>
  <c r="EQ27" i="25" s="1"/>
  <c r="Q16" i="25"/>
  <c r="FO15" i="25"/>
  <c r="FQ26" i="25" s="1"/>
  <c r="X15" i="25"/>
  <c r="Y15" i="24"/>
  <c r="AK18" i="24"/>
  <c r="IT15" i="25"/>
  <c r="IV26" i="25" s="1"/>
  <c r="DV15" i="25"/>
  <c r="DX26" i="25" s="1"/>
  <c r="IR15" i="25"/>
  <c r="IT26" i="25" s="1"/>
  <c r="DT15" i="25"/>
  <c r="DV26" i="25" s="1"/>
  <c r="AI16" i="24"/>
  <c r="BO17" i="24"/>
  <c r="AL17" i="25"/>
  <c r="Z15" i="25"/>
  <c r="AB26" i="25" s="1"/>
  <c r="AP17" i="25"/>
  <c r="EC17" i="25"/>
  <c r="EE28" i="25" s="1"/>
  <c r="BR17" i="25"/>
  <c r="EJ17" i="25"/>
  <c r="EL28" i="25" s="1"/>
  <c r="BU17" i="25"/>
  <c r="KE17" i="25"/>
  <c r="KG28" i="25" s="1"/>
  <c r="HS17" i="25"/>
  <c r="HU28" i="25" s="1"/>
  <c r="FG17" i="25"/>
  <c r="FI28" i="25" s="1"/>
  <c r="CU17" i="25"/>
  <c r="CW28" i="25" s="1"/>
  <c r="O17" i="25"/>
  <c r="II18" i="25"/>
  <c r="IK29" i="25" s="1"/>
  <c r="DK18" i="25"/>
  <c r="DM29" i="25" s="1"/>
  <c r="JN19" i="25"/>
  <c r="JP30" i="25" s="1"/>
  <c r="EP19" i="25"/>
  <c r="ER30" i="25" s="1"/>
  <c r="R19" i="25"/>
  <c r="GJ19" i="25"/>
  <c r="GL30" i="25" s="1"/>
  <c r="BL19" i="25"/>
  <c r="DE20" i="25"/>
  <c r="DG31" i="25" s="1"/>
  <c r="S15" i="25"/>
  <c r="CO20" i="25"/>
  <c r="CQ31" i="25" s="1"/>
  <c r="I18" i="25"/>
  <c r="IQ18" i="25"/>
  <c r="IS29" i="25" s="1"/>
  <c r="DS18" i="25"/>
  <c r="DU29" i="25" s="1"/>
  <c r="IR18" i="25"/>
  <c r="IT29" i="25" s="1"/>
  <c r="CH20" i="25"/>
  <c r="JX15" i="25"/>
  <c r="JZ26" i="25" s="1"/>
  <c r="EZ15" i="25"/>
  <c r="FB26" i="25" s="1"/>
  <c r="IG15" i="25"/>
  <c r="II26" i="25" s="1"/>
  <c r="FU15" i="25"/>
  <c r="FW26" i="25" s="1"/>
  <c r="AO16" i="25"/>
  <c r="FW18" i="25"/>
  <c r="FY29" i="25" s="1"/>
  <c r="AY18" i="25"/>
  <c r="HB19" i="25"/>
  <c r="HD30" i="25" s="1"/>
  <c r="CD19" i="25"/>
  <c r="IV19" i="25"/>
  <c r="IX30" i="25" s="1"/>
  <c r="DX19" i="25"/>
  <c r="DZ30" i="25" s="1"/>
  <c r="AS20" i="25"/>
  <c r="AU31" i="25" s="1"/>
  <c r="CN20" i="25"/>
  <c r="CP31" i="25" s="1"/>
  <c r="JU20" i="25"/>
  <c r="JW31" i="25" s="1"/>
  <c r="HF16" i="25"/>
  <c r="HH27" i="25" s="1"/>
  <c r="CO16" i="25"/>
  <c r="CQ27" i="25" s="1"/>
  <c r="EK17" i="25"/>
  <c r="EM28" i="25" s="1"/>
  <c r="KF17" i="25"/>
  <c r="KH28" i="25" s="1"/>
  <c r="HT17" i="25"/>
  <c r="HV28" i="25" s="1"/>
  <c r="FH17" i="25"/>
  <c r="FJ28" i="25" s="1"/>
  <c r="CV17" i="25"/>
  <c r="CX28" i="25" s="1"/>
  <c r="IQ17" i="25"/>
  <c r="IS28" i="25" s="1"/>
  <c r="GE17" i="25"/>
  <c r="GG28" i="25" s="1"/>
  <c r="DS17" i="25"/>
  <c r="DU28" i="25" s="1"/>
  <c r="BH19" i="25"/>
  <c r="ID19" i="25"/>
  <c r="IF30" i="25" s="1"/>
  <c r="FR19" i="25"/>
  <c r="FT30" i="25" s="1"/>
  <c r="DF19" i="25"/>
  <c r="DH30" i="25" s="1"/>
  <c r="AT19" i="25"/>
  <c r="AV30" i="25" s="1"/>
  <c r="CY20" i="25"/>
  <c r="DA31" i="25" s="1"/>
  <c r="BG20" i="25"/>
  <c r="GF19" i="25"/>
  <c r="GH30" i="25" s="1"/>
  <c r="EZ18" i="25"/>
  <c r="FB29" i="25" s="1"/>
  <c r="DS16" i="25"/>
  <c r="DU27" i="25" s="1"/>
  <c r="GJ16" i="25"/>
  <c r="GL27" i="25" s="1"/>
  <c r="BM16" i="25"/>
  <c r="IU14" i="25"/>
  <c r="IW25" i="25" s="1"/>
  <c r="GI14" i="25"/>
  <c r="GK25" i="25" s="1"/>
  <c r="DW14" i="25"/>
  <c r="DY25" i="25" s="1"/>
  <c r="BK14" i="25"/>
  <c r="BE15" i="25"/>
  <c r="HC16" i="25"/>
  <c r="HE27" i="25" s="1"/>
  <c r="CB16" i="25"/>
  <c r="KB16" i="25"/>
  <c r="KD27" i="25" s="1"/>
  <c r="IS16" i="25"/>
  <c r="IU27" i="25" s="1"/>
  <c r="EK16" i="25"/>
  <c r="EM27" i="25" s="1"/>
  <c r="M16" i="25"/>
  <c r="HE16" i="25"/>
  <c r="HG27" i="25" s="1"/>
  <c r="FL16" i="25"/>
  <c r="FN27" i="25" s="1"/>
  <c r="AN16" i="25"/>
  <c r="HY16" i="25"/>
  <c r="IA27" i="25" s="1"/>
  <c r="GK16" i="25"/>
  <c r="GM27" i="25" s="1"/>
  <c r="FE16" i="25"/>
  <c r="FG27" i="25" s="1"/>
  <c r="AG16" i="25"/>
  <c r="IK17" i="25"/>
  <c r="IM28" i="25" s="1"/>
  <c r="JI17" i="25"/>
  <c r="JK28" i="25" s="1"/>
  <c r="IZ17" i="25"/>
  <c r="JB28" i="25" s="1"/>
  <c r="GN17" i="25"/>
  <c r="GP28" i="25" s="1"/>
  <c r="EB17" i="25"/>
  <c r="ED28" i="25" s="1"/>
  <c r="JW17" i="25"/>
  <c r="JY28" i="25" s="1"/>
  <c r="HK17" i="25"/>
  <c r="HM28" i="25" s="1"/>
  <c r="EY17" i="25"/>
  <c r="FA28" i="25" s="1"/>
  <c r="CM17" i="25"/>
  <c r="H17" i="25"/>
  <c r="JN18" i="25"/>
  <c r="JP29" i="25" s="1"/>
  <c r="EP18" i="25"/>
  <c r="ER29" i="25" s="1"/>
  <c r="R18" i="25"/>
  <c r="AM20" i="25"/>
  <c r="GE15" i="25"/>
  <c r="GG26" i="25" s="1"/>
  <c r="IF14" i="25"/>
  <c r="IH25" i="25" s="1"/>
  <c r="FT14" i="25"/>
  <c r="FV25" i="25" s="1"/>
  <c r="DH14" i="25"/>
  <c r="DJ25" i="25" s="1"/>
  <c r="AV14" i="25"/>
  <c r="AX25" i="25" s="1"/>
  <c r="P16" i="25"/>
  <c r="EV16" i="25"/>
  <c r="EX27" i="25" s="1"/>
  <c r="X16" i="25"/>
  <c r="GD17" i="25"/>
  <c r="GF28" i="25" s="1"/>
  <c r="HB17" i="25"/>
  <c r="HD28" i="25" s="1"/>
  <c r="JL15" i="25"/>
  <c r="JN26" i="25" s="1"/>
  <c r="DI15" i="25"/>
  <c r="DK26" i="25" s="1"/>
  <c r="GE16" i="25"/>
  <c r="GG27" i="25" s="1"/>
  <c r="BG16" i="25"/>
  <c r="GW17" i="25"/>
  <c r="GY28" i="25" s="1"/>
  <c r="BD25" i="25"/>
  <c r="JO16" i="25"/>
  <c r="JQ27" i="25" s="1"/>
  <c r="DP16" i="25"/>
  <c r="DR27" i="25" s="1"/>
  <c r="AR18" i="25"/>
  <c r="AM16" i="24"/>
  <c r="N16" i="24"/>
  <c r="AR17" i="24"/>
  <c r="Y18" i="24"/>
  <c r="P19" i="24"/>
  <c r="N14" i="24"/>
  <c r="AG19" i="24"/>
  <c r="N20" i="24"/>
  <c r="V14" i="24"/>
  <c r="AC25" i="24"/>
  <c r="AF16" i="24"/>
  <c r="W16" i="24"/>
  <c r="AB17" i="24"/>
  <c r="BW17" i="24"/>
  <c r="BY28" i="24" s="1"/>
  <c r="Y19" i="24"/>
  <c r="Z30" i="24" s="1"/>
  <c r="AH15" i="24"/>
  <c r="O16" i="24"/>
  <c r="AC17" i="24"/>
  <c r="BA17" i="24"/>
  <c r="R15" i="24"/>
  <c r="BK15" i="24"/>
  <c r="AL15" i="24"/>
  <c r="BH15" i="24"/>
  <c r="BI16" i="24"/>
  <c r="AR16" i="24"/>
  <c r="BV16" i="24"/>
  <c r="BE16" i="24"/>
  <c r="BS19" i="24"/>
  <c r="BU30" i="24" s="1"/>
  <c r="AT19" i="24"/>
  <c r="BP19" i="24"/>
  <c r="AY19" i="24"/>
  <c r="BH20" i="24"/>
  <c r="AQ20" i="24"/>
  <c r="BU20" i="24"/>
  <c r="AV20" i="24"/>
  <c r="AV31" i="24" s="1"/>
  <c r="BD14" i="24"/>
  <c r="BC15" i="24"/>
  <c r="BQ15" i="24"/>
  <c r="AZ15" i="24"/>
  <c r="AZ26" i="24" s="1"/>
  <c r="AJ16" i="24"/>
  <c r="BK19" i="24"/>
  <c r="BM30" i="24" s="1"/>
  <c r="AL19" i="24"/>
  <c r="BH19" i="24"/>
  <c r="AQ19" i="24"/>
  <c r="AZ20" i="24"/>
  <c r="AI20" i="24"/>
  <c r="BM20" i="24"/>
  <c r="AN20" i="24"/>
  <c r="AN31" i="24" s="1"/>
  <c r="AM14" i="24"/>
  <c r="BL14" i="24"/>
  <c r="BT15" i="24"/>
  <c r="BV26" i="24" s="1"/>
  <c r="AU15" i="24"/>
  <c r="BI15" i="24"/>
  <c r="AR15" i="24"/>
  <c r="AS16" i="24"/>
  <c r="BW16" i="24"/>
  <c r="BF16" i="24"/>
  <c r="BR18" i="24"/>
  <c r="BI18" i="24"/>
  <c r="BH18" i="24"/>
  <c r="AY18" i="24"/>
  <c r="BV30" i="24"/>
  <c r="BC19" i="24"/>
  <c r="BQ19" i="24"/>
  <c r="AZ19" i="24"/>
  <c r="BK31" i="24"/>
  <c r="AR20" i="24"/>
  <c r="AT31" i="24" s="1"/>
  <c r="BV20" i="24"/>
  <c r="BE20" i="24"/>
  <c r="AU14" i="24"/>
  <c r="BT14" i="24"/>
  <c r="AG14" i="24"/>
  <c r="AI25" i="24" s="1"/>
  <c r="BL15" i="24"/>
  <c r="BN26" i="24" s="1"/>
  <c r="AM15" i="24"/>
  <c r="BA15" i="24"/>
  <c r="AJ15" i="24"/>
  <c r="BO16" i="24"/>
  <c r="AX16" i="24"/>
  <c r="BS18" i="24"/>
  <c r="BU29" i="24" s="1"/>
  <c r="BA18" i="24"/>
  <c r="AZ18" i="24"/>
  <c r="AQ18" i="24"/>
  <c r="AU19" i="24"/>
  <c r="BI19" i="24"/>
  <c r="AR19" i="24"/>
  <c r="AJ20" i="24"/>
  <c r="BN20" i="24"/>
  <c r="AW20" i="24"/>
  <c r="BC14" i="24"/>
  <c r="AO14" i="24"/>
  <c r="AQ25" i="24" s="1"/>
  <c r="BD15" i="24"/>
  <c r="BF26" i="24" s="1"/>
  <c r="BR15" i="24"/>
  <c r="AS15" i="24"/>
  <c r="BD27" i="24"/>
  <c r="BG16" i="24"/>
  <c r="BG18" i="24"/>
  <c r="BL18" i="24"/>
  <c r="BK18" i="24"/>
  <c r="BF30" i="24"/>
  <c r="AM19" i="24"/>
  <c r="BA19" i="24"/>
  <c r="AJ19" i="24"/>
  <c r="AU31" i="24"/>
  <c r="BW20" i="24"/>
  <c r="BY31" i="24" s="1"/>
  <c r="BF20" i="24"/>
  <c r="AO20" i="24"/>
  <c r="BK14" i="24"/>
  <c r="AW14" i="24"/>
  <c r="AY25" i="24" s="1"/>
  <c r="AV15" i="24"/>
  <c r="AX26" i="24" s="1"/>
  <c r="BJ15" i="24"/>
  <c r="AK15" i="24"/>
  <c r="BP16" i="24"/>
  <c r="AY16" i="24"/>
  <c r="BC18" i="24"/>
  <c r="BR19" i="24"/>
  <c r="AS19" i="24"/>
  <c r="BW19" i="24"/>
  <c r="BO20" i="24"/>
  <c r="AX20" i="24"/>
  <c r="BT20" i="24"/>
  <c r="BS14" i="24"/>
  <c r="AF14" i="24"/>
  <c r="BE14" i="24"/>
  <c r="BG25" i="24" s="1"/>
  <c r="AN15" i="24"/>
  <c r="BB15" i="24"/>
  <c r="BD26" i="24" s="1"/>
  <c r="AQ16" i="24"/>
  <c r="BU16" i="24"/>
  <c r="AU18" i="24"/>
  <c r="AK19" i="24"/>
  <c r="BO19" i="24"/>
  <c r="BG20" i="24"/>
  <c r="AP20" i="24"/>
  <c r="BL20" i="24"/>
  <c r="AN14" i="24"/>
  <c r="BM14" i="24"/>
  <c r="BO25" i="24" s="1"/>
  <c r="BG26" i="24"/>
  <c r="BS15" i="24"/>
  <c r="BU26" i="24" s="1"/>
  <c r="AT15" i="24"/>
  <c r="BP15" i="24"/>
  <c r="BQ16" i="24"/>
  <c r="BS27" i="24" s="1"/>
  <c r="AZ16" i="24"/>
  <c r="BM16" i="24"/>
  <c r="BS29" i="24"/>
  <c r="BO18" i="24"/>
  <c r="AO18" i="24"/>
  <c r="AN18" i="24"/>
  <c r="AM18" i="24"/>
  <c r="BB19" i="24"/>
  <c r="BG19" i="24"/>
  <c r="BP20" i="24"/>
  <c r="BR31" i="24" s="1"/>
  <c r="AY20" i="24"/>
  <c r="BD20" i="24"/>
  <c r="AV14" i="24"/>
  <c r="BU14" i="24"/>
  <c r="BW25" i="24" s="1"/>
  <c r="FD16" i="25"/>
  <c r="FF27" i="25" s="1"/>
  <c r="GU16" i="25"/>
  <c r="GW27" i="25" s="1"/>
  <c r="ES16" i="25"/>
  <c r="EU27" i="25" s="1"/>
  <c r="HK16" i="25"/>
  <c r="HM27" i="25" s="1"/>
  <c r="KC16" i="25"/>
  <c r="KE27" i="25" s="1"/>
  <c r="JC16" i="25"/>
  <c r="JE27" i="25" s="1"/>
  <c r="GQ16" i="25"/>
  <c r="GS27" i="25" s="1"/>
  <c r="EE16" i="25"/>
  <c r="EG27" i="25" s="1"/>
  <c r="BS16" i="25"/>
  <c r="G16" i="25"/>
  <c r="IZ16" i="25"/>
  <c r="JB27" i="25" s="1"/>
  <c r="GN16" i="25"/>
  <c r="GP27" i="25" s="1"/>
  <c r="EB16" i="25"/>
  <c r="ED27" i="25" s="1"/>
  <c r="BP16" i="25"/>
  <c r="DJ16" i="25"/>
  <c r="DL27" i="25" s="1"/>
  <c r="JV17" i="25"/>
  <c r="JX28" i="25" s="1"/>
  <c r="DB17" i="25"/>
  <c r="DD28" i="25" s="1"/>
  <c r="JL17" i="25"/>
  <c r="JN28" i="25" s="1"/>
  <c r="GZ17" i="25"/>
  <c r="HB28" i="25" s="1"/>
  <c r="EN17" i="25"/>
  <c r="EP28" i="25" s="1"/>
  <c r="BZ17" i="25"/>
  <c r="KI17" i="25"/>
  <c r="KK28" i="25" s="1"/>
  <c r="X17" i="25"/>
  <c r="IT17" i="25"/>
  <c r="IV28" i="25" s="1"/>
  <c r="GH17" i="25"/>
  <c r="GJ28" i="25" s="1"/>
  <c r="DV17" i="25"/>
  <c r="DX28" i="25" s="1"/>
  <c r="BB17" i="25"/>
  <c r="W17" i="25"/>
  <c r="IS18" i="25"/>
  <c r="IU29" i="25" s="1"/>
  <c r="DU18" i="25"/>
  <c r="DW29" i="25" s="1"/>
  <c r="JP18" i="25"/>
  <c r="JR29" i="25" s="1"/>
  <c r="HD18" i="25"/>
  <c r="HF29" i="25" s="1"/>
  <c r="ER18" i="25"/>
  <c r="ET29" i="25" s="1"/>
  <c r="CF18" i="25"/>
  <c r="T18" i="25"/>
  <c r="JZ19" i="25"/>
  <c r="KB30" i="25" s="1"/>
  <c r="HN19" i="25"/>
  <c r="HP30" i="25" s="1"/>
  <c r="FB19" i="25"/>
  <c r="FD30" i="25" s="1"/>
  <c r="CP19" i="25"/>
  <c r="CR30" i="25" s="1"/>
  <c r="AD19" i="25"/>
  <c r="JA19" i="25"/>
  <c r="JC30" i="25" s="1"/>
  <c r="GO19" i="25"/>
  <c r="GQ30" i="25" s="1"/>
  <c r="EC19" i="25"/>
  <c r="EE30" i="25" s="1"/>
  <c r="BQ19" i="25"/>
  <c r="HQ19" i="25"/>
  <c r="HS30" i="25" s="1"/>
  <c r="JH20" i="25"/>
  <c r="JJ31" i="25" s="1"/>
  <c r="JV20" i="25"/>
  <c r="JX31" i="25" s="1"/>
  <c r="HJ20" i="25"/>
  <c r="HL31" i="25" s="1"/>
  <c r="EX20" i="25"/>
  <c r="EZ31" i="25" s="1"/>
  <c r="IF20" i="25"/>
  <c r="IH31" i="25" s="1"/>
  <c r="FT20" i="25"/>
  <c r="FV31" i="25" s="1"/>
  <c r="DC20" i="25"/>
  <c r="DE31" i="25" s="1"/>
  <c r="AQ20" i="25"/>
  <c r="CL20" i="25"/>
  <c r="BT20" i="25"/>
  <c r="H20" i="25"/>
  <c r="AT20" i="25"/>
  <c r="GX15" i="25"/>
  <c r="GZ26" i="25" s="1"/>
  <c r="BZ15" i="25"/>
  <c r="JF15" i="25"/>
  <c r="JH26" i="25" s="1"/>
  <c r="GT15" i="25"/>
  <c r="GV26" i="25" s="1"/>
  <c r="EH15" i="25"/>
  <c r="EJ26" i="25" s="1"/>
  <c r="JM15" i="25"/>
  <c r="JO26" i="25" s="1"/>
  <c r="AI15" i="25"/>
  <c r="DM16" i="25"/>
  <c r="DO27" i="25" s="1"/>
  <c r="KE16" i="25"/>
  <c r="KG27" i="25" s="1"/>
  <c r="DF16" i="25"/>
  <c r="DH27" i="25" s="1"/>
  <c r="AT16" i="25"/>
  <c r="KD16" i="25"/>
  <c r="KF27" i="25" s="1"/>
  <c r="FF16" i="25"/>
  <c r="FH27" i="25" s="1"/>
  <c r="CT16" i="25"/>
  <c r="CV27" i="25" s="1"/>
  <c r="AH16" i="25"/>
  <c r="KJ17" i="25"/>
  <c r="KL28" i="25" s="1"/>
  <c r="IG17" i="25"/>
  <c r="II28" i="25" s="1"/>
  <c r="FU17" i="25"/>
  <c r="FW28" i="25" s="1"/>
  <c r="DI17" i="25"/>
  <c r="DK28" i="25" s="1"/>
  <c r="AK17" i="25"/>
  <c r="IV17" i="25"/>
  <c r="IX28" i="25" s="1"/>
  <c r="GJ17" i="25"/>
  <c r="GL28" i="25" s="1"/>
  <c r="DX17" i="25"/>
  <c r="DZ28" i="25" s="1"/>
  <c r="BE17" i="25"/>
  <c r="JS17" i="25"/>
  <c r="JU28" i="25" s="1"/>
  <c r="EU17" i="25"/>
  <c r="EW28" i="25" s="1"/>
  <c r="AG17" i="25"/>
  <c r="AR17" i="25"/>
  <c r="BS17" i="25"/>
  <c r="HS18" i="25"/>
  <c r="HU29" i="25" s="1"/>
  <c r="CU18" i="25"/>
  <c r="CW29" i="25" s="1"/>
  <c r="HM18" i="25"/>
  <c r="HO29" i="25" s="1"/>
  <c r="CO18" i="25"/>
  <c r="CQ29" i="25" s="1"/>
  <c r="JG18" i="25"/>
  <c r="JI29" i="25" s="1"/>
  <c r="EI18" i="25"/>
  <c r="EK29" i="25" s="1"/>
  <c r="K18" i="25"/>
  <c r="IF18" i="25"/>
  <c r="IH29" i="25" s="1"/>
  <c r="DH18" i="25"/>
  <c r="DJ29" i="25" s="1"/>
  <c r="JR18" i="25"/>
  <c r="JT29" i="25" s="1"/>
  <c r="HF18" i="25"/>
  <c r="HH29" i="25" s="1"/>
  <c r="ET18" i="25"/>
  <c r="EV29" i="25" s="1"/>
  <c r="CH18" i="25"/>
  <c r="V18" i="25"/>
  <c r="IX19" i="25"/>
  <c r="IZ30" i="25" s="1"/>
  <c r="DZ19" i="25"/>
  <c r="EB30" i="25" s="1"/>
  <c r="FT19" i="25"/>
  <c r="FV30" i="25" s="1"/>
  <c r="AV19" i="25"/>
  <c r="AX30" i="25" s="1"/>
  <c r="L20" i="25"/>
  <c r="JG15" i="25"/>
  <c r="JI26" i="25" s="1"/>
  <c r="FR15" i="25"/>
  <c r="FT26" i="25" s="1"/>
  <c r="BL15" i="25"/>
  <c r="BQ17" i="24"/>
  <c r="JT16" i="25"/>
  <c r="JV27" i="25" s="1"/>
  <c r="IV16" i="25"/>
  <c r="IX27" i="25" s="1"/>
  <c r="IE16" i="25"/>
  <c r="IG27" i="25" s="1"/>
  <c r="FS16" i="25"/>
  <c r="FU27" i="25" s="1"/>
  <c r="DG16" i="25"/>
  <c r="DI27" i="25" s="1"/>
  <c r="AU16" i="25"/>
  <c r="CX16" i="25"/>
  <c r="CZ27" i="25" s="1"/>
  <c r="IB16" i="25"/>
  <c r="ID27" i="25" s="1"/>
  <c r="FP16" i="25"/>
  <c r="FR27" i="25" s="1"/>
  <c r="DD16" i="25"/>
  <c r="DF27" i="25" s="1"/>
  <c r="AR16" i="25"/>
  <c r="JV16" i="25"/>
  <c r="JX27" i="25" s="1"/>
  <c r="CL16" i="25"/>
  <c r="JF17" i="25"/>
  <c r="JH28" i="25" s="1"/>
  <c r="KG17" i="25"/>
  <c r="KI28" i="25" s="1"/>
  <c r="IR17" i="25"/>
  <c r="IT28" i="25" s="1"/>
  <c r="GF17" i="25"/>
  <c r="GH28" i="25" s="1"/>
  <c r="DT17" i="25"/>
  <c r="DV28" i="25" s="1"/>
  <c r="JO17" i="25"/>
  <c r="JQ28" i="25" s="1"/>
  <c r="HC17" i="25"/>
  <c r="HE28" i="25" s="1"/>
  <c r="EQ17" i="25"/>
  <c r="ES28" i="25" s="1"/>
  <c r="KK17" i="25"/>
  <c r="KM28" i="25" s="1"/>
  <c r="HY17" i="25"/>
  <c r="IA28" i="25" s="1"/>
  <c r="FM17" i="25"/>
  <c r="FO28" i="25" s="1"/>
  <c r="DA17" i="25"/>
  <c r="DC28" i="25" s="1"/>
  <c r="IN17" i="25"/>
  <c r="IP28" i="25" s="1"/>
  <c r="GB17" i="25"/>
  <c r="GD28" i="25" s="1"/>
  <c r="DP17" i="25"/>
  <c r="DR28" i="25" s="1"/>
  <c r="AT17" i="25"/>
  <c r="GY17" i="25"/>
  <c r="HA28" i="25" s="1"/>
  <c r="EM17" i="25"/>
  <c r="EO28" i="25" s="1"/>
  <c r="BY17" i="25"/>
  <c r="KH17" i="25"/>
  <c r="KJ28" i="25" s="1"/>
  <c r="HV17" i="25"/>
  <c r="HX28" i="25" s="1"/>
  <c r="FJ17" i="25"/>
  <c r="FL28" i="25" s="1"/>
  <c r="CX17" i="25"/>
  <c r="CZ28" i="25" s="1"/>
  <c r="V17" i="25"/>
  <c r="JG16" i="25"/>
  <c r="JI27" i="25" s="1"/>
  <c r="JS19" i="25"/>
  <c r="JU30" i="25" s="1"/>
  <c r="EU19" i="25"/>
  <c r="EW30" i="25" s="1"/>
  <c r="W19" i="25"/>
  <c r="JB19" i="25"/>
  <c r="JD30" i="25" s="1"/>
  <c r="GP19" i="25"/>
  <c r="GR30" i="25" s="1"/>
  <c r="ED19" i="25"/>
  <c r="EF30" i="25" s="1"/>
  <c r="BR19" i="25"/>
  <c r="FQ19" i="25"/>
  <c r="FS30" i="25" s="1"/>
  <c r="AS19" i="25"/>
  <c r="AU30" i="25" s="1"/>
  <c r="JW19" i="25"/>
  <c r="JY30" i="25" s="1"/>
  <c r="HK19" i="25"/>
  <c r="HM30" i="25" s="1"/>
  <c r="EY19" i="25"/>
  <c r="FA30" i="25" s="1"/>
  <c r="CM19" i="25"/>
  <c r="CO30" i="25" s="1"/>
  <c r="AA19" i="25"/>
  <c r="JE19" i="25"/>
  <c r="JG30" i="25" s="1"/>
  <c r="EG19" i="25"/>
  <c r="EI30" i="25" s="1"/>
  <c r="I19" i="25"/>
  <c r="DF20" i="25"/>
  <c r="DH31" i="25" s="1"/>
  <c r="IX20" i="25"/>
  <c r="IZ31" i="25" s="1"/>
  <c r="GL20" i="25"/>
  <c r="GN31" i="25" s="1"/>
  <c r="DZ20" i="25"/>
  <c r="EB31" i="25" s="1"/>
  <c r="W20" i="25"/>
  <c r="HY20" i="25"/>
  <c r="IA31" i="25" s="1"/>
  <c r="FM20" i="25"/>
  <c r="FO31" i="25" s="1"/>
  <c r="CW20" i="25"/>
  <c r="CY31" i="25" s="1"/>
  <c r="JT20" i="25"/>
  <c r="JV31" i="25" s="1"/>
  <c r="HH20" i="25"/>
  <c r="HJ31" i="25" s="1"/>
  <c r="EV20" i="25"/>
  <c r="EX31" i="25" s="1"/>
  <c r="CE20" i="25"/>
  <c r="S20" i="25"/>
  <c r="BN20" i="25"/>
  <c r="KN15" i="25"/>
  <c r="FP15" i="25"/>
  <c r="FR26" i="25" s="1"/>
  <c r="J15" i="25"/>
  <c r="AD15" i="24"/>
  <c r="BF17" i="24"/>
  <c r="AO17" i="24"/>
  <c r="BC17" i="24"/>
  <c r="I18" i="24"/>
  <c r="G18" i="24"/>
  <c r="G29" i="24" s="1"/>
  <c r="AD14" i="24"/>
  <c r="AD25" i="24" s="1"/>
  <c r="GH16" i="25"/>
  <c r="GJ27" i="25" s="1"/>
  <c r="DY16" i="25"/>
  <c r="EA27" i="25" s="1"/>
  <c r="HZ17" i="25"/>
  <c r="IB28" i="25" s="1"/>
  <c r="BT17" i="25"/>
  <c r="IH18" i="25"/>
  <c r="IJ29" i="25" s="1"/>
  <c r="DJ18" i="25"/>
  <c r="DL29" i="25" s="1"/>
  <c r="GG18" i="25"/>
  <c r="GI29" i="25" s="1"/>
  <c r="BI18" i="25"/>
  <c r="CZ20" i="25"/>
  <c r="DB31" i="25" s="1"/>
  <c r="AN20" i="25"/>
  <c r="JJ15" i="25"/>
  <c r="JL26" i="25" s="1"/>
  <c r="EL15" i="25"/>
  <c r="EN26" i="25" s="1"/>
  <c r="IC15" i="25"/>
  <c r="IE26" i="25" s="1"/>
  <c r="FQ15" i="25"/>
  <c r="FS26" i="25" s="1"/>
  <c r="DE15" i="25"/>
  <c r="DG26" i="25" s="1"/>
  <c r="IW16" i="25"/>
  <c r="IY27" i="25" s="1"/>
  <c r="HV16" i="25"/>
  <c r="HX27" i="25" s="1"/>
  <c r="CH16" i="25"/>
  <c r="HX17" i="25"/>
  <c r="HZ28" i="25" s="1"/>
  <c r="FL17" i="25"/>
  <c r="FN28" i="25" s="1"/>
  <c r="CZ17" i="25"/>
  <c r="DB28" i="25" s="1"/>
  <c r="CF17" i="25"/>
  <c r="T17" i="25"/>
  <c r="BQ20" i="25"/>
  <c r="BS31" i="25" s="1"/>
  <c r="L17" i="24"/>
  <c r="J18" i="24"/>
  <c r="KE18" i="25"/>
  <c r="KG29" i="25" s="1"/>
  <c r="FG18" i="25"/>
  <c r="FI29" i="25" s="1"/>
  <c r="AI18" i="25"/>
  <c r="GU18" i="25"/>
  <c r="GW29" i="25" s="1"/>
  <c r="BW18" i="25"/>
  <c r="HW19" i="25"/>
  <c r="HY30" i="25" s="1"/>
  <c r="CY19" i="25"/>
  <c r="DA30" i="25" s="1"/>
  <c r="GL19" i="25"/>
  <c r="GN30" i="25" s="1"/>
  <c r="BN19" i="25"/>
  <c r="IF19" i="25"/>
  <c r="IH30" i="25" s="1"/>
  <c r="DH19" i="25"/>
  <c r="DJ30" i="25" s="1"/>
  <c r="BK20" i="25"/>
  <c r="EZ20" i="25"/>
  <c r="FB31" i="25" s="1"/>
  <c r="IY20" i="25"/>
  <c r="JA31" i="25" s="1"/>
  <c r="GM20" i="25"/>
  <c r="GO31" i="25" s="1"/>
  <c r="EA20" i="25"/>
  <c r="EC31" i="25" s="1"/>
  <c r="ID15" i="25"/>
  <c r="IF26" i="25" s="1"/>
  <c r="DF15" i="25"/>
  <c r="DH26" i="25" s="1"/>
  <c r="AD18" i="24"/>
  <c r="AB18" i="24"/>
  <c r="DH16" i="25"/>
  <c r="DJ27" i="25" s="1"/>
  <c r="GG16" i="25"/>
  <c r="GI27" i="25" s="1"/>
  <c r="BI16" i="25"/>
  <c r="IQ16" i="25"/>
  <c r="IS27" i="25" s="1"/>
  <c r="CJ16" i="25"/>
  <c r="BH20" i="25"/>
  <c r="CI20" i="25"/>
  <c r="AK20" i="25"/>
  <c r="IB15" i="25"/>
  <c r="ID26" i="25" s="1"/>
  <c r="DD15" i="25"/>
  <c r="DF26" i="25" s="1"/>
  <c r="AK17" i="24"/>
  <c r="AS16" i="25"/>
  <c r="U16" i="25"/>
  <c r="DV16" i="25"/>
  <c r="DX27" i="25" s="1"/>
  <c r="IW17" i="25"/>
  <c r="IY28" i="25" s="1"/>
  <c r="GK17" i="25"/>
  <c r="GM28" i="25" s="1"/>
  <c r="DY17" i="25"/>
  <c r="EA28" i="25" s="1"/>
  <c r="HW17" i="25"/>
  <c r="HY28" i="25" s="1"/>
  <c r="CY17" i="25"/>
  <c r="DA28" i="25" s="1"/>
  <c r="X25" i="25"/>
  <c r="IV18" i="25"/>
  <c r="IX29" i="25" s="1"/>
  <c r="DX18" i="25"/>
  <c r="DZ29" i="25" s="1"/>
  <c r="JY14" i="25"/>
  <c r="KA25" i="25" s="1"/>
  <c r="HM14" i="25"/>
  <c r="HO25" i="25" s="1"/>
  <c r="FA14" i="25"/>
  <c r="FC25" i="25" s="1"/>
  <c r="CO14" i="25"/>
  <c r="CQ25" i="25" s="1"/>
  <c r="AC14" i="25"/>
  <c r="AE25" i="25" s="1"/>
  <c r="II19" i="25"/>
  <c r="IK30" i="25" s="1"/>
  <c r="FW19" i="25"/>
  <c r="FY30" i="25" s="1"/>
  <c r="DK19" i="25"/>
  <c r="DM30" i="25" s="1"/>
  <c r="AY19" i="25"/>
  <c r="BA30" i="25" s="1"/>
  <c r="KC19" i="25"/>
  <c r="KE30" i="25" s="1"/>
  <c r="FE19" i="25"/>
  <c r="FG30" i="25" s="1"/>
  <c r="AG19" i="25"/>
  <c r="JC18" i="25"/>
  <c r="JE29" i="25" s="1"/>
  <c r="GV20" i="25"/>
  <c r="GX31" i="25" s="1"/>
  <c r="EJ20" i="25"/>
  <c r="EL31" i="25" s="1"/>
  <c r="II20" i="25"/>
  <c r="IK31" i="25" s="1"/>
  <c r="FW20" i="25"/>
  <c r="FY31" i="25" s="1"/>
  <c r="DK20" i="25"/>
  <c r="DM31" i="25" s="1"/>
  <c r="IW20" i="25"/>
  <c r="IY31" i="25" s="1"/>
  <c r="GK20" i="25"/>
  <c r="GM31" i="25" s="1"/>
  <c r="DY20" i="25"/>
  <c r="EA31" i="25" s="1"/>
  <c r="W18" i="25"/>
  <c r="KH20" i="25"/>
  <c r="KJ31" i="25" s="1"/>
  <c r="II14" i="25"/>
  <c r="IK25" i="25" s="1"/>
  <c r="FW14" i="25"/>
  <c r="FY25" i="25" s="1"/>
  <c r="DK14" i="25"/>
  <c r="DM25" i="25" s="1"/>
  <c r="AY14" i="25"/>
  <c r="DU17" i="25"/>
  <c r="DW28" i="25" s="1"/>
  <c r="IX14" i="25"/>
  <c r="IZ25" i="25" s="1"/>
  <c r="GL14" i="25"/>
  <c r="GN25" i="25" s="1"/>
  <c r="DZ14" i="25"/>
  <c r="EB25" i="25" s="1"/>
  <c r="BN14" i="25"/>
  <c r="CM15" i="25"/>
  <c r="AX15" i="25"/>
  <c r="AD17" i="24"/>
  <c r="FQ16" i="25"/>
  <c r="FS27" i="25" s="1"/>
  <c r="ID16" i="25"/>
  <c r="IF27" i="25" s="1"/>
  <c r="KG16" i="25"/>
  <c r="KI27" i="25" s="1"/>
  <c r="BT16" i="25"/>
  <c r="BJ16" i="25"/>
  <c r="CE16" i="25"/>
  <c r="CI18" i="25"/>
  <c r="CW17" i="25"/>
  <c r="CY28" i="25" s="1"/>
  <c r="L18" i="25"/>
  <c r="HJ19" i="25"/>
  <c r="HL30" i="25" s="1"/>
  <c r="CL19" i="25"/>
  <c r="CN30" i="25" s="1"/>
  <c r="JD19" i="25"/>
  <c r="JF30" i="25" s="1"/>
  <c r="EF19" i="25"/>
  <c r="EH30" i="25" s="1"/>
  <c r="H19" i="25"/>
  <c r="JR19" i="25"/>
  <c r="JT30" i="25" s="1"/>
  <c r="HF19" i="25"/>
  <c r="HH30" i="25" s="1"/>
  <c r="ET19" i="25"/>
  <c r="EV30" i="25" s="1"/>
  <c r="CH19" i="25"/>
  <c r="V19" i="25"/>
  <c r="X30" i="25" s="1"/>
  <c r="O20" i="25"/>
  <c r="KF15" i="25"/>
  <c r="KH26" i="25" s="1"/>
  <c r="JP15" i="25"/>
  <c r="JR26" i="25" s="1"/>
  <c r="HV15" i="25"/>
  <c r="HX26" i="25" s="1"/>
  <c r="CX15" i="25"/>
  <c r="CZ26" i="25" s="1"/>
  <c r="CR15" i="25"/>
  <c r="CT26" i="25" s="1"/>
  <c r="JN15" i="25"/>
  <c r="JP26" i="25" s="1"/>
  <c r="HB15" i="25"/>
  <c r="HD26" i="25" s="1"/>
  <c r="EP15" i="25"/>
  <c r="ER26" i="25" s="1"/>
  <c r="CD15" i="25"/>
  <c r="HI15" i="25"/>
  <c r="HK26" i="25" s="1"/>
  <c r="EW15" i="25"/>
  <c r="EY26" i="25" s="1"/>
  <c r="CK15" i="25"/>
  <c r="HE15" i="25"/>
  <c r="HG26" i="25" s="1"/>
  <c r="CG15" i="25"/>
  <c r="AQ15" i="25"/>
  <c r="AP15" i="25"/>
  <c r="AT15" i="25"/>
  <c r="BA15" i="25"/>
  <c r="H16" i="24"/>
  <c r="AC16" i="24"/>
  <c r="L16" i="24"/>
  <c r="AP16" i="24"/>
  <c r="Y16" i="24"/>
  <c r="M14" i="24"/>
  <c r="IZ18" i="25"/>
  <c r="JB29" i="25" s="1"/>
  <c r="EB18" i="25"/>
  <c r="ED29" i="25" s="1"/>
  <c r="IK19" i="25"/>
  <c r="IM30" i="25" s="1"/>
  <c r="DM19" i="25"/>
  <c r="DO30" i="25" s="1"/>
  <c r="W15" i="24"/>
  <c r="T15" i="24"/>
  <c r="KJ18" i="25"/>
  <c r="KL29" i="25" s="1"/>
  <c r="HX18" i="25"/>
  <c r="HZ29" i="25" s="1"/>
  <c r="FL18" i="25"/>
  <c r="FN29" i="25" s="1"/>
  <c r="CZ18" i="25"/>
  <c r="DB29" i="25" s="1"/>
  <c r="AN18" i="25"/>
  <c r="JJ18" i="25"/>
  <c r="JL29" i="25" s="1"/>
  <c r="GX18" i="25"/>
  <c r="GZ29" i="25" s="1"/>
  <c r="EL18" i="25"/>
  <c r="EN29" i="25" s="1"/>
  <c r="BZ18" i="25"/>
  <c r="N18" i="25"/>
  <c r="JW20" i="25"/>
  <c r="JY31" i="25" s="1"/>
  <c r="HK20" i="25"/>
  <c r="HM31" i="25" s="1"/>
  <c r="EY20" i="25"/>
  <c r="FA31" i="25" s="1"/>
  <c r="BP20" i="25"/>
  <c r="BR31" i="25" s="1"/>
  <c r="DD19" i="25"/>
  <c r="DF30" i="25" s="1"/>
  <c r="O14" i="24"/>
  <c r="CK16" i="25"/>
  <c r="CM27" i="25" s="1"/>
  <c r="HS16" i="25"/>
  <c r="HU27" i="25" s="1"/>
  <c r="DE16" i="25"/>
  <c r="DG27" i="25" s="1"/>
  <c r="EF16" i="25"/>
  <c r="EH27" i="25" s="1"/>
  <c r="H16" i="25"/>
  <c r="H27" i="25" s="1"/>
  <c r="JI16" i="25"/>
  <c r="JK27" i="25" s="1"/>
  <c r="HB16" i="25"/>
  <c r="HD27" i="25" s="1"/>
  <c r="CD16" i="25"/>
  <c r="Q17" i="25"/>
  <c r="KC17" i="25"/>
  <c r="KE28" i="25" s="1"/>
  <c r="HQ17" i="25"/>
  <c r="HS28" i="25" s="1"/>
  <c r="FE17" i="25"/>
  <c r="FG28" i="25" s="1"/>
  <c r="CS17" i="25"/>
  <c r="CU28" i="25" s="1"/>
  <c r="GQ17" i="25"/>
  <c r="GS28" i="25" s="1"/>
  <c r="JQ18" i="25"/>
  <c r="JS29" i="25" s="1"/>
  <c r="ES18" i="25"/>
  <c r="EU29" i="25" s="1"/>
  <c r="U18" i="25"/>
  <c r="W29" i="25" s="1"/>
  <c r="GY20" i="25"/>
  <c r="HA31" i="25" s="1"/>
  <c r="BI20" i="25"/>
  <c r="DD20" i="25"/>
  <c r="DF31" i="25" s="1"/>
  <c r="IQ15" i="25"/>
  <c r="IS26" i="25" s="1"/>
  <c r="CV15" i="25"/>
  <c r="CX26" i="25" s="1"/>
  <c r="CF15" i="25"/>
  <c r="AJ15" i="25"/>
  <c r="BH15" i="25"/>
  <c r="BD15" i="25"/>
  <c r="S15" i="24"/>
  <c r="J15" i="24"/>
  <c r="K26" i="24" s="1"/>
  <c r="AH18" i="24"/>
  <c r="K18" i="24"/>
  <c r="O19" i="24"/>
  <c r="AC19" i="24"/>
  <c r="L19" i="24"/>
  <c r="AH20" i="24"/>
  <c r="Q20" i="24"/>
  <c r="BE16" i="25"/>
  <c r="AY16" i="25"/>
  <c r="Y16" i="25"/>
  <c r="BQ16" i="25"/>
  <c r="EQ16" i="25"/>
  <c r="ES27" i="25" s="1"/>
  <c r="S16" i="25"/>
  <c r="HL16" i="25"/>
  <c r="HN27" i="25" s="1"/>
  <c r="EZ16" i="25"/>
  <c r="FB27" i="25" s="1"/>
  <c r="CN16" i="25"/>
  <c r="CP27" i="25" s="1"/>
  <c r="AB16" i="25"/>
  <c r="EH16" i="25"/>
  <c r="EJ27" i="25" s="1"/>
  <c r="J16" i="25"/>
  <c r="DR17" i="25"/>
  <c r="DT28" i="25" s="1"/>
  <c r="EP17" i="25"/>
  <c r="ER28" i="25" s="1"/>
  <c r="GT17" i="25"/>
  <c r="GV28" i="25" s="1"/>
  <c r="HU17" i="25"/>
  <c r="HW28" i="25" s="1"/>
  <c r="IU17" i="25"/>
  <c r="IW28" i="25" s="1"/>
  <c r="JR17" i="25"/>
  <c r="JT28" i="25" s="1"/>
  <c r="HF17" i="25"/>
  <c r="HH28" i="25" s="1"/>
  <c r="ET17" i="25"/>
  <c r="EV28" i="25" s="1"/>
  <c r="JT18" i="25"/>
  <c r="JV29" i="25" s="1"/>
  <c r="EV18" i="25"/>
  <c r="EX29" i="25" s="1"/>
  <c r="IT18" i="25"/>
  <c r="IV29" i="25" s="1"/>
  <c r="GH18" i="25"/>
  <c r="GJ29" i="25" s="1"/>
  <c r="DV18" i="25"/>
  <c r="DX29" i="25" s="1"/>
  <c r="BJ18" i="25"/>
  <c r="BL29" i="25" s="1"/>
  <c r="JV19" i="25"/>
  <c r="JX30" i="25" s="1"/>
  <c r="EX19" i="25"/>
  <c r="EZ30" i="25" s="1"/>
  <c r="Z19" i="25"/>
  <c r="AB30" i="25" s="1"/>
  <c r="GR19" i="25"/>
  <c r="GT30" i="25" s="1"/>
  <c r="BT19" i="25"/>
  <c r="IL19" i="25"/>
  <c r="IN30" i="25" s="1"/>
  <c r="FZ19" i="25"/>
  <c r="GB30" i="25" s="1"/>
  <c r="DN19" i="25"/>
  <c r="DP30" i="25" s="1"/>
  <c r="BB19" i="25"/>
  <c r="JK20" i="25"/>
  <c r="JM31" i="25" s="1"/>
  <c r="CA20" i="25"/>
  <c r="BO20" i="25"/>
  <c r="GU15" i="25"/>
  <c r="GW26" i="25" s="1"/>
  <c r="KH15" i="25"/>
  <c r="KJ26" i="25" s="1"/>
  <c r="FJ15" i="25"/>
  <c r="FL26" i="25" s="1"/>
  <c r="FD15" i="25"/>
  <c r="FF26" i="25" s="1"/>
  <c r="AR15" i="25"/>
  <c r="AN15" i="25"/>
  <c r="V16" i="24"/>
  <c r="BI17" i="24"/>
  <c r="R17" i="24"/>
  <c r="BM17" i="24"/>
  <c r="O17" i="24"/>
  <c r="AG18" i="24"/>
  <c r="AF18" i="24"/>
  <c r="AE18" i="24"/>
  <c r="N18" i="24"/>
  <c r="L18" i="24"/>
  <c r="HK15" i="25"/>
  <c r="HM26" i="25" s="1"/>
  <c r="M15" i="25"/>
  <c r="JX16" i="25"/>
  <c r="JZ27" i="25" s="1"/>
  <c r="JZ16" i="25"/>
  <c r="KB27" i="25" s="1"/>
  <c r="JJ16" i="25"/>
  <c r="JL27" i="25" s="1"/>
  <c r="CG17" i="25"/>
  <c r="CC17" i="25"/>
  <c r="CE28" i="25" s="1"/>
  <c r="FI17" i="25"/>
  <c r="FK28" i="25" s="1"/>
  <c r="GL18" i="25"/>
  <c r="GN29" i="25" s="1"/>
  <c r="BN18" i="25"/>
  <c r="GE18" i="25"/>
  <c r="GG29" i="25" s="1"/>
  <c r="BG18" i="25"/>
  <c r="BI29" i="25" s="1"/>
  <c r="FL19" i="25"/>
  <c r="FN30" i="25" s="1"/>
  <c r="AN19" i="25"/>
  <c r="AP30" i="25" s="1"/>
  <c r="AU20" i="25"/>
  <c r="AW31" i="25" s="1"/>
  <c r="BW15" i="25"/>
  <c r="JH15" i="25"/>
  <c r="JJ26" i="25" s="1"/>
  <c r="EJ15" i="25"/>
  <c r="EL26" i="25" s="1"/>
  <c r="KD15" i="25"/>
  <c r="KF26" i="25" s="1"/>
  <c r="HR15" i="25"/>
  <c r="HT26" i="25" s="1"/>
  <c r="FF15" i="25"/>
  <c r="FH26" i="25" s="1"/>
  <c r="CT15" i="25"/>
  <c r="CV26" i="25" s="1"/>
  <c r="AE16" i="24"/>
  <c r="AJ17" i="24"/>
  <c r="AD19" i="24"/>
  <c r="HP16" i="25"/>
  <c r="HR27" i="25" s="1"/>
  <c r="CM16" i="25"/>
  <c r="CO27" i="25" s="1"/>
  <c r="CR16" i="25"/>
  <c r="CT27" i="25" s="1"/>
  <c r="BO16" i="25"/>
  <c r="JH16" i="25"/>
  <c r="JJ27" i="25" s="1"/>
  <c r="IM16" i="25"/>
  <c r="IO27" i="25" s="1"/>
  <c r="GA16" i="25"/>
  <c r="GC27" i="25" s="1"/>
  <c r="DO16" i="25"/>
  <c r="DQ27" i="25" s="1"/>
  <c r="BC16" i="25"/>
  <c r="FR16" i="25"/>
  <c r="FT27" i="25" s="1"/>
  <c r="KJ16" i="25"/>
  <c r="KL27" i="25" s="1"/>
  <c r="FW16" i="25"/>
  <c r="FY27" i="25" s="1"/>
  <c r="FJ16" i="25"/>
  <c r="FL27" i="25" s="1"/>
  <c r="AL16" i="25"/>
  <c r="HJ16" i="25"/>
  <c r="HL27" i="25" s="1"/>
  <c r="EX16" i="25"/>
  <c r="EZ27" i="25" s="1"/>
  <c r="Z16" i="25"/>
  <c r="HE17" i="25"/>
  <c r="HG28" i="25" s="1"/>
  <c r="BG17" i="25"/>
  <c r="G27" i="25"/>
  <c r="EN15" i="25"/>
  <c r="EP26" i="25" s="1"/>
  <c r="IE15" i="25"/>
  <c r="IG26" i="25" s="1"/>
  <c r="FS15" i="25"/>
  <c r="FU26" i="25" s="1"/>
  <c r="DG15" i="25"/>
  <c r="DI26" i="25" s="1"/>
  <c r="G15" i="25"/>
  <c r="AN17" i="24"/>
  <c r="AI17" i="24"/>
  <c r="BB17" i="24"/>
  <c r="BG17" i="24"/>
  <c r="S16" i="24"/>
  <c r="IH16" i="25"/>
  <c r="IJ27" i="25" s="1"/>
  <c r="FV16" i="25"/>
  <c r="FX27" i="25" s="1"/>
  <c r="AX16" i="25"/>
  <c r="FK17" i="25"/>
  <c r="FM28" i="25" s="1"/>
  <c r="FV18" i="25"/>
  <c r="FX29" i="25" s="1"/>
  <c r="GA18" i="25"/>
  <c r="GC29" i="25" s="1"/>
  <c r="AX18" i="25"/>
  <c r="AY29" i="25" s="1"/>
  <c r="BC18" i="25"/>
  <c r="HJ18" i="25"/>
  <c r="HL29" i="25" s="1"/>
  <c r="CL18" i="25"/>
  <c r="IE19" i="25"/>
  <c r="IG30" i="25" s="1"/>
  <c r="DG19" i="25"/>
  <c r="DI30" i="25" s="1"/>
  <c r="KF14" i="25"/>
  <c r="KH25" i="25" s="1"/>
  <c r="KK14" i="25"/>
  <c r="KM25" i="25" s="1"/>
  <c r="HT14" i="25"/>
  <c r="HV25" i="25" s="1"/>
  <c r="HY14" i="25"/>
  <c r="IA25" i="25" s="1"/>
  <c r="FH14" i="25"/>
  <c r="FJ25" i="25" s="1"/>
  <c r="FM14" i="25"/>
  <c r="FO25" i="25" s="1"/>
  <c r="CV14" i="25"/>
  <c r="CX25" i="25" s="1"/>
  <c r="DA14" i="25"/>
  <c r="DC25" i="25" s="1"/>
  <c r="AJ14" i="25"/>
  <c r="AO14" i="25"/>
  <c r="AQ25" i="25" s="1"/>
  <c r="Z20" i="25"/>
  <c r="HO20" i="25"/>
  <c r="HQ31" i="25" s="1"/>
  <c r="H15" i="24"/>
  <c r="HH16" i="25"/>
  <c r="HJ27" i="25" s="1"/>
  <c r="GG17" i="25"/>
  <c r="GI28" i="25" s="1"/>
  <c r="JB16" i="25"/>
  <c r="JD27" i="25" s="1"/>
  <c r="EN16" i="25"/>
  <c r="EP27" i="25" s="1"/>
  <c r="I16" i="25"/>
  <c r="GC16" i="25"/>
  <c r="GE27" i="25" s="1"/>
  <c r="JM16" i="25"/>
  <c r="JO27" i="25" s="1"/>
  <c r="JE16" i="25"/>
  <c r="JG27" i="25" s="1"/>
  <c r="FA16" i="25"/>
  <c r="FC27" i="25" s="1"/>
  <c r="AC16" i="25"/>
  <c r="HQ16" i="25"/>
  <c r="HS27" i="25" s="1"/>
  <c r="DC16" i="25"/>
  <c r="DE27" i="25" s="1"/>
  <c r="GB16" i="25"/>
  <c r="GD27" i="25" s="1"/>
  <c r="BD16" i="25"/>
  <c r="IL16" i="25"/>
  <c r="IN27" i="25" s="1"/>
  <c r="EC16" i="25"/>
  <c r="EE27" i="25" s="1"/>
  <c r="GX16" i="25"/>
  <c r="GZ27" i="25" s="1"/>
  <c r="JR16" i="25"/>
  <c r="JT27" i="25" s="1"/>
  <c r="FU16" i="25"/>
  <c r="FW27" i="25" s="1"/>
  <c r="AW16" i="25"/>
  <c r="IU16" i="25"/>
  <c r="IW27" i="25" s="1"/>
  <c r="GI16" i="25"/>
  <c r="GK27" i="25" s="1"/>
  <c r="DW16" i="25"/>
  <c r="DY27" i="25" s="1"/>
  <c r="BK16" i="25"/>
  <c r="FZ16" i="25"/>
  <c r="GB27" i="25" s="1"/>
  <c r="DN16" i="25"/>
  <c r="DP27" i="25" s="1"/>
  <c r="BB16" i="25"/>
  <c r="IR16" i="25"/>
  <c r="IT27" i="25" s="1"/>
  <c r="GF16" i="25"/>
  <c r="GH27" i="25" s="1"/>
  <c r="DT16" i="25"/>
  <c r="DV27" i="25" s="1"/>
  <c r="BH16" i="25"/>
  <c r="KL16" i="25"/>
  <c r="KN27" i="25" s="1"/>
  <c r="HZ16" i="25"/>
  <c r="IB27" i="25" s="1"/>
  <c r="FN16" i="25"/>
  <c r="FP27" i="25" s="1"/>
  <c r="DB16" i="25"/>
  <c r="DD27" i="25" s="1"/>
  <c r="AP16" i="25"/>
  <c r="IP17" i="25"/>
  <c r="IR28" i="25" s="1"/>
  <c r="JQ17" i="25"/>
  <c r="JS28" i="25" s="1"/>
  <c r="JN17" i="25"/>
  <c r="JP28" i="25" s="1"/>
  <c r="KL17" i="25"/>
  <c r="KN28" i="25" s="1"/>
  <c r="AF17" i="25"/>
  <c r="DZ17" i="25"/>
  <c r="EB28" i="25" s="1"/>
  <c r="JH17" i="25"/>
  <c r="JJ28" i="25" s="1"/>
  <c r="GV17" i="25"/>
  <c r="GX28" i="25" s="1"/>
  <c r="IO17" i="25"/>
  <c r="IQ28" i="25" s="1"/>
  <c r="GC17" i="25"/>
  <c r="GE28" i="25" s="1"/>
  <c r="DQ17" i="25"/>
  <c r="DS28" i="25" s="1"/>
  <c r="JD17" i="25"/>
  <c r="JF28" i="25" s="1"/>
  <c r="GR17" i="25"/>
  <c r="GT28" i="25" s="1"/>
  <c r="EF17" i="25"/>
  <c r="EH28" i="25" s="1"/>
  <c r="BO17" i="25"/>
  <c r="KA17" i="25"/>
  <c r="KC28" i="25" s="1"/>
  <c r="HO17" i="25"/>
  <c r="HQ28" i="25" s="1"/>
  <c r="FC17" i="25"/>
  <c r="FE28" i="25" s="1"/>
  <c r="CQ17" i="25"/>
  <c r="CS28" i="25" s="1"/>
  <c r="M17" i="25"/>
  <c r="IL17" i="25"/>
  <c r="IN28" i="25" s="1"/>
  <c r="FZ17" i="25"/>
  <c r="GB28" i="25" s="1"/>
  <c r="DN17" i="25"/>
  <c r="DP28" i="25" s="1"/>
  <c r="AQ17" i="25"/>
  <c r="AZ17" i="25"/>
  <c r="AZ28" i="25" s="1"/>
  <c r="CA17" i="25"/>
  <c r="GO18" i="25"/>
  <c r="GQ29" i="25" s="1"/>
  <c r="BQ18" i="25"/>
  <c r="KD18" i="25"/>
  <c r="KF29" i="25" s="1"/>
  <c r="FF18" i="25"/>
  <c r="FH29" i="25" s="1"/>
  <c r="AH18" i="25"/>
  <c r="IC18" i="25"/>
  <c r="IE29" i="25" s="1"/>
  <c r="DE18" i="25"/>
  <c r="DG29" i="25" s="1"/>
  <c r="JW18" i="25"/>
  <c r="JY29" i="25" s="1"/>
  <c r="EY18" i="25"/>
  <c r="FA29" i="25" s="1"/>
  <c r="AA18" i="25"/>
  <c r="GT18" i="25"/>
  <c r="GV29" i="25" s="1"/>
  <c r="BV18" i="25"/>
  <c r="IN18" i="25"/>
  <c r="IP29" i="25" s="1"/>
  <c r="GB18" i="25"/>
  <c r="GD29" i="25" s="1"/>
  <c r="DP18" i="25"/>
  <c r="DR29" i="25" s="1"/>
  <c r="BD18" i="25"/>
  <c r="JZ18" i="25"/>
  <c r="KB29" i="25" s="1"/>
  <c r="HN18" i="25"/>
  <c r="HP29" i="25" s="1"/>
  <c r="FB18" i="25"/>
  <c r="FD29" i="25" s="1"/>
  <c r="CP18" i="25"/>
  <c r="CR29" i="25" s="1"/>
  <c r="AD18" i="25"/>
  <c r="JH18" i="25"/>
  <c r="JJ29" i="25" s="1"/>
  <c r="GV18" i="25"/>
  <c r="GX29" i="25" s="1"/>
  <c r="BX18" i="25"/>
  <c r="JQ14" i="25"/>
  <c r="JS25" i="25" s="1"/>
  <c r="HE14" i="25"/>
  <c r="HG25" i="25" s="1"/>
  <c r="ES14" i="25"/>
  <c r="EU25" i="25" s="1"/>
  <c r="CG14" i="25"/>
  <c r="CI25" i="25" s="1"/>
  <c r="U14" i="25"/>
  <c r="GA19" i="25"/>
  <c r="GC30" i="25" s="1"/>
  <c r="BC19" i="25"/>
  <c r="HO19" i="25"/>
  <c r="HQ30" i="25" s="1"/>
  <c r="CQ19" i="25"/>
  <c r="CS30" i="25" s="1"/>
  <c r="IS19" i="25"/>
  <c r="IU30" i="25" s="1"/>
  <c r="GG19" i="25"/>
  <c r="GI30" i="25" s="1"/>
  <c r="DU19" i="25"/>
  <c r="DW30" i="25" s="1"/>
  <c r="BI19" i="25"/>
  <c r="KM19" i="25"/>
  <c r="IA19" i="25"/>
  <c r="IC30" i="25" s="1"/>
  <c r="FO19" i="25"/>
  <c r="FQ30" i="25" s="1"/>
  <c r="DC19" i="25"/>
  <c r="DE30" i="25" s="1"/>
  <c r="AQ19" i="25"/>
  <c r="AS30" i="25" s="1"/>
  <c r="JU19" i="25"/>
  <c r="JW30" i="25" s="1"/>
  <c r="HI19" i="25"/>
  <c r="HK30" i="25" s="1"/>
  <c r="EW19" i="25"/>
  <c r="EY30" i="25" s="1"/>
  <c r="CK19" i="25"/>
  <c r="CM30" i="25" s="1"/>
  <c r="Y19" i="25"/>
  <c r="AA30" i="25" s="1"/>
  <c r="HL19" i="25"/>
  <c r="HN30" i="25" s="1"/>
  <c r="JX14" i="25"/>
  <c r="JZ25" i="25" s="1"/>
  <c r="HL14" i="25"/>
  <c r="HN25" i="25" s="1"/>
  <c r="EZ14" i="25"/>
  <c r="FB25" i="25" s="1"/>
  <c r="CN14" i="25"/>
  <c r="CP25" i="25" s="1"/>
  <c r="AB14" i="25"/>
  <c r="AD25" i="25" s="1"/>
  <c r="IZ20" i="25"/>
  <c r="JB31" i="25" s="1"/>
  <c r="GN20" i="25"/>
  <c r="GP31" i="25" s="1"/>
  <c r="EB20" i="25"/>
  <c r="ED31" i="25" s="1"/>
  <c r="AB20" i="25"/>
  <c r="IA20" i="25"/>
  <c r="IC31" i="25" s="1"/>
  <c r="FO20" i="25"/>
  <c r="FQ31" i="25" s="1"/>
  <c r="JN20" i="25"/>
  <c r="JP31" i="25" s="1"/>
  <c r="HB20" i="25"/>
  <c r="HD31" i="25" s="1"/>
  <c r="EP20" i="25"/>
  <c r="ER31" i="25" s="1"/>
  <c r="IO20" i="25"/>
  <c r="IQ31" i="25" s="1"/>
  <c r="GC20" i="25"/>
  <c r="GE31" i="25" s="1"/>
  <c r="DQ20" i="25"/>
  <c r="DS31" i="25" s="1"/>
  <c r="HX20" i="25"/>
  <c r="HZ31" i="25" s="1"/>
  <c r="FL20" i="25"/>
  <c r="FN31" i="25" s="1"/>
  <c r="CV20" i="25"/>
  <c r="CX31" i="25" s="1"/>
  <c r="CU20" i="25"/>
  <c r="CW31" i="25" s="1"/>
  <c r="AI20" i="25"/>
  <c r="CD20" i="25"/>
  <c r="R20" i="25"/>
  <c r="BL20" i="25"/>
  <c r="AL20" i="25"/>
  <c r="EU18" i="25"/>
  <c r="EW29" i="25" s="1"/>
  <c r="KM14" i="25"/>
  <c r="IA14" i="25"/>
  <c r="IC25" i="25" s="1"/>
  <c r="FO14" i="25"/>
  <c r="FQ25" i="25" s="1"/>
  <c r="DC14" i="25"/>
  <c r="DE25" i="25" s="1"/>
  <c r="AQ14" i="25"/>
  <c r="AS25" i="25" s="1"/>
  <c r="AM18" i="25"/>
  <c r="JS20" i="25"/>
  <c r="JU31" i="25" s="1"/>
  <c r="IP14" i="25"/>
  <c r="IR25" i="25" s="1"/>
  <c r="GD14" i="25"/>
  <c r="GF25" i="25" s="1"/>
  <c r="DR14" i="25"/>
  <c r="DT25" i="25" s="1"/>
  <c r="BF14" i="25"/>
  <c r="DC15" i="25"/>
  <c r="DE26" i="25" s="1"/>
  <c r="EY15" i="25"/>
  <c r="FA26" i="25" s="1"/>
  <c r="IV15" i="25"/>
  <c r="IX26" i="25" s="1"/>
  <c r="DX15" i="25"/>
  <c r="DZ26" i="25" s="1"/>
  <c r="KK15" i="25"/>
  <c r="KM26" i="25" s="1"/>
  <c r="HY15" i="25"/>
  <c r="IA26" i="25" s="1"/>
  <c r="FM15" i="25"/>
  <c r="FO26" i="25" s="1"/>
  <c r="DA15" i="25"/>
  <c r="DC26" i="25" s="1"/>
  <c r="KI15" i="25"/>
  <c r="KK26" i="25" s="1"/>
  <c r="HW15" i="25"/>
  <c r="HY26" i="25" s="1"/>
  <c r="FK15" i="25"/>
  <c r="FM26" i="25" s="1"/>
  <c r="CY15" i="25"/>
  <c r="DA26" i="25" s="1"/>
  <c r="KG15" i="25"/>
  <c r="KI26" i="25" s="1"/>
  <c r="HU15" i="25"/>
  <c r="HW26" i="25" s="1"/>
  <c r="FI15" i="25"/>
  <c r="FK26" i="25" s="1"/>
  <c r="CW15" i="25"/>
  <c r="CY26" i="25" s="1"/>
  <c r="BG15" i="25"/>
  <c r="BF15" i="25"/>
  <c r="BJ15" i="25"/>
  <c r="BL26" i="25" s="1"/>
  <c r="BQ15" i="25"/>
  <c r="HQ14" i="25"/>
  <c r="HS25" i="25" s="1"/>
  <c r="AB16" i="24"/>
  <c r="AO16" i="24"/>
  <c r="U17" i="24"/>
  <c r="BV17" i="24"/>
  <c r="J17" i="24"/>
  <c r="BE17" i="24"/>
  <c r="BS17" i="24"/>
  <c r="G17" i="24"/>
  <c r="H28" i="24" s="1"/>
  <c r="AT17" i="24"/>
  <c r="AC18" i="24"/>
  <c r="X18" i="24"/>
  <c r="W18" i="24"/>
  <c r="AH19" i="24"/>
  <c r="G19" i="24"/>
  <c r="U19" i="24"/>
  <c r="AE20" i="24"/>
  <c r="I20" i="24"/>
  <c r="T14" i="24"/>
  <c r="W14" i="24"/>
  <c r="I14" i="24"/>
  <c r="IJ16" i="25"/>
  <c r="IL27" i="25" s="1"/>
  <c r="FX16" i="25"/>
  <c r="FZ27" i="25" s="1"/>
  <c r="DL16" i="25"/>
  <c r="DN27" i="25" s="1"/>
  <c r="AZ16" i="25"/>
  <c r="HR16" i="25"/>
  <c r="HT27" i="25" s="1"/>
  <c r="HJ17" i="25"/>
  <c r="HL28" i="25" s="1"/>
  <c r="IH17" i="25"/>
  <c r="IJ28" i="25" s="1"/>
  <c r="AA17" i="25"/>
  <c r="BL17" i="25"/>
  <c r="HG17" i="25"/>
  <c r="HI28" i="25" s="1"/>
  <c r="CI17" i="25"/>
  <c r="ID17" i="25"/>
  <c r="IF28" i="25" s="1"/>
  <c r="FR17" i="25"/>
  <c r="FT28" i="25" s="1"/>
  <c r="DF17" i="25"/>
  <c r="DH28" i="25" s="1"/>
  <c r="G17" i="25"/>
  <c r="GD18" i="25"/>
  <c r="GF29" i="25" s="1"/>
  <c r="BF18" i="25"/>
  <c r="FT18" i="25"/>
  <c r="FV29" i="25" s="1"/>
  <c r="AV18" i="25"/>
  <c r="GN18" i="25"/>
  <c r="GP29" i="25" s="1"/>
  <c r="BP18" i="25"/>
  <c r="JI14" i="25"/>
  <c r="JK25" i="25" s="1"/>
  <c r="GW14" i="25"/>
  <c r="GY25" i="25" s="1"/>
  <c r="EK14" i="25"/>
  <c r="EM25" i="25" s="1"/>
  <c r="BY14" i="25"/>
  <c r="M14" i="25"/>
  <c r="GT19" i="25"/>
  <c r="GV30" i="25" s="1"/>
  <c r="BV19" i="25"/>
  <c r="IN19" i="25"/>
  <c r="IP30" i="25" s="1"/>
  <c r="DP19" i="25"/>
  <c r="DR30" i="25" s="1"/>
  <c r="KI19" i="25"/>
  <c r="KK30" i="25" s="1"/>
  <c r="FK19" i="25"/>
  <c r="FM30" i="25" s="1"/>
  <c r="AM19" i="25"/>
  <c r="AO30" i="25" s="1"/>
  <c r="GY19" i="25"/>
  <c r="HA30" i="25" s="1"/>
  <c r="CA19" i="25"/>
  <c r="JJ19" i="25"/>
  <c r="JL30" i="25" s="1"/>
  <c r="GX19" i="25"/>
  <c r="GZ30" i="25" s="1"/>
  <c r="EL19" i="25"/>
  <c r="EN30" i="25" s="1"/>
  <c r="BZ19" i="25"/>
  <c r="N19" i="25"/>
  <c r="FY19" i="25"/>
  <c r="GA30" i="25" s="1"/>
  <c r="BA19" i="25"/>
  <c r="BC30" i="25" s="1"/>
  <c r="KE19" i="25"/>
  <c r="KG30" i="25" s="1"/>
  <c r="HS19" i="25"/>
  <c r="HU30" i="25" s="1"/>
  <c r="FG19" i="25"/>
  <c r="FI30" i="25" s="1"/>
  <c r="CU19" i="25"/>
  <c r="CW30" i="25" s="1"/>
  <c r="AI19" i="25"/>
  <c r="HA19" i="25"/>
  <c r="HC30" i="25" s="1"/>
  <c r="CC19" i="25"/>
  <c r="AW20" i="25"/>
  <c r="JP14" i="25"/>
  <c r="JR25" i="25" s="1"/>
  <c r="HD14" i="25"/>
  <c r="HF25" i="25" s="1"/>
  <c r="ER14" i="25"/>
  <c r="ET25" i="25" s="1"/>
  <c r="CF14" i="25"/>
  <c r="CH25" i="25" s="1"/>
  <c r="T14" i="25"/>
  <c r="IR20" i="25"/>
  <c r="IT31" i="25" s="1"/>
  <c r="GF20" i="25"/>
  <c r="GH31" i="25" s="1"/>
  <c r="DT20" i="25"/>
  <c r="DV31" i="25" s="1"/>
  <c r="HS20" i="25"/>
  <c r="HU31" i="25" s="1"/>
  <c r="FG20" i="25"/>
  <c r="FI31" i="25" s="1"/>
  <c r="JF20" i="25"/>
  <c r="JH31" i="25" s="1"/>
  <c r="GT20" i="25"/>
  <c r="GV31" i="25" s="1"/>
  <c r="EH20" i="25"/>
  <c r="EJ31" i="25" s="1"/>
  <c r="IG20" i="25"/>
  <c r="II31" i="25" s="1"/>
  <c r="FU20" i="25"/>
  <c r="FW31" i="25" s="1"/>
  <c r="DI20" i="25"/>
  <c r="DK31" i="25" s="1"/>
  <c r="KB20" i="25"/>
  <c r="KD31" i="25" s="1"/>
  <c r="HP20" i="25"/>
  <c r="HR31" i="25" s="1"/>
  <c r="FD20" i="25"/>
  <c r="FF31" i="25" s="1"/>
  <c r="CF20" i="25"/>
  <c r="CM20" i="25"/>
  <c r="CO31" i="25" s="1"/>
  <c r="AA20" i="25"/>
  <c r="BV20" i="25"/>
  <c r="J20" i="25"/>
  <c r="BD20" i="25"/>
  <c r="CP20" i="25"/>
  <c r="CR31" i="25" s="1"/>
  <c r="AD20" i="25"/>
  <c r="JS18" i="25"/>
  <c r="JU29" i="25" s="1"/>
  <c r="KE14" i="25"/>
  <c r="KG25" i="25" s="1"/>
  <c r="HS14" i="25"/>
  <c r="HU25" i="25" s="1"/>
  <c r="FG14" i="25"/>
  <c r="FI25" i="25" s="1"/>
  <c r="CU14" i="25"/>
  <c r="CW25" i="25" s="1"/>
  <c r="AI14" i="25"/>
  <c r="FK18" i="25"/>
  <c r="FM29" i="25" s="1"/>
  <c r="KI20" i="25"/>
  <c r="KK31" i="25" s="1"/>
  <c r="IH14" i="25"/>
  <c r="IJ25" i="25" s="1"/>
  <c r="FV14" i="25"/>
  <c r="FX25" i="25" s="1"/>
  <c r="DJ14" i="25"/>
  <c r="DL25" i="25" s="1"/>
  <c r="AX14" i="25"/>
  <c r="IJ15" i="25"/>
  <c r="IL26" i="25" s="1"/>
  <c r="H15" i="25"/>
  <c r="IL15" i="25"/>
  <c r="IN26" i="25" s="1"/>
  <c r="DN15" i="25"/>
  <c r="DP26" i="25" s="1"/>
  <c r="IF15" i="25"/>
  <c r="IH26" i="25" s="1"/>
  <c r="DH15" i="25"/>
  <c r="DJ26" i="25" s="1"/>
  <c r="JV15" i="25"/>
  <c r="JX26" i="25" s="1"/>
  <c r="HJ15" i="25"/>
  <c r="HL26" i="25" s="1"/>
  <c r="EX15" i="25"/>
  <c r="EZ26" i="25" s="1"/>
  <c r="CL15" i="25"/>
  <c r="KC15" i="25"/>
  <c r="KE26" i="25" s="1"/>
  <c r="HQ15" i="25"/>
  <c r="HS26" i="25" s="1"/>
  <c r="FE15" i="25"/>
  <c r="FG26" i="25" s="1"/>
  <c r="CS15" i="25"/>
  <c r="CU26" i="25" s="1"/>
  <c r="KA15" i="25"/>
  <c r="KC26" i="25" s="1"/>
  <c r="HO15" i="25"/>
  <c r="HQ26" i="25" s="1"/>
  <c r="FC15" i="25"/>
  <c r="FE26" i="25" s="1"/>
  <c r="CQ15" i="25"/>
  <c r="CS26" i="25" s="1"/>
  <c r="JY15" i="25"/>
  <c r="KA26" i="25" s="1"/>
  <c r="HM15" i="25"/>
  <c r="HO26" i="25" s="1"/>
  <c r="FA15" i="25"/>
  <c r="FC26" i="25" s="1"/>
  <c r="CO15" i="25"/>
  <c r="CQ26" i="25" s="1"/>
  <c r="AY15" i="25"/>
  <c r="BC15" i="25"/>
  <c r="BB15" i="25"/>
  <c r="BI15" i="25"/>
  <c r="KJ20" i="25"/>
  <c r="KL31" i="25" s="1"/>
  <c r="FE14" i="25"/>
  <c r="FG25" i="25" s="1"/>
  <c r="CK14" i="25"/>
  <c r="V15" i="24"/>
  <c r="AE15" i="24"/>
  <c r="AB15" i="24"/>
  <c r="AK16" i="24"/>
  <c r="T16" i="24"/>
  <c r="AG16" i="24"/>
  <c r="BN17" i="24"/>
  <c r="AW17" i="24"/>
  <c r="BK17" i="24"/>
  <c r="BM28" i="24" s="1"/>
  <c r="AL17" i="24"/>
  <c r="Q18" i="24"/>
  <c r="U18" i="24"/>
  <c r="P18" i="24"/>
  <c r="O18" i="24"/>
  <c r="M19" i="24"/>
  <c r="V20" i="24"/>
  <c r="W20" i="24"/>
  <c r="K14" i="24"/>
  <c r="AE14" i="24"/>
  <c r="Q14" i="24"/>
  <c r="S25" i="24" s="1"/>
  <c r="Z17" i="25"/>
  <c r="JK17" i="25"/>
  <c r="JM28" i="25" s="1"/>
  <c r="BK17" i="25"/>
  <c r="IX18" i="25"/>
  <c r="IZ29" i="25" s="1"/>
  <c r="DZ18" i="25"/>
  <c r="EB29" i="25" s="1"/>
  <c r="KL18" i="25"/>
  <c r="KN29" i="25" s="1"/>
  <c r="FN18" i="25"/>
  <c r="FP29" i="25" s="1"/>
  <c r="AP18" i="25"/>
  <c r="AR29" i="25" s="1"/>
  <c r="JA14" i="25"/>
  <c r="JC25" i="25" s="1"/>
  <c r="GO14" i="25"/>
  <c r="GQ25" i="25" s="1"/>
  <c r="EC14" i="25"/>
  <c r="EE25" i="25" s="1"/>
  <c r="BQ14" i="25"/>
  <c r="GI19" i="25"/>
  <c r="GK30" i="25" s="1"/>
  <c r="BK19" i="25"/>
  <c r="BL30" i="25" s="1"/>
  <c r="IC19" i="25"/>
  <c r="IE30" i="25" s="1"/>
  <c r="DE19" i="25"/>
  <c r="DG30" i="25" s="1"/>
  <c r="GS19" i="25"/>
  <c r="GU30" i="25" s="1"/>
  <c r="BU19" i="25"/>
  <c r="JH14" i="25"/>
  <c r="JJ25" i="25" s="1"/>
  <c r="GV14" i="25"/>
  <c r="GX25" i="25" s="1"/>
  <c r="EJ14" i="25"/>
  <c r="EL25" i="25" s="1"/>
  <c r="BX14" i="25"/>
  <c r="L14" i="25"/>
  <c r="BY20" i="25"/>
  <c r="IJ20" i="25"/>
  <c r="IL31" i="25" s="1"/>
  <c r="FX20" i="25"/>
  <c r="FZ31" i="25" s="1"/>
  <c r="DL20" i="25"/>
  <c r="DN31" i="25" s="1"/>
  <c r="AV20" i="25"/>
  <c r="V20" i="25"/>
  <c r="JW14" i="25"/>
  <c r="JY25" i="25" s="1"/>
  <c r="HK14" i="25"/>
  <c r="HM25" i="25" s="1"/>
  <c r="EY14" i="25"/>
  <c r="FA25" i="25" s="1"/>
  <c r="CM14" i="25"/>
  <c r="CO25" i="25" s="1"/>
  <c r="AA14" i="25"/>
  <c r="KI18" i="25"/>
  <c r="KK29" i="25" s="1"/>
  <c r="KL14" i="25"/>
  <c r="KN25" i="25" s="1"/>
  <c r="HZ14" i="25"/>
  <c r="IB25" i="25" s="1"/>
  <c r="FN14" i="25"/>
  <c r="FP25" i="25" s="1"/>
  <c r="DB14" i="25"/>
  <c r="DD25" i="25" s="1"/>
  <c r="AP14" i="25"/>
  <c r="AR25" i="25" s="1"/>
  <c r="FX15" i="25"/>
  <c r="FZ26" i="25" s="1"/>
  <c r="HP15" i="25"/>
  <c r="HR26" i="25" s="1"/>
  <c r="JU15" i="25"/>
  <c r="JW26" i="25" s="1"/>
  <c r="JS15" i="25"/>
  <c r="JU26" i="25" s="1"/>
  <c r="HG15" i="25"/>
  <c r="HI26" i="25" s="1"/>
  <c r="EU15" i="25"/>
  <c r="EW26" i="25" s="1"/>
  <c r="CI15" i="25"/>
  <c r="JQ15" i="25"/>
  <c r="JS26" i="25" s="1"/>
  <c r="ES15" i="25"/>
  <c r="EU26" i="25" s="1"/>
  <c r="AU15" i="25"/>
  <c r="CS14" i="25"/>
  <c r="CU25" i="25" s="1"/>
  <c r="Y14" i="25"/>
  <c r="M18" i="24"/>
  <c r="H18" i="24"/>
  <c r="AI19" i="24"/>
  <c r="AA20" i="24"/>
  <c r="O20" i="24"/>
  <c r="AF20" i="24"/>
  <c r="Y14" i="24"/>
  <c r="KH16" i="25"/>
  <c r="KJ27" i="25" s="1"/>
  <c r="JQ16" i="25"/>
  <c r="JS27" i="25" s="1"/>
  <c r="JY16" i="25"/>
  <c r="KA27" i="25" s="1"/>
  <c r="GZ16" i="25"/>
  <c r="HB27" i="25" s="1"/>
  <c r="CG16" i="25"/>
  <c r="II16" i="25"/>
  <c r="IK27" i="25" s="1"/>
  <c r="KI16" i="25"/>
  <c r="KK27" i="25" s="1"/>
  <c r="HW16" i="25"/>
  <c r="HY27" i="25" s="1"/>
  <c r="FK16" i="25"/>
  <c r="FM27" i="25" s="1"/>
  <c r="CY16" i="25"/>
  <c r="DA27" i="25" s="1"/>
  <c r="AM16" i="25"/>
  <c r="FB16" i="25"/>
  <c r="FD27" i="25" s="1"/>
  <c r="CP16" i="25"/>
  <c r="CR27" i="25" s="1"/>
  <c r="AD16" i="25"/>
  <c r="HT16" i="25"/>
  <c r="HV27" i="25" s="1"/>
  <c r="FH16" i="25"/>
  <c r="FJ27" i="25" s="1"/>
  <c r="CV16" i="25"/>
  <c r="CX27" i="25" s="1"/>
  <c r="AJ16" i="25"/>
  <c r="AL27" i="25" s="1"/>
  <c r="JN16" i="25"/>
  <c r="JP27" i="25" s="1"/>
  <c r="EP16" i="25"/>
  <c r="ER27" i="25" s="1"/>
  <c r="R16" i="25"/>
  <c r="JA17" i="25"/>
  <c r="JC28" i="25" s="1"/>
  <c r="AO17" i="25"/>
  <c r="IF17" i="25"/>
  <c r="IH28" i="25" s="1"/>
  <c r="FT17" i="25"/>
  <c r="FV28" i="25" s="1"/>
  <c r="DH17" i="25"/>
  <c r="DJ28" i="25" s="1"/>
  <c r="AI17" i="25"/>
  <c r="JC17" i="25"/>
  <c r="JE28" i="25" s="1"/>
  <c r="EE17" i="25"/>
  <c r="EG28" i="25" s="1"/>
  <c r="BN17" i="25"/>
  <c r="JZ17" i="25"/>
  <c r="KB28" i="25" s="1"/>
  <c r="HN17" i="25"/>
  <c r="HP28" i="25" s="1"/>
  <c r="FB17" i="25"/>
  <c r="FD28" i="25" s="1"/>
  <c r="CP17" i="25"/>
  <c r="CR28" i="25" s="1"/>
  <c r="K17" i="25"/>
  <c r="AB17" i="25"/>
  <c r="AD28" i="25" s="1"/>
  <c r="BC17" i="25"/>
  <c r="CY18" i="25"/>
  <c r="DA29" i="25" s="1"/>
  <c r="IA18" i="25"/>
  <c r="IC29" i="25" s="1"/>
  <c r="DC18" i="25"/>
  <c r="DE29" i="25" s="1"/>
  <c r="JV18" i="25"/>
  <c r="JX29" i="25" s="1"/>
  <c r="EX18" i="25"/>
  <c r="EZ29" i="25" s="1"/>
  <c r="Z18" i="25"/>
  <c r="KB18" i="25"/>
  <c r="KD29" i="25" s="1"/>
  <c r="HP18" i="25"/>
  <c r="HR29" i="25" s="1"/>
  <c r="FD18" i="25"/>
  <c r="FF29" i="25" s="1"/>
  <c r="CR18" i="25"/>
  <c r="CT29" i="25" s="1"/>
  <c r="AF18" i="25"/>
  <c r="AH29" i="25" s="1"/>
  <c r="JB18" i="25"/>
  <c r="JD29" i="25" s="1"/>
  <c r="GP18" i="25"/>
  <c r="GR29" i="25" s="1"/>
  <c r="ED18" i="25"/>
  <c r="EF29" i="25" s="1"/>
  <c r="BR18" i="25"/>
  <c r="IJ18" i="25"/>
  <c r="IL29" i="25" s="1"/>
  <c r="FX18" i="25"/>
  <c r="FZ29" i="25" s="1"/>
  <c r="DL18" i="25"/>
  <c r="DN29" i="25" s="1"/>
  <c r="AZ18" i="25"/>
  <c r="J17" i="25"/>
  <c r="JC20" i="25"/>
  <c r="JE31" i="25" s="1"/>
  <c r="IS14" i="25"/>
  <c r="IU25" i="25" s="1"/>
  <c r="GG14" i="25"/>
  <c r="GI25" i="25" s="1"/>
  <c r="DU14" i="25"/>
  <c r="DW25" i="25" s="1"/>
  <c r="BI14" i="25"/>
  <c r="JC19" i="25"/>
  <c r="JE30" i="25" s="1"/>
  <c r="EE19" i="25"/>
  <c r="EG30" i="25" s="1"/>
  <c r="G19" i="25"/>
  <c r="FS19" i="25"/>
  <c r="FU30" i="25" s="1"/>
  <c r="AU19" i="25"/>
  <c r="AW30" i="25" s="1"/>
  <c r="KG19" i="25"/>
  <c r="KI30" i="25" s="1"/>
  <c r="HU19" i="25"/>
  <c r="HW30" i="25" s="1"/>
  <c r="FI19" i="25"/>
  <c r="FK30" i="25" s="1"/>
  <c r="CW19" i="25"/>
  <c r="CY30" i="25" s="1"/>
  <c r="AK19" i="25"/>
  <c r="JO19" i="25"/>
  <c r="JQ30" i="25" s="1"/>
  <c r="HC19" i="25"/>
  <c r="HE30" i="25" s="1"/>
  <c r="EQ19" i="25"/>
  <c r="ES30" i="25" s="1"/>
  <c r="CE19" i="25"/>
  <c r="S19" i="25"/>
  <c r="GK19" i="25"/>
  <c r="GM30" i="25" s="1"/>
  <c r="BM19" i="25"/>
  <c r="IZ14" i="25"/>
  <c r="JB25" i="25" s="1"/>
  <c r="GN14" i="25"/>
  <c r="GP25" i="25" s="1"/>
  <c r="EB14" i="25"/>
  <c r="ED25" i="25" s="1"/>
  <c r="BP14" i="25"/>
  <c r="CQ20" i="25"/>
  <c r="CS31" i="25" s="1"/>
  <c r="JO20" i="25"/>
  <c r="JQ31" i="25" s="1"/>
  <c r="HC20" i="25"/>
  <c r="HE31" i="25" s="1"/>
  <c r="EQ20" i="25"/>
  <c r="ES31" i="25" s="1"/>
  <c r="IP20" i="25"/>
  <c r="IR31" i="25" s="1"/>
  <c r="GD20" i="25"/>
  <c r="GF31" i="25" s="1"/>
  <c r="DR20" i="25"/>
  <c r="DT31" i="25" s="1"/>
  <c r="G20" i="25"/>
  <c r="HQ20" i="25"/>
  <c r="HS31" i="25" s="1"/>
  <c r="FE20" i="25"/>
  <c r="FG31" i="25" s="1"/>
  <c r="JL20" i="25"/>
  <c r="JN31" i="25" s="1"/>
  <c r="GZ20" i="25"/>
  <c r="HB31" i="25" s="1"/>
  <c r="EN20" i="25"/>
  <c r="EP31" i="25" s="1"/>
  <c r="AZ20" i="25"/>
  <c r="BF20" i="25"/>
  <c r="BZ20" i="25"/>
  <c r="N20" i="25"/>
  <c r="IB19" i="25"/>
  <c r="ID30" i="25" s="1"/>
  <c r="JO14" i="25"/>
  <c r="JQ25" i="25" s="1"/>
  <c r="HC14" i="25"/>
  <c r="HE25" i="25" s="1"/>
  <c r="EQ14" i="25"/>
  <c r="ES25" i="25" s="1"/>
  <c r="CE14" i="25"/>
  <c r="CG25" i="25" s="1"/>
  <c r="S14" i="25"/>
  <c r="DT19" i="25"/>
  <c r="DV30" i="25" s="1"/>
  <c r="KD14" i="25"/>
  <c r="KF25" i="25" s="1"/>
  <c r="HR14" i="25"/>
  <c r="HT25" i="25" s="1"/>
  <c r="FF14" i="25"/>
  <c r="FH25" i="25" s="1"/>
  <c r="CT14" i="25"/>
  <c r="CV25" i="25" s="1"/>
  <c r="AH14" i="25"/>
  <c r="GS14" i="25"/>
  <c r="GU25" i="25" s="1"/>
  <c r="DL15" i="25"/>
  <c r="DN26" i="25" s="1"/>
  <c r="GZ15" i="25"/>
  <c r="HB26" i="25" s="1"/>
  <c r="CB15" i="25"/>
  <c r="HL15" i="25"/>
  <c r="HN26" i="25" s="1"/>
  <c r="CN15" i="25"/>
  <c r="CP26" i="25" s="1"/>
  <c r="HA15" i="25"/>
  <c r="HC26" i="25" s="1"/>
  <c r="EO15" i="25"/>
  <c r="EQ26" i="25" s="1"/>
  <c r="CC15" i="25"/>
  <c r="CE26" i="25" s="1"/>
  <c r="JK15" i="25"/>
  <c r="JM26" i="25" s="1"/>
  <c r="GY15" i="25"/>
  <c r="HA26" i="25" s="1"/>
  <c r="EM15" i="25"/>
  <c r="EO26" i="25" s="1"/>
  <c r="CA15" i="25"/>
  <c r="JI15" i="25"/>
  <c r="JK26" i="25" s="1"/>
  <c r="GW15" i="25"/>
  <c r="GY26" i="25" s="1"/>
  <c r="EK15" i="25"/>
  <c r="EM26" i="25" s="1"/>
  <c r="BY15" i="25"/>
  <c r="AM15" i="25"/>
  <c r="AL15" i="25"/>
  <c r="AS15" i="25"/>
  <c r="AG14" i="25"/>
  <c r="BM20" i="25"/>
  <c r="O15" i="24"/>
  <c r="AC15" i="24"/>
  <c r="L15" i="24"/>
  <c r="G16" i="24"/>
  <c r="U16" i="24"/>
  <c r="AH16" i="24"/>
  <c r="Q16" i="24"/>
  <c r="T17" i="24"/>
  <c r="AX17" i="24"/>
  <c r="AG17" i="24"/>
  <c r="AU17" i="24"/>
  <c r="V17" i="24"/>
  <c r="AI18" i="24"/>
  <c r="V19" i="24"/>
  <c r="AA19" i="24"/>
  <c r="S20" i="24"/>
  <c r="G20" i="24"/>
  <c r="X20" i="24"/>
  <c r="H14" i="24"/>
  <c r="IO16" i="25"/>
  <c r="IQ27" i="25" s="1"/>
  <c r="DX16" i="25"/>
  <c r="DZ27" i="25" s="1"/>
  <c r="HU16" i="25"/>
  <c r="HW27" i="25" s="1"/>
  <c r="FO16" i="25"/>
  <c r="FQ27" i="25" s="1"/>
  <c r="AQ16" i="25"/>
  <c r="GM16" i="25"/>
  <c r="GO27" i="25" s="1"/>
  <c r="DI16" i="25"/>
  <c r="DK27" i="25" s="1"/>
  <c r="KA16" i="25"/>
  <c r="KC27" i="25" s="1"/>
  <c r="HO16" i="25"/>
  <c r="HQ27" i="25" s="1"/>
  <c r="FC16" i="25"/>
  <c r="FE27" i="25" s="1"/>
  <c r="CQ16" i="25"/>
  <c r="CS27" i="25" s="1"/>
  <c r="AE16" i="25"/>
  <c r="ET16" i="25"/>
  <c r="EV27" i="25" s="1"/>
  <c r="V16" i="25"/>
  <c r="JF16" i="25"/>
  <c r="JH27" i="25" s="1"/>
  <c r="GT16" i="25"/>
  <c r="GV27" i="25" s="1"/>
  <c r="BV16" i="25"/>
  <c r="ES17" i="25"/>
  <c r="EU28" i="25" s="1"/>
  <c r="KN17" i="25"/>
  <c r="IB17" i="25"/>
  <c r="ID28" i="25" s="1"/>
  <c r="FP17" i="25"/>
  <c r="FR28" i="25" s="1"/>
  <c r="DD17" i="25"/>
  <c r="DF28" i="25" s="1"/>
  <c r="IY17" i="25"/>
  <c r="JA28" i="25" s="1"/>
  <c r="GM17" i="25"/>
  <c r="GO28" i="25" s="1"/>
  <c r="EA17" i="25"/>
  <c r="EC28" i="25" s="1"/>
  <c r="JU17" i="25"/>
  <c r="JW28" i="25" s="1"/>
  <c r="HI17" i="25"/>
  <c r="HK28" i="25" s="1"/>
  <c r="EW17" i="25"/>
  <c r="EY28" i="25" s="1"/>
  <c r="GI17" i="25"/>
  <c r="GK28" i="25" s="1"/>
  <c r="DW17" i="25"/>
  <c r="DY28" i="25" s="1"/>
  <c r="BD17" i="25"/>
  <c r="CH17" i="25"/>
  <c r="AU17" i="25"/>
  <c r="AV28" i="25" s="1"/>
  <c r="KM20" i="25"/>
  <c r="JA18" i="25"/>
  <c r="JC29" i="25" s="1"/>
  <c r="EC18" i="25"/>
  <c r="EE29" i="25" s="1"/>
  <c r="HR18" i="25"/>
  <c r="HT29" i="25" s="1"/>
  <c r="CT18" i="25"/>
  <c r="CV29" i="25" s="1"/>
  <c r="FQ18" i="25"/>
  <c r="FS29" i="25" s="1"/>
  <c r="AS18" i="25"/>
  <c r="AS29" i="25" s="1"/>
  <c r="HK18" i="25"/>
  <c r="HM29" i="25" s="1"/>
  <c r="CM18" i="25"/>
  <c r="CO29" i="25" s="1"/>
  <c r="JF18" i="25"/>
  <c r="JH29" i="25" s="1"/>
  <c r="EH18" i="25"/>
  <c r="EJ29" i="25" s="1"/>
  <c r="J18" i="25"/>
  <c r="HH18" i="25"/>
  <c r="HJ29" i="25" s="1"/>
  <c r="CJ18" i="25"/>
  <c r="CL29" i="25" s="1"/>
  <c r="X18" i="25"/>
  <c r="IB18" i="25"/>
  <c r="ID29" i="25" s="1"/>
  <c r="DD18" i="25"/>
  <c r="DF29" i="25" s="1"/>
  <c r="JY17" i="25"/>
  <c r="KA28" i="25" s="1"/>
  <c r="IK14" i="25"/>
  <c r="IM25" i="25" s="1"/>
  <c r="FY14" i="25"/>
  <c r="GA25" i="25" s="1"/>
  <c r="DM14" i="25"/>
  <c r="DO25" i="25" s="1"/>
  <c r="BA14" i="25"/>
  <c r="BC25" i="25" s="1"/>
  <c r="IM19" i="25"/>
  <c r="IO30" i="25" s="1"/>
  <c r="DO19" i="25"/>
  <c r="DQ30" i="25" s="1"/>
  <c r="KA19" i="25"/>
  <c r="KC30" i="25" s="1"/>
  <c r="FC19" i="25"/>
  <c r="FE30" i="25" s="1"/>
  <c r="AE19" i="25"/>
  <c r="AG30" i="25" s="1"/>
  <c r="JY19" i="25"/>
  <c r="KA30" i="25" s="1"/>
  <c r="HM19" i="25"/>
  <c r="HO30" i="25" s="1"/>
  <c r="FA19" i="25"/>
  <c r="FC30" i="25" s="1"/>
  <c r="CO19" i="25"/>
  <c r="CQ30" i="25" s="1"/>
  <c r="AC19" i="25"/>
  <c r="JG19" i="25"/>
  <c r="JI30" i="25" s="1"/>
  <c r="GU19" i="25"/>
  <c r="GW30" i="25" s="1"/>
  <c r="EI19" i="25"/>
  <c r="EK30" i="25" s="1"/>
  <c r="BW19" i="25"/>
  <c r="K19" i="25"/>
  <c r="IO19" i="25"/>
  <c r="IQ30" i="25" s="1"/>
  <c r="GC19" i="25"/>
  <c r="GE30" i="25" s="1"/>
  <c r="DQ19" i="25"/>
  <c r="DS30" i="25" s="1"/>
  <c r="BE19" i="25"/>
  <c r="BA17" i="25"/>
  <c r="IR14" i="25"/>
  <c r="IT25" i="25" s="1"/>
  <c r="GF14" i="25"/>
  <c r="GH25" i="25" s="1"/>
  <c r="DT14" i="25"/>
  <c r="DV25" i="25" s="1"/>
  <c r="BH14" i="25"/>
  <c r="HT20" i="25"/>
  <c r="HV31" i="25" s="1"/>
  <c r="JG20" i="25"/>
  <c r="JI31" i="25" s="1"/>
  <c r="GU20" i="25"/>
  <c r="GW31" i="25" s="1"/>
  <c r="EI20" i="25"/>
  <c r="EK31" i="25" s="1"/>
  <c r="IH20" i="25"/>
  <c r="IJ31" i="25" s="1"/>
  <c r="FV20" i="25"/>
  <c r="FX31" i="25" s="1"/>
  <c r="DJ20" i="25"/>
  <c r="DL31" i="25" s="1"/>
  <c r="HI20" i="25"/>
  <c r="HK31" i="25" s="1"/>
  <c r="EW20" i="25"/>
  <c r="EY31" i="25" s="1"/>
  <c r="JD20" i="25"/>
  <c r="JF31" i="25" s="1"/>
  <c r="GR20" i="25"/>
  <c r="GT31" i="25" s="1"/>
  <c r="EF20" i="25"/>
  <c r="EH31" i="25" s="1"/>
  <c r="AJ20" i="25"/>
  <c r="AX20" i="25"/>
  <c r="CR20" i="25"/>
  <c r="CT31" i="25" s="1"/>
  <c r="AF20" i="25"/>
  <c r="EU20" i="25"/>
  <c r="EW31" i="25" s="1"/>
  <c r="JG14" i="25"/>
  <c r="JI25" i="25" s="1"/>
  <c r="GU14" i="25"/>
  <c r="GW25" i="25" s="1"/>
  <c r="EI14" i="25"/>
  <c r="EK25" i="25" s="1"/>
  <c r="BW14" i="25"/>
  <c r="K14" i="25"/>
  <c r="IR19" i="25"/>
  <c r="IT30" i="25" s="1"/>
  <c r="JV14" i="25"/>
  <c r="JX25" i="25" s="1"/>
  <c r="HJ14" i="25"/>
  <c r="HL25" i="25" s="1"/>
  <c r="EX14" i="25"/>
  <c r="EZ25" i="25" s="1"/>
  <c r="CL14" i="25"/>
  <c r="CN25" i="25" s="1"/>
  <c r="Z14" i="25"/>
  <c r="EG14" i="25"/>
  <c r="EI25" i="25" s="1"/>
  <c r="BM14" i="25"/>
  <c r="BT15" i="25"/>
  <c r="BV26" i="25" s="1"/>
  <c r="GJ15" i="25"/>
  <c r="GL26" i="25" s="1"/>
  <c r="JE15" i="25"/>
  <c r="JG26" i="25" s="1"/>
  <c r="GS15" i="25"/>
  <c r="GU26" i="25" s="1"/>
  <c r="EG15" i="25"/>
  <c r="EI26" i="25" s="1"/>
  <c r="JC15" i="25"/>
  <c r="JE26" i="25" s="1"/>
  <c r="GQ15" i="25"/>
  <c r="GS26" i="25" s="1"/>
  <c r="EE15" i="25"/>
  <c r="EG26" i="25" s="1"/>
  <c r="BS15" i="25"/>
  <c r="BU26" i="25" s="1"/>
  <c r="JA15" i="25"/>
  <c r="JC26" i="25" s="1"/>
  <c r="GO15" i="25"/>
  <c r="GQ26" i="25" s="1"/>
  <c r="EC15" i="25"/>
  <c r="EE26" i="25" s="1"/>
  <c r="BP15" i="25"/>
  <c r="BR26" i="25" s="1"/>
  <c r="AE15" i="25"/>
  <c r="AD15" i="25"/>
  <c r="AK15" i="25"/>
  <c r="AF15" i="24"/>
  <c r="G15" i="24"/>
  <c r="U15" i="24"/>
  <c r="M16" i="24"/>
  <c r="Z16" i="24"/>
  <c r="I16" i="24"/>
  <c r="AP17" i="24"/>
  <c r="Y17" i="24"/>
  <c r="AM17" i="24"/>
  <c r="N17" i="24"/>
  <c r="AJ18" i="24"/>
  <c r="AA18" i="24"/>
  <c r="Q19" i="24"/>
  <c r="N19" i="24"/>
  <c r="S19" i="24"/>
  <c r="AB20" i="24"/>
  <c r="K20" i="24"/>
  <c r="P20" i="24"/>
  <c r="P14" i="24"/>
  <c r="KM16" i="25"/>
  <c r="GP16" i="25"/>
  <c r="GR27" i="25" s="1"/>
  <c r="BL16" i="25"/>
  <c r="FT16" i="25"/>
  <c r="FV27" i="25" s="1"/>
  <c r="KK16" i="25"/>
  <c r="KM27" i="25" s="1"/>
  <c r="GS16" i="25"/>
  <c r="GU27" i="25" s="1"/>
  <c r="BY16" i="25"/>
  <c r="JD16" i="25"/>
  <c r="JF27" i="25" s="1"/>
  <c r="EY16" i="25"/>
  <c r="FA27" i="25" s="1"/>
  <c r="AA16" i="25"/>
  <c r="CZ16" i="25"/>
  <c r="DB27" i="25" s="1"/>
  <c r="JU16" i="25"/>
  <c r="JW27" i="25" s="1"/>
  <c r="FY16" i="25"/>
  <c r="GA27" i="25" s="1"/>
  <c r="BA16" i="25"/>
  <c r="BC27" i="25" s="1"/>
  <c r="IK16" i="25"/>
  <c r="IM27" i="25" s="1"/>
  <c r="EA16" i="25"/>
  <c r="EC27" i="25" s="1"/>
  <c r="CS16" i="25"/>
  <c r="CU27" i="25" s="1"/>
  <c r="JS16" i="25"/>
  <c r="JU27" i="25" s="1"/>
  <c r="HG16" i="25"/>
  <c r="HI27" i="25" s="1"/>
  <c r="EU16" i="25"/>
  <c r="EW27" i="25" s="1"/>
  <c r="CI16" i="25"/>
  <c r="CK27" i="25" s="1"/>
  <c r="W16" i="25"/>
  <c r="EL16" i="25"/>
  <c r="EN27" i="25" s="1"/>
  <c r="BZ16" i="25"/>
  <c r="N16" i="25"/>
  <c r="HD16" i="25"/>
  <c r="HF27" i="25" s="1"/>
  <c r="ER16" i="25"/>
  <c r="ET27" i="25" s="1"/>
  <c r="CF16" i="25"/>
  <c r="CH27" i="25" s="1"/>
  <c r="T16" i="25"/>
  <c r="IX16" i="25"/>
  <c r="IZ27" i="25" s="1"/>
  <c r="GL16" i="25"/>
  <c r="GN27" i="25" s="1"/>
  <c r="DZ16" i="25"/>
  <c r="EB27" i="25" s="1"/>
  <c r="BN16" i="25"/>
  <c r="CL17" i="25"/>
  <c r="CN28" i="25" s="1"/>
  <c r="DM17" i="25"/>
  <c r="DO28" i="25" s="1"/>
  <c r="DJ17" i="25"/>
  <c r="DL28" i="25" s="1"/>
  <c r="FN17" i="25"/>
  <c r="FP28" i="25" s="1"/>
  <c r="GO17" i="25"/>
  <c r="GQ28" i="25" s="1"/>
  <c r="HR17" i="25"/>
  <c r="HT28" i="25" s="1"/>
  <c r="JM17" i="25"/>
  <c r="JO28" i="25" s="1"/>
  <c r="HA17" i="25"/>
  <c r="HC28" i="25" s="1"/>
  <c r="EO17" i="25"/>
  <c r="EQ28" i="25" s="1"/>
  <c r="KB17" i="25"/>
  <c r="KD28" i="25" s="1"/>
  <c r="HP17" i="25"/>
  <c r="HR28" i="25" s="1"/>
  <c r="FD17" i="25"/>
  <c r="FF28" i="25" s="1"/>
  <c r="CR17" i="25"/>
  <c r="CT28" i="25" s="1"/>
  <c r="N17" i="25"/>
  <c r="IM17" i="25"/>
  <c r="IO28" i="25" s="1"/>
  <c r="GA17" i="25"/>
  <c r="GC28" i="25" s="1"/>
  <c r="DO17" i="25"/>
  <c r="DQ28" i="25" s="1"/>
  <c r="AS17" i="25"/>
  <c r="JJ17" i="25"/>
  <c r="JL28" i="25" s="1"/>
  <c r="GX17" i="25"/>
  <c r="GZ28" i="25" s="1"/>
  <c r="EL17" i="25"/>
  <c r="EN28" i="25" s="1"/>
  <c r="BW17" i="25"/>
  <c r="BX17" i="25"/>
  <c r="L17" i="25"/>
  <c r="AM17" i="25"/>
  <c r="IK18" i="25"/>
  <c r="IM29" i="25" s="1"/>
  <c r="DM18" i="25"/>
  <c r="DO29" i="25" s="1"/>
  <c r="HB18" i="25"/>
  <c r="HD29" i="25" s="1"/>
  <c r="CD18" i="25"/>
  <c r="CF29" i="25" s="1"/>
  <c r="JY18" i="25"/>
  <c r="KA29" i="25" s="1"/>
  <c r="FA18" i="25"/>
  <c r="FC29" i="25" s="1"/>
  <c r="AC18" i="25"/>
  <c r="AE29" i="25" s="1"/>
  <c r="IP18" i="25"/>
  <c r="IR29" i="25" s="1"/>
  <c r="DR18" i="25"/>
  <c r="DT29" i="25" s="1"/>
  <c r="JL18" i="25"/>
  <c r="JN29" i="25" s="1"/>
  <c r="GZ18" i="25"/>
  <c r="HB29" i="25" s="1"/>
  <c r="EN18" i="25"/>
  <c r="EP29" i="25" s="1"/>
  <c r="CB18" i="25"/>
  <c r="P18" i="25"/>
  <c r="P29" i="25" s="1"/>
  <c r="IL18" i="25"/>
  <c r="IN29" i="25" s="1"/>
  <c r="FZ18" i="25"/>
  <c r="GB29" i="25" s="1"/>
  <c r="DN18" i="25"/>
  <c r="DP29" i="25" s="1"/>
  <c r="BB18" i="25"/>
  <c r="BD29" i="25" s="1"/>
  <c r="KF18" i="25"/>
  <c r="KH29" i="25" s="1"/>
  <c r="HT18" i="25"/>
  <c r="HV29" i="25" s="1"/>
  <c r="FH18" i="25"/>
  <c r="FJ29" i="25" s="1"/>
  <c r="CV18" i="25"/>
  <c r="CX29" i="25" s="1"/>
  <c r="AJ18" i="25"/>
  <c r="IM18" i="25"/>
  <c r="IO29" i="25" s="1"/>
  <c r="IC14" i="25"/>
  <c r="IE25" i="25" s="1"/>
  <c r="FQ14" i="25"/>
  <c r="FS25" i="25" s="1"/>
  <c r="DE14" i="25"/>
  <c r="DG25" i="25" s="1"/>
  <c r="AS14" i="25"/>
  <c r="AU25" i="25" s="1"/>
  <c r="JF19" i="25"/>
  <c r="JH30" i="25" s="1"/>
  <c r="EH19" i="25"/>
  <c r="EJ30" i="25" s="1"/>
  <c r="J19" i="25"/>
  <c r="GB19" i="25"/>
  <c r="GD30" i="25" s="1"/>
  <c r="BD19" i="25"/>
  <c r="JK19" i="25"/>
  <c r="JM30" i="25" s="1"/>
  <c r="EM19" i="25"/>
  <c r="EO30" i="25" s="1"/>
  <c r="O19" i="25"/>
  <c r="Q30" i="25" s="1"/>
  <c r="JQ19" i="25"/>
  <c r="JS30" i="25" s="1"/>
  <c r="HE19" i="25"/>
  <c r="HG30" i="25" s="1"/>
  <c r="ES19" i="25"/>
  <c r="EU30" i="25" s="1"/>
  <c r="CG19" i="25"/>
  <c r="U19" i="25"/>
  <c r="IY19" i="25"/>
  <c r="JA30" i="25" s="1"/>
  <c r="GM19" i="25"/>
  <c r="GO30" i="25" s="1"/>
  <c r="EA19" i="25"/>
  <c r="EC30" i="25" s="1"/>
  <c r="BO19" i="25"/>
  <c r="BQ30" i="25" s="1"/>
  <c r="FU19" i="25"/>
  <c r="FW30" i="25" s="1"/>
  <c r="DI19" i="25"/>
  <c r="DK30" i="25" s="1"/>
  <c r="AW19" i="25"/>
  <c r="AY30" i="25" s="1"/>
  <c r="G18" i="25"/>
  <c r="KF20" i="25"/>
  <c r="KH31" i="25" s="1"/>
  <c r="IJ14" i="25"/>
  <c r="IL25" i="25" s="1"/>
  <c r="FX14" i="25"/>
  <c r="FZ25" i="25" s="1"/>
  <c r="DL14" i="25"/>
  <c r="DN25" i="25" s="1"/>
  <c r="AZ14" i="25"/>
  <c r="BX20" i="25"/>
  <c r="HZ20" i="25"/>
  <c r="IB31" i="25" s="1"/>
  <c r="FN20" i="25"/>
  <c r="FP31" i="25" s="1"/>
  <c r="JM20" i="25"/>
  <c r="JO31" i="25" s="1"/>
  <c r="HA20" i="25"/>
  <c r="HC31" i="25" s="1"/>
  <c r="EO20" i="25"/>
  <c r="EQ31" i="25" s="1"/>
  <c r="BA20" i="25"/>
  <c r="IV20" i="25"/>
  <c r="IX31" i="25" s="1"/>
  <c r="GJ20" i="25"/>
  <c r="GL31" i="25" s="1"/>
  <c r="DX20" i="25"/>
  <c r="DZ31" i="25" s="1"/>
  <c r="T20" i="25"/>
  <c r="DB20" i="25"/>
  <c r="DD31" i="25" s="1"/>
  <c r="AP20" i="25"/>
  <c r="AR31" i="25" s="1"/>
  <c r="CJ20" i="25"/>
  <c r="CL31" i="25" s="1"/>
  <c r="X20" i="25"/>
  <c r="BJ20" i="25"/>
  <c r="HG20" i="25"/>
  <c r="HI31" i="25" s="1"/>
  <c r="IY14" i="25"/>
  <c r="JA25" i="25" s="1"/>
  <c r="GM14" i="25"/>
  <c r="GO25" i="25" s="1"/>
  <c r="EA14" i="25"/>
  <c r="EC25" i="25" s="1"/>
  <c r="BO14" i="25"/>
  <c r="CC20" i="25"/>
  <c r="JN14" i="25"/>
  <c r="JP25" i="25" s="1"/>
  <c r="HB14" i="25"/>
  <c r="HD25" i="25" s="1"/>
  <c r="EP14" i="25"/>
  <c r="ER25" i="25" s="1"/>
  <c r="CD14" i="25"/>
  <c r="CF25" i="25" s="1"/>
  <c r="R14" i="25"/>
  <c r="BU14" i="25"/>
  <c r="FZ15" i="25"/>
  <c r="GB26" i="25" s="1"/>
  <c r="FT15" i="25"/>
  <c r="FV26" i="25" s="1"/>
  <c r="AZ15" i="25"/>
  <c r="AV15" i="25"/>
  <c r="AX26" i="25" s="1"/>
  <c r="IW15" i="25"/>
  <c r="IY26" i="25" s="1"/>
  <c r="GK15" i="25"/>
  <c r="GM26" i="25" s="1"/>
  <c r="DY15" i="25"/>
  <c r="EA26" i="25" s="1"/>
  <c r="IU15" i="25"/>
  <c r="IW26" i="25" s="1"/>
  <c r="GI15" i="25"/>
  <c r="GK26" i="25" s="1"/>
  <c r="DW15" i="25"/>
  <c r="DY26" i="25" s="1"/>
  <c r="IS15" i="25"/>
  <c r="IU26" i="25" s="1"/>
  <c r="GG15" i="25"/>
  <c r="GI26" i="25" s="1"/>
  <c r="DU15" i="25"/>
  <c r="DW26" i="25" s="1"/>
  <c r="R15" i="25"/>
  <c r="W15" i="25"/>
  <c r="V15" i="25"/>
  <c r="AC15" i="25"/>
  <c r="AD26" i="25" s="1"/>
  <c r="DQ14" i="25"/>
  <c r="DS25" i="25" s="1"/>
  <c r="DO18" i="25"/>
  <c r="DQ29" i="25" s="1"/>
  <c r="JH19" i="25"/>
  <c r="JJ30" i="25" s="1"/>
  <c r="X15" i="24"/>
  <c r="Z26" i="24" s="1"/>
  <c r="M15" i="24"/>
  <c r="CC14" i="25"/>
  <c r="AD16" i="24"/>
  <c r="R16" i="24"/>
  <c r="Q14" i="25"/>
  <c r="AH17" i="24"/>
  <c r="Q17" i="24"/>
  <c r="AE17" i="24"/>
  <c r="BR17" i="24"/>
  <c r="R18" i="24"/>
  <c r="S18" i="24"/>
  <c r="AE19" i="24"/>
  <c r="AB19" i="24"/>
  <c r="K19" i="24"/>
  <c r="T20" i="24"/>
  <c r="AG20" i="24"/>
  <c r="H20" i="24"/>
  <c r="X14" i="24"/>
  <c r="JM14" i="25"/>
  <c r="JO25" i="25" s="1"/>
  <c r="IT16" i="25"/>
  <c r="IV27" i="25" s="1"/>
  <c r="EG16" i="25"/>
  <c r="EI27" i="25" s="1"/>
  <c r="FI16" i="25"/>
  <c r="FK27" i="25" s="1"/>
  <c r="HX16" i="25"/>
  <c r="HZ27" i="25" s="1"/>
  <c r="DK16" i="25"/>
  <c r="DM27" i="25" s="1"/>
  <c r="KN16" i="25"/>
  <c r="GW16" i="25"/>
  <c r="GY27" i="25" s="1"/>
  <c r="JK16" i="25"/>
  <c r="JM27" i="25" s="1"/>
  <c r="GY16" i="25"/>
  <c r="HA27" i="25" s="1"/>
  <c r="EM16" i="25"/>
  <c r="EO27" i="25" s="1"/>
  <c r="CA16" i="25"/>
  <c r="CC27" i="25" s="1"/>
  <c r="O16" i="25"/>
  <c r="Q27" i="25" s="1"/>
  <c r="ED16" i="25"/>
  <c r="EF27" i="25" s="1"/>
  <c r="BR16" i="25"/>
  <c r="BT27" i="25" s="1"/>
  <c r="GV16" i="25"/>
  <c r="GX27" i="25" s="1"/>
  <c r="EJ16" i="25"/>
  <c r="EL27" i="25" s="1"/>
  <c r="BX16" i="25"/>
  <c r="L16" i="25"/>
  <c r="IP16" i="25"/>
  <c r="IR27" i="25" s="1"/>
  <c r="GD16" i="25"/>
  <c r="GF27" i="25" s="1"/>
  <c r="DR16" i="25"/>
  <c r="DT27" i="25" s="1"/>
  <c r="BF16" i="25"/>
  <c r="JC14" i="25"/>
  <c r="JE25" i="25" s="1"/>
  <c r="GQ14" i="25"/>
  <c r="GS25" i="25" s="1"/>
  <c r="EE14" i="25"/>
  <c r="EG25" i="25" s="1"/>
  <c r="BS14" i="25"/>
  <c r="G14" i="25"/>
  <c r="AW17" i="25"/>
  <c r="AY28" i="25" s="1"/>
  <c r="DE17" i="25"/>
  <c r="DG28" i="25" s="1"/>
  <c r="EH17" i="25"/>
  <c r="EJ28" i="25" s="1"/>
  <c r="GL17" i="25"/>
  <c r="GN28" i="25" s="1"/>
  <c r="JX17" i="25"/>
  <c r="JZ28" i="25" s="1"/>
  <c r="HL17" i="25"/>
  <c r="HN28" i="25" s="1"/>
  <c r="EZ17" i="25"/>
  <c r="FB28" i="25" s="1"/>
  <c r="CN17" i="25"/>
  <c r="CP28" i="25" s="1"/>
  <c r="II17" i="25"/>
  <c r="IK28" i="25" s="1"/>
  <c r="FW17" i="25"/>
  <c r="FY28" i="25" s="1"/>
  <c r="DK17" i="25"/>
  <c r="DM28" i="25" s="1"/>
  <c r="AN17" i="25"/>
  <c r="JE17" i="25"/>
  <c r="JG28" i="25" s="1"/>
  <c r="GS17" i="25"/>
  <c r="GU28" i="25" s="1"/>
  <c r="EG17" i="25"/>
  <c r="EI28" i="25" s="1"/>
  <c r="BQ17" i="25"/>
  <c r="JT17" i="25"/>
  <c r="JV28" i="25" s="1"/>
  <c r="HH17" i="25"/>
  <c r="HJ28" i="25" s="1"/>
  <c r="EV17" i="25"/>
  <c r="EX28" i="25" s="1"/>
  <c r="CJ17" i="25"/>
  <c r="IE17" i="25"/>
  <c r="IG28" i="25" s="1"/>
  <c r="FS17" i="25"/>
  <c r="FU28" i="25" s="1"/>
  <c r="DG17" i="25"/>
  <c r="DI28" i="25" s="1"/>
  <c r="AH17" i="25"/>
  <c r="JB17" i="25"/>
  <c r="JD28" i="25" s="1"/>
  <c r="GP17" i="25"/>
  <c r="GR28" i="25" s="1"/>
  <c r="ED17" i="25"/>
  <c r="EF28" i="25" s="1"/>
  <c r="BM17" i="25"/>
  <c r="BP17" i="25"/>
  <c r="AE17" i="25"/>
  <c r="JO18" i="25"/>
  <c r="JQ29" i="25" s="1"/>
  <c r="EQ18" i="25"/>
  <c r="ES29" i="25" s="1"/>
  <c r="S18" i="25"/>
  <c r="O29" i="25"/>
  <c r="HZ18" i="25"/>
  <c r="IB29" i="25" s="1"/>
  <c r="DB18" i="25"/>
  <c r="DD29" i="25" s="1"/>
  <c r="JD18" i="25"/>
  <c r="JF29" i="25" s="1"/>
  <c r="GR18" i="25"/>
  <c r="GT29" i="25" s="1"/>
  <c r="EF18" i="25"/>
  <c r="EH29" i="25" s="1"/>
  <c r="BT18" i="25"/>
  <c r="BV29" i="25" s="1"/>
  <c r="H18" i="25"/>
  <c r="ID18" i="25"/>
  <c r="IF29" i="25" s="1"/>
  <c r="FR18" i="25"/>
  <c r="FT29" i="25" s="1"/>
  <c r="DF18" i="25"/>
  <c r="DH29" i="25" s="1"/>
  <c r="AT18" i="25"/>
  <c r="AV29" i="25" s="1"/>
  <c r="HL18" i="25"/>
  <c r="HN29" i="25" s="1"/>
  <c r="CN18" i="25"/>
  <c r="CP29" i="25" s="1"/>
  <c r="AB18" i="25"/>
  <c r="BX19" i="25"/>
  <c r="KG14" i="25"/>
  <c r="KI25" i="25" s="1"/>
  <c r="HU14" i="25"/>
  <c r="HW25" i="25" s="1"/>
  <c r="FI14" i="25"/>
  <c r="FK25" i="25" s="1"/>
  <c r="CW14" i="25"/>
  <c r="CY25" i="25" s="1"/>
  <c r="AK14" i="25"/>
  <c r="AM25" i="25" s="1"/>
  <c r="IP19" i="25"/>
  <c r="IR30" i="25" s="1"/>
  <c r="DR19" i="25"/>
  <c r="DT30" i="25" s="1"/>
  <c r="KJ19" i="25"/>
  <c r="KL30" i="25" s="1"/>
  <c r="HG19" i="25"/>
  <c r="HI30" i="25" s="1"/>
  <c r="CI19" i="25"/>
  <c r="CK30" i="25" s="1"/>
  <c r="FV19" i="25"/>
  <c r="FX30" i="25" s="1"/>
  <c r="AX19" i="25"/>
  <c r="AZ30" i="25" s="1"/>
  <c r="HP19" i="25"/>
  <c r="HR30" i="25" s="1"/>
  <c r="CR19" i="25"/>
  <c r="CT30" i="25" s="1"/>
  <c r="IU19" i="25"/>
  <c r="IW30" i="25" s="1"/>
  <c r="DW19" i="25"/>
  <c r="DY30" i="25" s="1"/>
  <c r="KH19" i="25"/>
  <c r="KJ30" i="25" s="1"/>
  <c r="HV19" i="25"/>
  <c r="HX30" i="25" s="1"/>
  <c r="FJ19" i="25"/>
  <c r="FL30" i="25" s="1"/>
  <c r="CX19" i="25"/>
  <c r="CZ30" i="25" s="1"/>
  <c r="AL19" i="25"/>
  <c r="AN30" i="25" s="1"/>
  <c r="JI19" i="25"/>
  <c r="JK30" i="25" s="1"/>
  <c r="GW19" i="25"/>
  <c r="GY30" i="25" s="1"/>
  <c r="EK19" i="25"/>
  <c r="EM30" i="25" s="1"/>
  <c r="BY19" i="25"/>
  <c r="CA30" i="25" s="1"/>
  <c r="M19" i="25"/>
  <c r="N30" i="25" s="1"/>
  <c r="IQ19" i="25"/>
  <c r="IS30" i="25" s="1"/>
  <c r="GE19" i="25"/>
  <c r="GG30" i="25" s="1"/>
  <c r="DS19" i="25"/>
  <c r="DU30" i="25" s="1"/>
  <c r="BG19" i="25"/>
  <c r="KK19" i="25"/>
  <c r="KM30" i="25" s="1"/>
  <c r="HY19" i="25"/>
  <c r="IA30" i="25" s="1"/>
  <c r="FM19" i="25"/>
  <c r="FO30" i="25" s="1"/>
  <c r="DA19" i="25"/>
  <c r="DC30" i="25" s="1"/>
  <c r="AO19" i="25"/>
  <c r="AQ30" i="25" s="1"/>
  <c r="EE18" i="25"/>
  <c r="EG29" i="25" s="1"/>
  <c r="KN14" i="25"/>
  <c r="IB14" i="25"/>
  <c r="ID25" i="25" s="1"/>
  <c r="FP14" i="25"/>
  <c r="FR25" i="25" s="1"/>
  <c r="DD14" i="25"/>
  <c r="DF25" i="25" s="1"/>
  <c r="AR14" i="25"/>
  <c r="AT25" i="25" s="1"/>
  <c r="M20" i="25"/>
  <c r="HD20" i="25"/>
  <c r="HF31" i="25" s="1"/>
  <c r="ER20" i="25"/>
  <c r="ET31" i="25" s="1"/>
  <c r="IQ20" i="25"/>
  <c r="IS31" i="25" s="1"/>
  <c r="GE20" i="25"/>
  <c r="GG31" i="25" s="1"/>
  <c r="DS20" i="25"/>
  <c r="DU31" i="25" s="1"/>
  <c r="HR20" i="25"/>
  <c r="HT31" i="25" s="1"/>
  <c r="FF20" i="25"/>
  <c r="FH31" i="25" s="1"/>
  <c r="JE20" i="25"/>
  <c r="JG31" i="25" s="1"/>
  <c r="GS20" i="25"/>
  <c r="GU31" i="25" s="1"/>
  <c r="EG20" i="25"/>
  <c r="EI31" i="25" s="1"/>
  <c r="IN20" i="25"/>
  <c r="IP31" i="25" s="1"/>
  <c r="GB20" i="25"/>
  <c r="GD31" i="25" s="1"/>
  <c r="DP20" i="25"/>
  <c r="DR31" i="25" s="1"/>
  <c r="AY20" i="25"/>
  <c r="CT20" i="25"/>
  <c r="CV31" i="25" s="1"/>
  <c r="AH20" i="25"/>
  <c r="CB20" i="25"/>
  <c r="P20" i="25"/>
  <c r="BB20" i="25"/>
  <c r="BD31" i="25" s="1"/>
  <c r="CO17" i="25"/>
  <c r="CQ28" i="25" s="1"/>
  <c r="JP20" i="25"/>
  <c r="JR31" i="25" s="1"/>
  <c r="IQ14" i="25"/>
  <c r="IS25" i="25" s="1"/>
  <c r="GE14" i="25"/>
  <c r="GG25" i="25" s="1"/>
  <c r="DS14" i="25"/>
  <c r="DU25" i="25" s="1"/>
  <c r="BG14" i="25"/>
  <c r="AF16" i="25"/>
  <c r="FC20" i="25"/>
  <c r="FE31" i="25" s="1"/>
  <c r="JF14" i="25"/>
  <c r="JH25" i="25" s="1"/>
  <c r="GT14" i="25"/>
  <c r="GV25" i="25" s="1"/>
  <c r="EH14" i="25"/>
  <c r="EJ25" i="25" s="1"/>
  <c r="BV14" i="25"/>
  <c r="J14" i="25"/>
  <c r="IA15" i="25"/>
  <c r="IC26" i="25" s="1"/>
  <c r="JW15" i="25"/>
  <c r="JY26" i="25" s="1"/>
  <c r="KB15" i="25"/>
  <c r="KD26" i="25" s="1"/>
  <c r="JZ15" i="25"/>
  <c r="KB26" i="25" s="1"/>
  <c r="FB15" i="25"/>
  <c r="FD26" i="25" s="1"/>
  <c r="I15" i="25"/>
  <c r="IH15" i="25"/>
  <c r="IJ26" i="25" s="1"/>
  <c r="FV15" i="25"/>
  <c r="FX26" i="25" s="1"/>
  <c r="DJ15" i="25"/>
  <c r="DL26" i="25" s="1"/>
  <c r="Y15" i="25"/>
  <c r="AA26" i="25" s="1"/>
  <c r="IO15" i="25"/>
  <c r="IQ26" i="25" s="1"/>
  <c r="GC15" i="25"/>
  <c r="GE26" i="25" s="1"/>
  <c r="DQ15" i="25"/>
  <c r="DS26" i="25" s="1"/>
  <c r="IM15" i="25"/>
  <c r="IO26" i="25" s="1"/>
  <c r="GA15" i="25"/>
  <c r="GC26" i="25" s="1"/>
  <c r="DO15" i="25"/>
  <c r="DQ26" i="25" s="1"/>
  <c r="IK15" i="25"/>
  <c r="IM26" i="25" s="1"/>
  <c r="FY15" i="25"/>
  <c r="GA26" i="25" s="1"/>
  <c r="DM15" i="25"/>
  <c r="DO26" i="25" s="1"/>
  <c r="AG15" i="25"/>
  <c r="AI26" i="25" s="1"/>
  <c r="K15" i="25"/>
  <c r="O15" i="25"/>
  <c r="Q26" i="25" s="1"/>
  <c r="N15" i="25"/>
  <c r="U15" i="25"/>
  <c r="BE14" i="25"/>
  <c r="BG25" i="25" s="1"/>
  <c r="IS17" i="25"/>
  <c r="IU28" i="25" s="1"/>
  <c r="EJ19" i="25"/>
  <c r="EL30" i="25" s="1"/>
  <c r="JU14" i="25"/>
  <c r="JW25" i="25" s="1"/>
  <c r="P15" i="24"/>
  <c r="X16" i="24"/>
  <c r="J16" i="24"/>
  <c r="BH17" i="24"/>
  <c r="Z17" i="24"/>
  <c r="BU17" i="24"/>
  <c r="I17" i="24"/>
  <c r="W17" i="24"/>
  <c r="BJ17" i="24"/>
  <c r="V18" i="24"/>
  <c r="T18" i="24"/>
  <c r="W19" i="24"/>
  <c r="T19" i="24"/>
  <c r="L20" i="24"/>
  <c r="Y20" i="24"/>
  <c r="CS20" i="25"/>
  <c r="CU31" i="25" s="1"/>
  <c r="EO14" i="25"/>
  <c r="EQ25" i="25" s="1"/>
  <c r="AA26" i="24"/>
  <c r="BV2" i="19"/>
  <c r="BW2" i="19"/>
  <c r="BX2" i="19"/>
  <c r="BY2" i="19"/>
  <c r="BZ2" i="19"/>
  <c r="CA2" i="19"/>
  <c r="CB2" i="19"/>
  <c r="CC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CS2" i="19"/>
  <c r="CT2" i="19"/>
  <c r="CU2" i="19"/>
  <c r="CV2" i="19"/>
  <c r="CW2" i="19"/>
  <c r="CX2" i="19"/>
  <c r="CY2" i="19"/>
  <c r="CZ2" i="19"/>
  <c r="DA2" i="19"/>
  <c r="DB2" i="19"/>
  <c r="DC2" i="19"/>
  <c r="DD2" i="19"/>
  <c r="BV3" i="19"/>
  <c r="BW3" i="19"/>
  <c r="BX3" i="19"/>
  <c r="BY3" i="19"/>
  <c r="BZ3" i="19"/>
  <c r="CA3" i="19"/>
  <c r="CB3" i="19"/>
  <c r="CC3" i="19"/>
  <c r="CD3" i="19"/>
  <c r="CE3" i="19"/>
  <c r="CF3" i="19"/>
  <c r="CG3" i="19"/>
  <c r="CH3" i="19"/>
  <c r="CI3" i="19"/>
  <c r="CJ3" i="19"/>
  <c r="CK3" i="19"/>
  <c r="CL3" i="19"/>
  <c r="CM3" i="19"/>
  <c r="CN3" i="19"/>
  <c r="CO3" i="19"/>
  <c r="CP3" i="19"/>
  <c r="CQ3" i="19"/>
  <c r="CR3" i="19"/>
  <c r="CS3" i="19"/>
  <c r="CT3" i="19"/>
  <c r="CU3" i="19"/>
  <c r="CV3" i="19"/>
  <c r="CW3" i="19"/>
  <c r="CX3" i="19"/>
  <c r="CY3" i="19"/>
  <c r="CZ3" i="19"/>
  <c r="DA3" i="19"/>
  <c r="DB3" i="19"/>
  <c r="DC3" i="19"/>
  <c r="DD3" i="19"/>
  <c r="BV4" i="19"/>
  <c r="BW4" i="19"/>
  <c r="BX4" i="19"/>
  <c r="BY4" i="19"/>
  <c r="BZ4" i="19"/>
  <c r="CA4" i="19"/>
  <c r="CB4" i="19"/>
  <c r="CC4" i="19"/>
  <c r="CD4" i="19"/>
  <c r="CE4" i="19"/>
  <c r="CF4" i="19"/>
  <c r="CG4" i="19"/>
  <c r="CH4" i="19"/>
  <c r="CI4" i="19"/>
  <c r="CJ4" i="19"/>
  <c r="CK4" i="19"/>
  <c r="CL4" i="19"/>
  <c r="CM4" i="19"/>
  <c r="CN4" i="19"/>
  <c r="CO4" i="19"/>
  <c r="CP4" i="19"/>
  <c r="CQ4" i="19"/>
  <c r="CR4" i="19"/>
  <c r="CS4" i="19"/>
  <c r="CT4" i="19"/>
  <c r="CU4" i="19"/>
  <c r="CV4" i="19"/>
  <c r="CW4" i="19"/>
  <c r="CX4" i="19"/>
  <c r="CY4" i="19"/>
  <c r="CZ4" i="19"/>
  <c r="DA4" i="19"/>
  <c r="DB4" i="19"/>
  <c r="DC4" i="19"/>
  <c r="DD4" i="19"/>
  <c r="BV5" i="19"/>
  <c r="BW5" i="19"/>
  <c r="BX5" i="19"/>
  <c r="BY5" i="19"/>
  <c r="BZ5" i="19"/>
  <c r="CA5" i="19"/>
  <c r="CB5" i="19"/>
  <c r="CC5" i="19"/>
  <c r="CD5" i="19"/>
  <c r="CE5" i="19"/>
  <c r="CF5" i="19"/>
  <c r="CG5" i="19"/>
  <c r="CH5" i="19"/>
  <c r="CI5" i="19"/>
  <c r="CJ5" i="19"/>
  <c r="CK5" i="19"/>
  <c r="CL5" i="19"/>
  <c r="CM5" i="19"/>
  <c r="CN5" i="19"/>
  <c r="CO5" i="19"/>
  <c r="CP5" i="19"/>
  <c r="CQ5" i="19"/>
  <c r="CR5" i="19"/>
  <c r="CS5" i="19"/>
  <c r="CT5" i="19"/>
  <c r="CU5" i="19"/>
  <c r="CV5" i="19"/>
  <c r="CW5" i="19"/>
  <c r="CX5" i="19"/>
  <c r="CY5" i="19"/>
  <c r="CZ5" i="19"/>
  <c r="DA5" i="19"/>
  <c r="DB5" i="19"/>
  <c r="DC5" i="19"/>
  <c r="DD5" i="19"/>
  <c r="BV6" i="19"/>
  <c r="BW6" i="19"/>
  <c r="BX6" i="19"/>
  <c r="BY6" i="19"/>
  <c r="BZ6" i="19"/>
  <c r="CA6" i="19"/>
  <c r="CB6" i="19"/>
  <c r="CC6" i="19"/>
  <c r="CD6" i="19"/>
  <c r="CE6" i="19"/>
  <c r="CF6" i="19"/>
  <c r="CG6" i="19"/>
  <c r="CH6" i="19"/>
  <c r="CI6" i="19"/>
  <c r="CJ6" i="19"/>
  <c r="CK6" i="19"/>
  <c r="CL6" i="19"/>
  <c r="CM6" i="19"/>
  <c r="CN6" i="19"/>
  <c r="CO6" i="19"/>
  <c r="CP6" i="19"/>
  <c r="CQ6" i="19"/>
  <c r="CR6" i="19"/>
  <c r="CS6" i="19"/>
  <c r="CT6" i="19"/>
  <c r="CU6" i="19"/>
  <c r="CV6" i="19"/>
  <c r="CW6" i="19"/>
  <c r="CX6" i="19"/>
  <c r="CY6" i="19"/>
  <c r="CZ6" i="19"/>
  <c r="DA6" i="19"/>
  <c r="DB6" i="19"/>
  <c r="DC6" i="19"/>
  <c r="DD6" i="19"/>
  <c r="BV7" i="19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CQ7" i="19"/>
  <c r="CR7" i="19"/>
  <c r="CS7" i="19"/>
  <c r="CT7" i="19"/>
  <c r="CU7" i="19"/>
  <c r="CV7" i="19"/>
  <c r="CW7" i="19"/>
  <c r="CX7" i="19"/>
  <c r="CY7" i="19"/>
  <c r="CZ7" i="19"/>
  <c r="DA7" i="19"/>
  <c r="DB7" i="19"/>
  <c r="DC7" i="19"/>
  <c r="DD7" i="19"/>
  <c r="BV8" i="19"/>
  <c r="BW8" i="19"/>
  <c r="BX8" i="19"/>
  <c r="BY8" i="19"/>
  <c r="BZ8" i="19"/>
  <c r="CA8" i="19"/>
  <c r="CB8" i="19"/>
  <c r="CC8" i="19"/>
  <c r="CD8" i="19"/>
  <c r="CE8" i="19"/>
  <c r="CF8" i="19"/>
  <c r="CG8" i="19"/>
  <c r="CH8" i="19"/>
  <c r="CI8" i="19"/>
  <c r="CJ8" i="19"/>
  <c r="CK8" i="19"/>
  <c r="CL8" i="19"/>
  <c r="CM8" i="19"/>
  <c r="CN8" i="19"/>
  <c r="CO8" i="19"/>
  <c r="CP8" i="19"/>
  <c r="CQ8" i="19"/>
  <c r="CR8" i="19"/>
  <c r="CS8" i="19"/>
  <c r="CT8" i="19"/>
  <c r="CU8" i="19"/>
  <c r="CV8" i="19"/>
  <c r="CW8" i="19"/>
  <c r="CX8" i="19"/>
  <c r="CY8" i="19"/>
  <c r="CZ8" i="19"/>
  <c r="DA8" i="19"/>
  <c r="DB8" i="19"/>
  <c r="DC8" i="19"/>
  <c r="DD8" i="19"/>
  <c r="BV9" i="19"/>
  <c r="BW9" i="19"/>
  <c r="BX9" i="19"/>
  <c r="BY9" i="19"/>
  <c r="BZ9" i="19"/>
  <c r="CA9" i="19"/>
  <c r="CB9" i="19"/>
  <c r="CC9" i="19"/>
  <c r="CD9" i="19"/>
  <c r="CE9" i="19"/>
  <c r="CF9" i="19"/>
  <c r="CG9" i="19"/>
  <c r="CH9" i="19"/>
  <c r="CI9" i="19"/>
  <c r="CJ9" i="19"/>
  <c r="CK9" i="19"/>
  <c r="CL9" i="19"/>
  <c r="CM9" i="19"/>
  <c r="CN9" i="19"/>
  <c r="CO9" i="19"/>
  <c r="CP9" i="19"/>
  <c r="CQ9" i="19"/>
  <c r="CR9" i="19"/>
  <c r="CS9" i="19"/>
  <c r="CT9" i="19"/>
  <c r="CU9" i="19"/>
  <c r="CV9" i="19"/>
  <c r="CW9" i="19"/>
  <c r="CX9" i="19"/>
  <c r="CY9" i="19"/>
  <c r="CZ9" i="19"/>
  <c r="DA9" i="19"/>
  <c r="DB9" i="19"/>
  <c r="DC9" i="19"/>
  <c r="DD9" i="19"/>
  <c r="BV10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Q10" i="19"/>
  <c r="CR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BV11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Q11" i="19"/>
  <c r="CR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BV12" i="19"/>
  <c r="BW12" i="19"/>
  <c r="BX12" i="19"/>
  <c r="BY12" i="19"/>
  <c r="BZ12" i="19"/>
  <c r="CA12" i="19"/>
  <c r="CB12" i="19"/>
  <c r="CC12" i="19"/>
  <c r="CD12" i="19"/>
  <c r="CE12" i="19"/>
  <c r="CF12" i="19"/>
  <c r="CG12" i="19"/>
  <c r="CH12" i="19"/>
  <c r="CI12" i="19"/>
  <c r="CJ12" i="19"/>
  <c r="CK12" i="19"/>
  <c r="CL12" i="19"/>
  <c r="CM12" i="19"/>
  <c r="CN12" i="19"/>
  <c r="CO12" i="19"/>
  <c r="CP12" i="19"/>
  <c r="CQ12" i="19"/>
  <c r="CR12" i="19"/>
  <c r="CS12" i="19"/>
  <c r="CT12" i="19"/>
  <c r="CU12" i="19"/>
  <c r="CV12" i="19"/>
  <c r="CW12" i="19"/>
  <c r="CX12" i="19"/>
  <c r="CY12" i="19"/>
  <c r="CZ12" i="19"/>
  <c r="DA12" i="19"/>
  <c r="DB12" i="19"/>
  <c r="DC12" i="19"/>
  <c r="DD12" i="19"/>
  <c r="BV13" i="19"/>
  <c r="BW13" i="19"/>
  <c r="BX13" i="19"/>
  <c r="BY13" i="19"/>
  <c r="BZ13" i="19"/>
  <c r="CA13" i="19"/>
  <c r="CB13" i="19"/>
  <c r="CC13" i="19"/>
  <c r="CD13" i="19"/>
  <c r="CE13" i="19"/>
  <c r="CF13" i="19"/>
  <c r="CG13" i="19"/>
  <c r="CH13" i="19"/>
  <c r="CI13" i="19"/>
  <c r="CJ13" i="19"/>
  <c r="CK13" i="19"/>
  <c r="CL13" i="19"/>
  <c r="CM13" i="19"/>
  <c r="CN13" i="19"/>
  <c r="CO13" i="19"/>
  <c r="CP13" i="19"/>
  <c r="CQ13" i="19"/>
  <c r="CR13" i="19"/>
  <c r="CS13" i="19"/>
  <c r="CT13" i="19"/>
  <c r="CU13" i="19"/>
  <c r="CV13" i="19"/>
  <c r="CW13" i="19"/>
  <c r="CX13" i="19"/>
  <c r="CY13" i="19"/>
  <c r="CZ13" i="19"/>
  <c r="DA13" i="19"/>
  <c r="DB13" i="19"/>
  <c r="DC13" i="19"/>
  <c r="DD13" i="19"/>
  <c r="BV14" i="19"/>
  <c r="BW14" i="19"/>
  <c r="BX14" i="19"/>
  <c r="BY14" i="19"/>
  <c r="BZ14" i="19"/>
  <c r="CA14" i="19"/>
  <c r="CB14" i="19"/>
  <c r="CC14" i="19"/>
  <c r="CD14" i="19"/>
  <c r="CE14" i="19"/>
  <c r="CF14" i="19"/>
  <c r="CG14" i="19"/>
  <c r="CH14" i="19"/>
  <c r="CI14" i="19"/>
  <c r="CJ14" i="19"/>
  <c r="CK14" i="19"/>
  <c r="CL14" i="19"/>
  <c r="CM14" i="19"/>
  <c r="CN14" i="19"/>
  <c r="CO14" i="19"/>
  <c r="CP14" i="19"/>
  <c r="CQ14" i="19"/>
  <c r="CR14" i="19"/>
  <c r="CS14" i="19"/>
  <c r="CT14" i="19"/>
  <c r="CU14" i="19"/>
  <c r="CV14" i="19"/>
  <c r="CW14" i="19"/>
  <c r="CX14" i="19"/>
  <c r="CY14" i="19"/>
  <c r="CZ14" i="19"/>
  <c r="DA14" i="19"/>
  <c r="DB14" i="19"/>
  <c r="DC14" i="19"/>
  <c r="DD14" i="19"/>
  <c r="BV15" i="19"/>
  <c r="BW15" i="19"/>
  <c r="BX15" i="19"/>
  <c r="BY15" i="19"/>
  <c r="BZ15" i="19"/>
  <c r="CA15" i="19"/>
  <c r="CB15" i="19"/>
  <c r="CC15" i="19"/>
  <c r="CD15" i="19"/>
  <c r="CE15" i="19"/>
  <c r="CF15" i="19"/>
  <c r="CG15" i="19"/>
  <c r="CH15" i="19"/>
  <c r="CI15" i="19"/>
  <c r="CJ15" i="19"/>
  <c r="CK15" i="19"/>
  <c r="CL15" i="19"/>
  <c r="CM15" i="19"/>
  <c r="CN15" i="19"/>
  <c r="CO15" i="19"/>
  <c r="CP15" i="19"/>
  <c r="CQ15" i="19"/>
  <c r="CR15" i="19"/>
  <c r="CS15" i="19"/>
  <c r="CT15" i="19"/>
  <c r="CU15" i="19"/>
  <c r="CV15" i="19"/>
  <c r="CW15" i="19"/>
  <c r="CX15" i="19"/>
  <c r="CY15" i="19"/>
  <c r="CZ15" i="19"/>
  <c r="DA15" i="19"/>
  <c r="DB15" i="19"/>
  <c r="DC15" i="19"/>
  <c r="DD15" i="19"/>
  <c r="BV16" i="19"/>
  <c r="BW16" i="19"/>
  <c r="BX16" i="19"/>
  <c r="BY16" i="19"/>
  <c r="BZ16" i="19"/>
  <c r="CA16" i="19"/>
  <c r="CB16" i="19"/>
  <c r="CC16" i="19"/>
  <c r="CD16" i="19"/>
  <c r="CE16" i="19"/>
  <c r="CF16" i="19"/>
  <c r="CG16" i="19"/>
  <c r="CH16" i="19"/>
  <c r="CI16" i="19"/>
  <c r="CJ16" i="19"/>
  <c r="CK16" i="19"/>
  <c r="CL16" i="19"/>
  <c r="CM16" i="19"/>
  <c r="CN16" i="19"/>
  <c r="CO16" i="19"/>
  <c r="CP16" i="19"/>
  <c r="CQ16" i="19"/>
  <c r="CR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BV17" i="19"/>
  <c r="BW17" i="19"/>
  <c r="BX17" i="19"/>
  <c r="BY17" i="19"/>
  <c r="BZ17" i="19"/>
  <c r="CA17" i="19"/>
  <c r="CB17" i="19"/>
  <c r="CC17" i="19"/>
  <c r="CD17" i="19"/>
  <c r="CE17" i="19"/>
  <c r="CF17" i="19"/>
  <c r="CG17" i="19"/>
  <c r="CH17" i="19"/>
  <c r="CI17" i="19"/>
  <c r="CJ17" i="19"/>
  <c r="CK17" i="19"/>
  <c r="CL17" i="19"/>
  <c r="CM17" i="19"/>
  <c r="CN17" i="19"/>
  <c r="CO17" i="19"/>
  <c r="CP17" i="19"/>
  <c r="CQ17" i="19"/>
  <c r="CR17" i="19"/>
  <c r="CS17" i="19"/>
  <c r="CT17" i="19"/>
  <c r="CU17" i="19"/>
  <c r="CV17" i="19"/>
  <c r="CW17" i="19"/>
  <c r="CX17" i="19"/>
  <c r="CY17" i="19"/>
  <c r="CZ17" i="19"/>
  <c r="DA17" i="19"/>
  <c r="DB17" i="19"/>
  <c r="DC17" i="19"/>
  <c r="DD17" i="19"/>
  <c r="BV18" i="19"/>
  <c r="BW18" i="19"/>
  <c r="BX18" i="19"/>
  <c r="BY18" i="19"/>
  <c r="BZ18" i="19"/>
  <c r="CA18" i="19"/>
  <c r="CB18" i="19"/>
  <c r="CC18" i="19"/>
  <c r="CD18" i="19"/>
  <c r="CE18" i="19"/>
  <c r="CF18" i="19"/>
  <c r="CG18" i="19"/>
  <c r="CH18" i="19"/>
  <c r="CI18" i="19"/>
  <c r="CJ18" i="19"/>
  <c r="CK18" i="19"/>
  <c r="CL18" i="19"/>
  <c r="CM18" i="19"/>
  <c r="CN18" i="19"/>
  <c r="CO18" i="19"/>
  <c r="CP18" i="19"/>
  <c r="CQ18" i="19"/>
  <c r="CR18" i="19"/>
  <c r="CS18" i="19"/>
  <c r="CT18" i="19"/>
  <c r="CU18" i="19"/>
  <c r="CV18" i="19"/>
  <c r="CW18" i="19"/>
  <c r="CX18" i="19"/>
  <c r="CY18" i="19"/>
  <c r="CZ18" i="19"/>
  <c r="DA18" i="19"/>
  <c r="DB18" i="19"/>
  <c r="DC18" i="19"/>
  <c r="DD18" i="19"/>
  <c r="BV19" i="19"/>
  <c r="BW19" i="19"/>
  <c r="BX19" i="19"/>
  <c r="BY19" i="19"/>
  <c r="BZ19" i="19"/>
  <c r="CA19" i="19"/>
  <c r="CB19" i="19"/>
  <c r="CC19" i="19"/>
  <c r="CD19" i="19"/>
  <c r="CE19" i="19"/>
  <c r="CF19" i="19"/>
  <c r="CG19" i="19"/>
  <c r="CH19" i="19"/>
  <c r="CI19" i="19"/>
  <c r="CJ19" i="19"/>
  <c r="CK19" i="19"/>
  <c r="CL19" i="19"/>
  <c r="CM19" i="19"/>
  <c r="CN19" i="19"/>
  <c r="CO19" i="19"/>
  <c r="CP19" i="19"/>
  <c r="CQ19" i="19"/>
  <c r="CR19" i="19"/>
  <c r="CS19" i="19"/>
  <c r="CT19" i="19"/>
  <c r="CU19" i="19"/>
  <c r="CV19" i="19"/>
  <c r="CW19" i="19"/>
  <c r="CX19" i="19"/>
  <c r="CY19" i="19"/>
  <c r="CZ19" i="19"/>
  <c r="DA19" i="19"/>
  <c r="DB19" i="19"/>
  <c r="DC19" i="19"/>
  <c r="DD19" i="19"/>
  <c r="BV20" i="19"/>
  <c r="BW20" i="19"/>
  <c r="BX20" i="19"/>
  <c r="BY20" i="19"/>
  <c r="BZ20" i="19"/>
  <c r="CA20" i="19"/>
  <c r="CB20" i="19"/>
  <c r="CC20" i="19"/>
  <c r="CD20" i="19"/>
  <c r="CE20" i="19"/>
  <c r="CF20" i="19"/>
  <c r="CG20" i="19"/>
  <c r="CH20" i="19"/>
  <c r="CI20" i="19"/>
  <c r="CJ20" i="19"/>
  <c r="CK20" i="19"/>
  <c r="CL20" i="19"/>
  <c r="CM20" i="19"/>
  <c r="CN20" i="19"/>
  <c r="CO20" i="19"/>
  <c r="CP20" i="19"/>
  <c r="CQ20" i="19"/>
  <c r="CR20" i="19"/>
  <c r="CS20" i="19"/>
  <c r="CT20" i="19"/>
  <c r="CU20" i="19"/>
  <c r="CV20" i="19"/>
  <c r="CW20" i="19"/>
  <c r="CX20" i="19"/>
  <c r="CY20" i="19"/>
  <c r="CZ20" i="19"/>
  <c r="DA20" i="19"/>
  <c r="DB20" i="19"/>
  <c r="DC20" i="19"/>
  <c r="DD20" i="19"/>
  <c r="BV21" i="19"/>
  <c r="BW21" i="19"/>
  <c r="BX21" i="19"/>
  <c r="BY21" i="19"/>
  <c r="BZ21" i="19"/>
  <c r="CA21" i="19"/>
  <c r="CB21" i="19"/>
  <c r="CC21" i="19"/>
  <c r="CD21" i="19"/>
  <c r="CE21" i="19"/>
  <c r="CF21" i="19"/>
  <c r="CG21" i="19"/>
  <c r="CH21" i="19"/>
  <c r="CI21" i="19"/>
  <c r="CJ21" i="19"/>
  <c r="CK21" i="19"/>
  <c r="CL21" i="19"/>
  <c r="CM21" i="19"/>
  <c r="CN21" i="19"/>
  <c r="CO21" i="19"/>
  <c r="CP21" i="19"/>
  <c r="CQ21" i="19"/>
  <c r="CR21" i="19"/>
  <c r="CS21" i="19"/>
  <c r="CT21" i="19"/>
  <c r="CU21" i="19"/>
  <c r="CV21" i="19"/>
  <c r="CW21" i="19"/>
  <c r="CX21" i="19"/>
  <c r="CY21" i="19"/>
  <c r="CZ21" i="19"/>
  <c r="DA21" i="19"/>
  <c r="DB21" i="19"/>
  <c r="DC21" i="19"/>
  <c r="DD21" i="19"/>
  <c r="BV22" i="19"/>
  <c r="BW22" i="19"/>
  <c r="BX22" i="19"/>
  <c r="BY22" i="19"/>
  <c r="BZ22" i="19"/>
  <c r="CA22" i="19"/>
  <c r="CB22" i="19"/>
  <c r="CC22" i="19"/>
  <c r="CD22" i="19"/>
  <c r="CE22" i="19"/>
  <c r="CF22" i="19"/>
  <c r="CG22" i="19"/>
  <c r="CH22" i="19"/>
  <c r="CI22" i="19"/>
  <c r="CJ22" i="19"/>
  <c r="CK22" i="19"/>
  <c r="CL22" i="19"/>
  <c r="CM22" i="19"/>
  <c r="CN22" i="19"/>
  <c r="CO22" i="19"/>
  <c r="CP22" i="19"/>
  <c r="CQ22" i="19"/>
  <c r="CR22" i="19"/>
  <c r="CS22" i="19"/>
  <c r="CT22" i="19"/>
  <c r="CU22" i="19"/>
  <c r="CV22" i="19"/>
  <c r="CW22" i="19"/>
  <c r="CX22" i="19"/>
  <c r="CY22" i="19"/>
  <c r="CZ22" i="19"/>
  <c r="DA22" i="19"/>
  <c r="DB22" i="19"/>
  <c r="DC22" i="19"/>
  <c r="DD22" i="19"/>
  <c r="BV23" i="19"/>
  <c r="BW23" i="19"/>
  <c r="BX23" i="19"/>
  <c r="BY23" i="19"/>
  <c r="BZ23" i="19"/>
  <c r="CA23" i="19"/>
  <c r="CB23" i="19"/>
  <c r="CC23" i="19"/>
  <c r="CD23" i="19"/>
  <c r="CE23" i="19"/>
  <c r="CF23" i="19"/>
  <c r="CG23" i="19"/>
  <c r="CH23" i="19"/>
  <c r="CI23" i="19"/>
  <c r="CJ23" i="19"/>
  <c r="CK23" i="19"/>
  <c r="CL23" i="19"/>
  <c r="CM23" i="19"/>
  <c r="CN23" i="19"/>
  <c r="CO23" i="19"/>
  <c r="CP23" i="19"/>
  <c r="CQ23" i="19"/>
  <c r="CR23" i="19"/>
  <c r="CS23" i="19"/>
  <c r="CT23" i="19"/>
  <c r="CU23" i="19"/>
  <c r="CV23" i="19"/>
  <c r="CW23" i="19"/>
  <c r="CX23" i="19"/>
  <c r="CY23" i="19"/>
  <c r="CZ23" i="19"/>
  <c r="DA23" i="19"/>
  <c r="DB23" i="19"/>
  <c r="DC23" i="19"/>
  <c r="DD23" i="19"/>
  <c r="BV24" i="19"/>
  <c r="BW24" i="19"/>
  <c r="BX24" i="19"/>
  <c r="BY24" i="19"/>
  <c r="BZ24" i="19"/>
  <c r="CA24" i="19"/>
  <c r="CB24" i="19"/>
  <c r="CC24" i="19"/>
  <c r="CD24" i="19"/>
  <c r="CE24" i="19"/>
  <c r="CF24" i="19"/>
  <c r="CG24" i="19"/>
  <c r="CH24" i="19"/>
  <c r="CI24" i="19"/>
  <c r="CJ24" i="19"/>
  <c r="CK24" i="19"/>
  <c r="CL24" i="19"/>
  <c r="CM24" i="19"/>
  <c r="CN24" i="19"/>
  <c r="CO24" i="19"/>
  <c r="CP24" i="19"/>
  <c r="CQ24" i="19"/>
  <c r="CR24" i="19"/>
  <c r="CS24" i="19"/>
  <c r="CT24" i="19"/>
  <c r="CU24" i="19"/>
  <c r="CV24" i="19"/>
  <c r="CW24" i="19"/>
  <c r="CX24" i="19"/>
  <c r="CY24" i="19"/>
  <c r="CZ24" i="19"/>
  <c r="DA24" i="19"/>
  <c r="DB24" i="19"/>
  <c r="DC24" i="19"/>
  <c r="DD24" i="19"/>
  <c r="BV25" i="19"/>
  <c r="BW25" i="19"/>
  <c r="BX25" i="19"/>
  <c r="BY25" i="19"/>
  <c r="BZ25" i="19"/>
  <c r="CA25" i="19"/>
  <c r="CB25" i="19"/>
  <c r="CC25" i="19"/>
  <c r="CD25" i="19"/>
  <c r="CE25" i="19"/>
  <c r="CF25" i="19"/>
  <c r="CG25" i="19"/>
  <c r="CH25" i="19"/>
  <c r="CI25" i="19"/>
  <c r="CJ25" i="19"/>
  <c r="CK25" i="19"/>
  <c r="CL25" i="19"/>
  <c r="CM25" i="19"/>
  <c r="CN25" i="19"/>
  <c r="CO25" i="19"/>
  <c r="CP25" i="19"/>
  <c r="CQ25" i="19"/>
  <c r="CR25" i="19"/>
  <c r="CS25" i="19"/>
  <c r="CT25" i="19"/>
  <c r="CU25" i="19"/>
  <c r="CV25" i="19"/>
  <c r="CW25" i="19"/>
  <c r="CX25" i="19"/>
  <c r="CY25" i="19"/>
  <c r="CZ25" i="19"/>
  <c r="DA25" i="19"/>
  <c r="DB25" i="19"/>
  <c r="DC25" i="19"/>
  <c r="DD25" i="19"/>
  <c r="BV26" i="19"/>
  <c r="BW26" i="19"/>
  <c r="BX26" i="19"/>
  <c r="BY26" i="19"/>
  <c r="BZ26" i="19"/>
  <c r="CA26" i="19"/>
  <c r="CB26" i="19"/>
  <c r="CC26" i="19"/>
  <c r="CD26" i="19"/>
  <c r="CE26" i="19"/>
  <c r="CF26" i="19"/>
  <c r="CG26" i="19"/>
  <c r="CH26" i="19"/>
  <c r="CI26" i="19"/>
  <c r="CJ26" i="19"/>
  <c r="CK26" i="19"/>
  <c r="CL26" i="19"/>
  <c r="CM26" i="19"/>
  <c r="CN26" i="19"/>
  <c r="CO26" i="19"/>
  <c r="CP26" i="19"/>
  <c r="CQ26" i="19"/>
  <c r="CR26" i="19"/>
  <c r="CS26" i="19"/>
  <c r="CT26" i="19"/>
  <c r="CU26" i="19"/>
  <c r="CV26" i="19"/>
  <c r="CW26" i="19"/>
  <c r="CX26" i="19"/>
  <c r="CY26" i="19"/>
  <c r="CZ26" i="19"/>
  <c r="DA26" i="19"/>
  <c r="DB26" i="19"/>
  <c r="DC26" i="19"/>
  <c r="DD26" i="19"/>
  <c r="BV27" i="19"/>
  <c r="BW27" i="19"/>
  <c r="BX27" i="19"/>
  <c r="BY27" i="19"/>
  <c r="BZ27" i="19"/>
  <c r="CA27" i="19"/>
  <c r="CB27" i="19"/>
  <c r="CC27" i="19"/>
  <c r="CD27" i="19"/>
  <c r="CE27" i="19"/>
  <c r="CF27" i="19"/>
  <c r="CG27" i="19"/>
  <c r="CH27" i="19"/>
  <c r="CI27" i="19"/>
  <c r="CJ27" i="19"/>
  <c r="CK27" i="19"/>
  <c r="CL27" i="19"/>
  <c r="CM27" i="19"/>
  <c r="CN27" i="19"/>
  <c r="CO27" i="19"/>
  <c r="CP27" i="19"/>
  <c r="CQ27" i="19"/>
  <c r="CR27" i="19"/>
  <c r="CS27" i="19"/>
  <c r="CT27" i="19"/>
  <c r="CU27" i="19"/>
  <c r="CV27" i="19"/>
  <c r="CW27" i="19"/>
  <c r="CX27" i="19"/>
  <c r="CY27" i="19"/>
  <c r="CZ27" i="19"/>
  <c r="DA27" i="19"/>
  <c r="DB27" i="19"/>
  <c r="DC27" i="19"/>
  <c r="DD27" i="19"/>
  <c r="BV28" i="19"/>
  <c r="BW28" i="19"/>
  <c r="BX28" i="19"/>
  <c r="BY28" i="19"/>
  <c r="BZ28" i="19"/>
  <c r="CA28" i="19"/>
  <c r="CB28" i="19"/>
  <c r="CC28" i="19"/>
  <c r="CD28" i="19"/>
  <c r="CE28" i="19"/>
  <c r="CF28" i="19"/>
  <c r="CG28" i="19"/>
  <c r="CH28" i="19"/>
  <c r="CI28" i="19"/>
  <c r="CJ28" i="19"/>
  <c r="CK28" i="19"/>
  <c r="CL28" i="19"/>
  <c r="CM28" i="19"/>
  <c r="CN28" i="19"/>
  <c r="CO28" i="19"/>
  <c r="CP28" i="19"/>
  <c r="CQ28" i="19"/>
  <c r="CR28" i="19"/>
  <c r="CS28" i="19"/>
  <c r="CT28" i="19"/>
  <c r="CU28" i="19"/>
  <c r="CV28" i="19"/>
  <c r="CW28" i="19"/>
  <c r="CX28" i="19"/>
  <c r="CY28" i="19"/>
  <c r="CZ28" i="19"/>
  <c r="DA28" i="19"/>
  <c r="DB28" i="19"/>
  <c r="DC28" i="19"/>
  <c r="DD28" i="19"/>
  <c r="BV29" i="19"/>
  <c r="BW29" i="19"/>
  <c r="BX29" i="19"/>
  <c r="BY29" i="19"/>
  <c r="BZ29" i="19"/>
  <c r="CA29" i="19"/>
  <c r="CB29" i="19"/>
  <c r="CC29" i="19"/>
  <c r="CD29" i="19"/>
  <c r="CE29" i="19"/>
  <c r="CF29" i="19"/>
  <c r="CG29" i="19"/>
  <c r="CH29" i="19"/>
  <c r="CI29" i="19"/>
  <c r="CJ29" i="19"/>
  <c r="CK29" i="19"/>
  <c r="CL29" i="19"/>
  <c r="CM29" i="19"/>
  <c r="CN29" i="19"/>
  <c r="CO29" i="19"/>
  <c r="CP29" i="19"/>
  <c r="CQ29" i="19"/>
  <c r="CR29" i="19"/>
  <c r="CS29" i="19"/>
  <c r="CT29" i="19"/>
  <c r="CU29" i="19"/>
  <c r="CV29" i="19"/>
  <c r="CW29" i="19"/>
  <c r="CX29" i="19"/>
  <c r="CY29" i="19"/>
  <c r="CZ29" i="19"/>
  <c r="DA29" i="19"/>
  <c r="DB29" i="19"/>
  <c r="DC29" i="19"/>
  <c r="DD29" i="19"/>
  <c r="BV30" i="19"/>
  <c r="BW30" i="19"/>
  <c r="BX30" i="19"/>
  <c r="BY30" i="19"/>
  <c r="BZ30" i="19"/>
  <c r="CA30" i="19"/>
  <c r="CB30" i="19"/>
  <c r="CC30" i="19"/>
  <c r="CD30" i="19"/>
  <c r="CE30" i="19"/>
  <c r="CF30" i="19"/>
  <c r="CG30" i="19"/>
  <c r="CH30" i="19"/>
  <c r="CI30" i="19"/>
  <c r="CJ30" i="19"/>
  <c r="CK30" i="19"/>
  <c r="CL30" i="19"/>
  <c r="CM30" i="19"/>
  <c r="CN30" i="19"/>
  <c r="CO30" i="19"/>
  <c r="CP30" i="19"/>
  <c r="CQ30" i="19"/>
  <c r="CR30" i="19"/>
  <c r="CS30" i="19"/>
  <c r="CT30" i="19"/>
  <c r="CU30" i="19"/>
  <c r="CV30" i="19"/>
  <c r="CW30" i="19"/>
  <c r="CX30" i="19"/>
  <c r="CY30" i="19"/>
  <c r="CZ30" i="19"/>
  <c r="DA30" i="19"/>
  <c r="DB30" i="19"/>
  <c r="DC30" i="19"/>
  <c r="DD30" i="19"/>
  <c r="BV31" i="19"/>
  <c r="BW31" i="19"/>
  <c r="BX31" i="19"/>
  <c r="BY31" i="19"/>
  <c r="BZ31" i="19"/>
  <c r="CA31" i="19"/>
  <c r="CB31" i="19"/>
  <c r="CC31" i="19"/>
  <c r="CD31" i="19"/>
  <c r="CE31" i="19"/>
  <c r="CF31" i="19"/>
  <c r="CG31" i="19"/>
  <c r="CH31" i="19"/>
  <c r="CI31" i="19"/>
  <c r="CJ31" i="19"/>
  <c r="CK31" i="19"/>
  <c r="CL31" i="19"/>
  <c r="CM31" i="19"/>
  <c r="CN31" i="19"/>
  <c r="CO31" i="19"/>
  <c r="CP31" i="19"/>
  <c r="CQ31" i="19"/>
  <c r="CR31" i="19"/>
  <c r="CS31" i="19"/>
  <c r="CT31" i="19"/>
  <c r="CU31" i="19"/>
  <c r="CV31" i="19"/>
  <c r="CW31" i="19"/>
  <c r="CX31" i="19"/>
  <c r="CY31" i="19"/>
  <c r="CZ31" i="19"/>
  <c r="DA31" i="19"/>
  <c r="DB31" i="19"/>
  <c r="DC31" i="19"/>
  <c r="DD31" i="19"/>
  <c r="BV32" i="19"/>
  <c r="BW32" i="19"/>
  <c r="BX32" i="19"/>
  <c r="BY32" i="19"/>
  <c r="BZ32" i="19"/>
  <c r="CA32" i="19"/>
  <c r="CB32" i="19"/>
  <c r="CC32" i="19"/>
  <c r="CD32" i="19"/>
  <c r="CE32" i="19"/>
  <c r="CF32" i="19"/>
  <c r="CG32" i="19"/>
  <c r="CH32" i="19"/>
  <c r="CI32" i="19"/>
  <c r="CJ32" i="19"/>
  <c r="CK32" i="19"/>
  <c r="CL32" i="19"/>
  <c r="CM32" i="19"/>
  <c r="CN32" i="19"/>
  <c r="CO32" i="19"/>
  <c r="CP32" i="19"/>
  <c r="CQ32" i="19"/>
  <c r="CR32" i="19"/>
  <c r="CS32" i="19"/>
  <c r="CT32" i="19"/>
  <c r="CU32" i="19"/>
  <c r="CV32" i="19"/>
  <c r="CW32" i="19"/>
  <c r="CX32" i="19"/>
  <c r="CY32" i="19"/>
  <c r="CZ32" i="19"/>
  <c r="DA32" i="19"/>
  <c r="DB32" i="19"/>
  <c r="DC32" i="19"/>
  <c r="DD32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BV34" i="19"/>
  <c r="BW34" i="19"/>
  <c r="BX34" i="19"/>
  <c r="BY34" i="19"/>
  <c r="BZ34" i="19"/>
  <c r="CA34" i="19"/>
  <c r="CB34" i="19"/>
  <c r="CC34" i="19"/>
  <c r="CD34" i="19"/>
  <c r="CE34" i="19"/>
  <c r="CF34" i="19"/>
  <c r="CG34" i="19"/>
  <c r="CH34" i="19"/>
  <c r="CI34" i="19"/>
  <c r="CJ34" i="19"/>
  <c r="CK34" i="19"/>
  <c r="CL34" i="19"/>
  <c r="CM34" i="19"/>
  <c r="CN34" i="19"/>
  <c r="CO34" i="19"/>
  <c r="CP34" i="19"/>
  <c r="CQ34" i="19"/>
  <c r="CR34" i="19"/>
  <c r="CS34" i="19"/>
  <c r="CT34" i="19"/>
  <c r="CU34" i="19"/>
  <c r="CV34" i="19"/>
  <c r="CW34" i="19"/>
  <c r="CX34" i="19"/>
  <c r="CY34" i="19"/>
  <c r="CZ34" i="19"/>
  <c r="DA34" i="19"/>
  <c r="DB34" i="19"/>
  <c r="DC34" i="19"/>
  <c r="DD34" i="19"/>
  <c r="BV35" i="19"/>
  <c r="BW35" i="19"/>
  <c r="BX35" i="19"/>
  <c r="BY35" i="19"/>
  <c r="BZ35" i="19"/>
  <c r="CA35" i="19"/>
  <c r="CB35" i="19"/>
  <c r="CC35" i="19"/>
  <c r="CD35" i="19"/>
  <c r="CE35" i="19"/>
  <c r="CF35" i="19"/>
  <c r="CG35" i="19"/>
  <c r="CH35" i="19"/>
  <c r="CI35" i="19"/>
  <c r="CJ35" i="19"/>
  <c r="CK35" i="19"/>
  <c r="CL35" i="19"/>
  <c r="CM35" i="19"/>
  <c r="CN35" i="19"/>
  <c r="CO35" i="19"/>
  <c r="CP35" i="19"/>
  <c r="CQ35" i="19"/>
  <c r="CR35" i="19"/>
  <c r="CS35" i="19"/>
  <c r="CT35" i="19"/>
  <c r="CU35" i="19"/>
  <c r="CV35" i="19"/>
  <c r="CW35" i="19"/>
  <c r="CX35" i="19"/>
  <c r="CY35" i="19"/>
  <c r="CZ35" i="19"/>
  <c r="DA35" i="19"/>
  <c r="DB35" i="19"/>
  <c r="DC35" i="19"/>
  <c r="DD35" i="19"/>
  <c r="BV36" i="19"/>
  <c r="BW36" i="19"/>
  <c r="BX36" i="19"/>
  <c r="BY36" i="19"/>
  <c r="BZ36" i="19"/>
  <c r="CA36" i="19"/>
  <c r="CB36" i="19"/>
  <c r="CC36" i="19"/>
  <c r="CD36" i="19"/>
  <c r="CE36" i="19"/>
  <c r="CF36" i="19"/>
  <c r="CG36" i="19"/>
  <c r="CH36" i="19"/>
  <c r="CI36" i="19"/>
  <c r="CJ36" i="19"/>
  <c r="CK36" i="19"/>
  <c r="CL36" i="19"/>
  <c r="CM36" i="19"/>
  <c r="CN36" i="19"/>
  <c r="CO36" i="19"/>
  <c r="CP36" i="19"/>
  <c r="CQ36" i="19"/>
  <c r="CR36" i="19"/>
  <c r="CS36" i="19"/>
  <c r="CT36" i="19"/>
  <c r="CU36" i="19"/>
  <c r="CV36" i="19"/>
  <c r="CW36" i="19"/>
  <c r="CX36" i="19"/>
  <c r="CY36" i="19"/>
  <c r="CZ36" i="19"/>
  <c r="DA36" i="19"/>
  <c r="DB36" i="19"/>
  <c r="DC36" i="19"/>
  <c r="DD36" i="19"/>
  <c r="BV37" i="19"/>
  <c r="BW37" i="19"/>
  <c r="BX37" i="19"/>
  <c r="BY37" i="19"/>
  <c r="BZ37" i="19"/>
  <c r="CA37" i="19"/>
  <c r="CB37" i="19"/>
  <c r="CC37" i="19"/>
  <c r="CD37" i="19"/>
  <c r="CE37" i="19"/>
  <c r="CF37" i="19"/>
  <c r="CG37" i="19"/>
  <c r="CH37" i="19"/>
  <c r="CI37" i="19"/>
  <c r="CJ37" i="19"/>
  <c r="CK37" i="19"/>
  <c r="CL37" i="19"/>
  <c r="CM37" i="19"/>
  <c r="CN37" i="19"/>
  <c r="CO37" i="19"/>
  <c r="CP37" i="19"/>
  <c r="CQ37" i="19"/>
  <c r="CR37" i="19"/>
  <c r="CS37" i="19"/>
  <c r="CT37" i="19"/>
  <c r="CU37" i="19"/>
  <c r="CV37" i="19"/>
  <c r="CW37" i="19"/>
  <c r="CX37" i="19"/>
  <c r="CY37" i="19"/>
  <c r="CZ37" i="19"/>
  <c r="DA37" i="19"/>
  <c r="DB37" i="19"/>
  <c r="DC37" i="19"/>
  <c r="DD37" i="19"/>
  <c r="BV38" i="19"/>
  <c r="BW38" i="19"/>
  <c r="BX38" i="19"/>
  <c r="BY38" i="19"/>
  <c r="BZ38" i="19"/>
  <c r="CA38" i="19"/>
  <c r="CB38" i="19"/>
  <c r="CC38" i="19"/>
  <c r="CD38" i="19"/>
  <c r="CE38" i="19"/>
  <c r="CF38" i="19"/>
  <c r="CG38" i="19"/>
  <c r="CH38" i="19"/>
  <c r="CI38" i="19"/>
  <c r="CJ38" i="19"/>
  <c r="CK38" i="19"/>
  <c r="CL38" i="19"/>
  <c r="CM38" i="19"/>
  <c r="CN38" i="19"/>
  <c r="CO38" i="19"/>
  <c r="CP38" i="19"/>
  <c r="CQ38" i="19"/>
  <c r="CR38" i="19"/>
  <c r="CS38" i="19"/>
  <c r="CT38" i="19"/>
  <c r="CU38" i="19"/>
  <c r="CV38" i="19"/>
  <c r="CW38" i="19"/>
  <c r="CX38" i="19"/>
  <c r="CY38" i="19"/>
  <c r="CZ38" i="19"/>
  <c r="DA38" i="19"/>
  <c r="DB38" i="19"/>
  <c r="DC38" i="19"/>
  <c r="DD38" i="19"/>
  <c r="BV39" i="19"/>
  <c r="BW39" i="19"/>
  <c r="BX39" i="19"/>
  <c r="BY39" i="19"/>
  <c r="BZ39" i="19"/>
  <c r="CA39" i="19"/>
  <c r="CB39" i="19"/>
  <c r="CC39" i="19"/>
  <c r="CD39" i="19"/>
  <c r="CE39" i="19"/>
  <c r="CF39" i="19"/>
  <c r="CG39" i="19"/>
  <c r="CH39" i="19"/>
  <c r="CI39" i="19"/>
  <c r="CJ39" i="19"/>
  <c r="CK39" i="19"/>
  <c r="CL39" i="19"/>
  <c r="CM39" i="19"/>
  <c r="CN39" i="19"/>
  <c r="CO39" i="19"/>
  <c r="CP39" i="19"/>
  <c r="CQ39" i="19"/>
  <c r="CR39" i="19"/>
  <c r="CS39" i="19"/>
  <c r="CT39" i="19"/>
  <c r="CU39" i="19"/>
  <c r="CV39" i="19"/>
  <c r="CW39" i="19"/>
  <c r="CX39" i="19"/>
  <c r="CY39" i="19"/>
  <c r="CZ39" i="19"/>
  <c r="DA39" i="19"/>
  <c r="DB39" i="19"/>
  <c r="DC39" i="19"/>
  <c r="DD39" i="19"/>
  <c r="BV40" i="19"/>
  <c r="BW40" i="19"/>
  <c r="BX40" i="19"/>
  <c r="BY40" i="19"/>
  <c r="BZ40" i="19"/>
  <c r="CA40" i="19"/>
  <c r="CB40" i="19"/>
  <c r="CC40" i="19"/>
  <c r="CD40" i="19"/>
  <c r="CE40" i="19"/>
  <c r="CF40" i="19"/>
  <c r="CG40" i="19"/>
  <c r="CH40" i="19"/>
  <c r="CI40" i="19"/>
  <c r="CJ40" i="19"/>
  <c r="CK40" i="19"/>
  <c r="CL40" i="19"/>
  <c r="CM40" i="19"/>
  <c r="CN40" i="19"/>
  <c r="CO40" i="19"/>
  <c r="CP40" i="19"/>
  <c r="CQ40" i="19"/>
  <c r="CR40" i="19"/>
  <c r="CS40" i="19"/>
  <c r="CT40" i="19"/>
  <c r="CU40" i="19"/>
  <c r="CV40" i="19"/>
  <c r="CW40" i="19"/>
  <c r="CX40" i="19"/>
  <c r="CY40" i="19"/>
  <c r="CZ40" i="19"/>
  <c r="DA40" i="19"/>
  <c r="DB40" i="19"/>
  <c r="DC40" i="19"/>
  <c r="DD40" i="19"/>
  <c r="BV41" i="19"/>
  <c r="BW41" i="19"/>
  <c r="BX41" i="19"/>
  <c r="BY41" i="19"/>
  <c r="BZ41" i="19"/>
  <c r="CA41" i="19"/>
  <c r="CB41" i="19"/>
  <c r="CC41" i="19"/>
  <c r="CD41" i="19"/>
  <c r="CE41" i="19"/>
  <c r="CF41" i="19"/>
  <c r="CG41" i="19"/>
  <c r="CH41" i="19"/>
  <c r="CI41" i="19"/>
  <c r="CJ41" i="19"/>
  <c r="CK41" i="19"/>
  <c r="CL41" i="19"/>
  <c r="CM41" i="19"/>
  <c r="CN41" i="19"/>
  <c r="CO41" i="19"/>
  <c r="CP41" i="19"/>
  <c r="CQ41" i="19"/>
  <c r="CR41" i="19"/>
  <c r="CS41" i="19"/>
  <c r="CT41" i="19"/>
  <c r="CU41" i="19"/>
  <c r="CV41" i="19"/>
  <c r="CW41" i="19"/>
  <c r="CX41" i="19"/>
  <c r="CY41" i="19"/>
  <c r="CZ41" i="19"/>
  <c r="DA41" i="19"/>
  <c r="DB41" i="19"/>
  <c r="DC41" i="19"/>
  <c r="DD41" i="19"/>
  <c r="BV42" i="19"/>
  <c r="BW42" i="19"/>
  <c r="BX42" i="19"/>
  <c r="BY42" i="19"/>
  <c r="BZ42" i="19"/>
  <c r="CA42" i="19"/>
  <c r="CB42" i="19"/>
  <c r="CC42" i="19"/>
  <c r="CD42" i="19"/>
  <c r="CE42" i="19"/>
  <c r="CF42" i="19"/>
  <c r="CG42" i="19"/>
  <c r="CH42" i="19"/>
  <c r="CI42" i="19"/>
  <c r="CJ42" i="19"/>
  <c r="CK42" i="19"/>
  <c r="CL42" i="19"/>
  <c r="CM42" i="19"/>
  <c r="CN42" i="19"/>
  <c r="CO42" i="19"/>
  <c r="CP42" i="19"/>
  <c r="CQ42" i="19"/>
  <c r="CR42" i="19"/>
  <c r="CS42" i="19"/>
  <c r="CT42" i="19"/>
  <c r="CU42" i="19"/>
  <c r="CV42" i="19"/>
  <c r="CW42" i="19"/>
  <c r="CX42" i="19"/>
  <c r="CY42" i="19"/>
  <c r="CZ42" i="19"/>
  <c r="DA42" i="19"/>
  <c r="DB42" i="19"/>
  <c r="DC42" i="19"/>
  <c r="DD42" i="19"/>
  <c r="BV43" i="19"/>
  <c r="BW43" i="19"/>
  <c r="BX43" i="19"/>
  <c r="BY43" i="19"/>
  <c r="BZ43" i="19"/>
  <c r="CA43" i="19"/>
  <c r="CB43" i="19"/>
  <c r="CC43" i="19"/>
  <c r="CD43" i="19"/>
  <c r="CE43" i="19"/>
  <c r="CF43" i="19"/>
  <c r="CG43" i="19"/>
  <c r="CH43" i="19"/>
  <c r="CI43" i="19"/>
  <c r="CJ43" i="19"/>
  <c r="CK43" i="19"/>
  <c r="CL43" i="19"/>
  <c r="CM43" i="19"/>
  <c r="CN43" i="19"/>
  <c r="CO43" i="19"/>
  <c r="CP43" i="19"/>
  <c r="CQ43" i="19"/>
  <c r="CR43" i="19"/>
  <c r="CS43" i="19"/>
  <c r="CT43" i="19"/>
  <c r="CU43" i="19"/>
  <c r="CV43" i="19"/>
  <c r="CW43" i="19"/>
  <c r="CX43" i="19"/>
  <c r="CY43" i="19"/>
  <c r="CZ43" i="19"/>
  <c r="DA43" i="19"/>
  <c r="DB43" i="19"/>
  <c r="DC43" i="19"/>
  <c r="DD43" i="19"/>
  <c r="BV44" i="19"/>
  <c r="BW44" i="19"/>
  <c r="BX44" i="19"/>
  <c r="BY44" i="19"/>
  <c r="BZ44" i="19"/>
  <c r="CA44" i="19"/>
  <c r="CB44" i="19"/>
  <c r="CC44" i="19"/>
  <c r="CD44" i="19"/>
  <c r="CE44" i="19"/>
  <c r="CF44" i="19"/>
  <c r="CG44" i="19"/>
  <c r="CH44" i="19"/>
  <c r="CI44" i="19"/>
  <c r="CJ44" i="19"/>
  <c r="CK44" i="19"/>
  <c r="CL44" i="19"/>
  <c r="CM44" i="19"/>
  <c r="CN44" i="19"/>
  <c r="CO44" i="19"/>
  <c r="CP44" i="19"/>
  <c r="CQ44" i="19"/>
  <c r="CR44" i="19"/>
  <c r="CS44" i="19"/>
  <c r="CT44" i="19"/>
  <c r="CU44" i="19"/>
  <c r="CV44" i="19"/>
  <c r="CW44" i="19"/>
  <c r="CX44" i="19"/>
  <c r="CY44" i="19"/>
  <c r="CZ44" i="19"/>
  <c r="DA44" i="19"/>
  <c r="DB44" i="19"/>
  <c r="DC44" i="19"/>
  <c r="DD44" i="19"/>
  <c r="BV45" i="19"/>
  <c r="BW45" i="19"/>
  <c r="BX45" i="19"/>
  <c r="BY45" i="19"/>
  <c r="BZ45" i="19"/>
  <c r="CA45" i="19"/>
  <c r="CB45" i="19"/>
  <c r="CC45" i="19"/>
  <c r="CD45" i="19"/>
  <c r="CE45" i="19"/>
  <c r="CF45" i="19"/>
  <c r="CG45" i="19"/>
  <c r="CH45" i="19"/>
  <c r="CI45" i="19"/>
  <c r="CJ45" i="19"/>
  <c r="CK45" i="19"/>
  <c r="CL45" i="19"/>
  <c r="CM45" i="19"/>
  <c r="CN45" i="19"/>
  <c r="CO45" i="19"/>
  <c r="CP45" i="19"/>
  <c r="CQ45" i="19"/>
  <c r="CR45" i="19"/>
  <c r="CS45" i="19"/>
  <c r="CT45" i="19"/>
  <c r="CU45" i="19"/>
  <c r="CV45" i="19"/>
  <c r="CW45" i="19"/>
  <c r="CX45" i="19"/>
  <c r="CY45" i="19"/>
  <c r="CZ45" i="19"/>
  <c r="DA45" i="19"/>
  <c r="DB45" i="19"/>
  <c r="DC45" i="19"/>
  <c r="DD45" i="19"/>
  <c r="BV46" i="19"/>
  <c r="BW46" i="19"/>
  <c r="BX46" i="19"/>
  <c r="BY46" i="19"/>
  <c r="BZ46" i="19"/>
  <c r="CA46" i="19"/>
  <c r="CB46" i="19"/>
  <c r="CC46" i="19"/>
  <c r="CD46" i="19"/>
  <c r="CE46" i="19"/>
  <c r="CF46" i="19"/>
  <c r="CG46" i="19"/>
  <c r="CH46" i="19"/>
  <c r="CI46" i="19"/>
  <c r="CJ46" i="19"/>
  <c r="CK46" i="19"/>
  <c r="CL46" i="19"/>
  <c r="CM46" i="19"/>
  <c r="CN46" i="19"/>
  <c r="CO46" i="19"/>
  <c r="CP46" i="19"/>
  <c r="CQ46" i="19"/>
  <c r="CR46" i="19"/>
  <c r="CS46" i="19"/>
  <c r="CT46" i="19"/>
  <c r="CU46" i="19"/>
  <c r="CV46" i="19"/>
  <c r="CW46" i="19"/>
  <c r="CX46" i="19"/>
  <c r="CY46" i="19"/>
  <c r="CZ46" i="19"/>
  <c r="DA46" i="19"/>
  <c r="DB46" i="19"/>
  <c r="DC46" i="19"/>
  <c r="DD46" i="19"/>
  <c r="BV47" i="19"/>
  <c r="BW47" i="19"/>
  <c r="BX47" i="19"/>
  <c r="BY47" i="19"/>
  <c r="BZ47" i="19"/>
  <c r="CA47" i="19"/>
  <c r="CB47" i="19"/>
  <c r="CC47" i="19"/>
  <c r="CD47" i="19"/>
  <c r="CE47" i="19"/>
  <c r="CF47" i="19"/>
  <c r="CG47" i="19"/>
  <c r="CH47" i="19"/>
  <c r="CI47" i="19"/>
  <c r="CJ47" i="19"/>
  <c r="CK47" i="19"/>
  <c r="CL47" i="19"/>
  <c r="CM47" i="19"/>
  <c r="CN47" i="19"/>
  <c r="CO47" i="19"/>
  <c r="CP47" i="19"/>
  <c r="CQ47" i="19"/>
  <c r="CR47" i="19"/>
  <c r="CS47" i="19"/>
  <c r="CT47" i="19"/>
  <c r="CU47" i="19"/>
  <c r="CV47" i="19"/>
  <c r="CW47" i="19"/>
  <c r="CX47" i="19"/>
  <c r="CY47" i="19"/>
  <c r="CZ47" i="19"/>
  <c r="DA47" i="19"/>
  <c r="DB47" i="19"/>
  <c r="DC47" i="19"/>
  <c r="DD47" i="19"/>
  <c r="BV48" i="19"/>
  <c r="BW48" i="19"/>
  <c r="BX48" i="19"/>
  <c r="BY48" i="19"/>
  <c r="BZ48" i="19"/>
  <c r="CA48" i="19"/>
  <c r="CB48" i="19"/>
  <c r="CC48" i="19"/>
  <c r="CD48" i="19"/>
  <c r="CE48" i="19"/>
  <c r="CF48" i="19"/>
  <c r="CG48" i="19"/>
  <c r="CH48" i="19"/>
  <c r="CI48" i="19"/>
  <c r="CJ48" i="19"/>
  <c r="CK48" i="19"/>
  <c r="CL48" i="19"/>
  <c r="CM48" i="19"/>
  <c r="CN48" i="19"/>
  <c r="CO48" i="19"/>
  <c r="CP48" i="19"/>
  <c r="CQ48" i="19"/>
  <c r="CR48" i="19"/>
  <c r="CS48" i="19"/>
  <c r="CT48" i="19"/>
  <c r="CU48" i="19"/>
  <c r="CV48" i="19"/>
  <c r="CW48" i="19"/>
  <c r="CX48" i="19"/>
  <c r="CY48" i="19"/>
  <c r="CZ48" i="19"/>
  <c r="DA48" i="19"/>
  <c r="DB48" i="19"/>
  <c r="DC48" i="19"/>
  <c r="DD48" i="19"/>
  <c r="BV49" i="19"/>
  <c r="BW49" i="19"/>
  <c r="BX49" i="19"/>
  <c r="BY49" i="19"/>
  <c r="BZ49" i="19"/>
  <c r="CA49" i="19"/>
  <c r="CB49" i="19"/>
  <c r="CC49" i="19"/>
  <c r="CD49" i="19"/>
  <c r="CE49" i="19"/>
  <c r="CF49" i="19"/>
  <c r="CG49" i="19"/>
  <c r="CH49" i="19"/>
  <c r="CI49" i="19"/>
  <c r="CJ49" i="19"/>
  <c r="CK49" i="19"/>
  <c r="CL49" i="19"/>
  <c r="CM49" i="19"/>
  <c r="CN49" i="19"/>
  <c r="CO49" i="19"/>
  <c r="CP49" i="19"/>
  <c r="CQ49" i="19"/>
  <c r="CR49" i="19"/>
  <c r="CS49" i="19"/>
  <c r="CT49" i="19"/>
  <c r="CU49" i="19"/>
  <c r="CV49" i="19"/>
  <c r="CW49" i="19"/>
  <c r="CX49" i="19"/>
  <c r="CY49" i="19"/>
  <c r="CZ49" i="19"/>
  <c r="DA49" i="19"/>
  <c r="DB49" i="19"/>
  <c r="DC49" i="19"/>
  <c r="DD49" i="19"/>
  <c r="BV50" i="19"/>
  <c r="BW50" i="19"/>
  <c r="BX50" i="19"/>
  <c r="BY50" i="19"/>
  <c r="BZ50" i="19"/>
  <c r="CA50" i="19"/>
  <c r="CB50" i="19"/>
  <c r="CC50" i="19"/>
  <c r="CD50" i="19"/>
  <c r="CE50" i="19"/>
  <c r="CF50" i="19"/>
  <c r="CG50" i="19"/>
  <c r="CH50" i="19"/>
  <c r="CI50" i="19"/>
  <c r="CJ50" i="19"/>
  <c r="CK50" i="19"/>
  <c r="CL50" i="19"/>
  <c r="CM50" i="19"/>
  <c r="CN50" i="19"/>
  <c r="CO50" i="19"/>
  <c r="CP50" i="19"/>
  <c r="CQ50" i="19"/>
  <c r="CR50" i="19"/>
  <c r="CS50" i="19"/>
  <c r="CT50" i="19"/>
  <c r="CU50" i="19"/>
  <c r="CV50" i="19"/>
  <c r="CW50" i="19"/>
  <c r="CX50" i="19"/>
  <c r="CY50" i="19"/>
  <c r="CZ50" i="19"/>
  <c r="DA50" i="19"/>
  <c r="DB50" i="19"/>
  <c r="DC50" i="19"/>
  <c r="DD50" i="19"/>
  <c r="BV51" i="19"/>
  <c r="BW51" i="19"/>
  <c r="BX51" i="19"/>
  <c r="BY51" i="19"/>
  <c r="BZ51" i="19"/>
  <c r="CA51" i="19"/>
  <c r="CB51" i="19"/>
  <c r="CC51" i="19"/>
  <c r="CD51" i="19"/>
  <c r="CE51" i="19"/>
  <c r="CF51" i="19"/>
  <c r="CG51" i="19"/>
  <c r="CH51" i="19"/>
  <c r="CI51" i="19"/>
  <c r="CJ51" i="19"/>
  <c r="CK51" i="19"/>
  <c r="CL51" i="19"/>
  <c r="CM51" i="19"/>
  <c r="CN51" i="19"/>
  <c r="CO51" i="19"/>
  <c r="CP51" i="19"/>
  <c r="CQ51" i="19"/>
  <c r="CR51" i="19"/>
  <c r="CS51" i="19"/>
  <c r="CT51" i="19"/>
  <c r="CU51" i="19"/>
  <c r="CV51" i="19"/>
  <c r="CW51" i="19"/>
  <c r="CX51" i="19"/>
  <c r="CY51" i="19"/>
  <c r="CZ51" i="19"/>
  <c r="DA51" i="19"/>
  <c r="DB51" i="19"/>
  <c r="DC51" i="19"/>
  <c r="DD51" i="19"/>
  <c r="BV52" i="19"/>
  <c r="BW52" i="19"/>
  <c r="BX52" i="19"/>
  <c r="BY52" i="19"/>
  <c r="BZ52" i="19"/>
  <c r="CA52" i="19"/>
  <c r="CB52" i="19"/>
  <c r="CC52" i="19"/>
  <c r="CD52" i="19"/>
  <c r="CE52" i="19"/>
  <c r="CF52" i="19"/>
  <c r="CG52" i="19"/>
  <c r="CH52" i="19"/>
  <c r="CI52" i="19"/>
  <c r="CJ52" i="19"/>
  <c r="CK52" i="19"/>
  <c r="CL52" i="19"/>
  <c r="CM52" i="19"/>
  <c r="CN52" i="19"/>
  <c r="CO52" i="19"/>
  <c r="CP52" i="19"/>
  <c r="CQ52" i="19"/>
  <c r="CR52" i="19"/>
  <c r="CS52" i="19"/>
  <c r="CT52" i="19"/>
  <c r="CU52" i="19"/>
  <c r="CV52" i="19"/>
  <c r="CW52" i="19"/>
  <c r="CX52" i="19"/>
  <c r="CY52" i="19"/>
  <c r="CZ52" i="19"/>
  <c r="DA52" i="19"/>
  <c r="DB52" i="19"/>
  <c r="DC52" i="19"/>
  <c r="DD52" i="19"/>
  <c r="BV53" i="19"/>
  <c r="BW53" i="19"/>
  <c r="BX53" i="19"/>
  <c r="BY53" i="19"/>
  <c r="BZ53" i="19"/>
  <c r="CA53" i="19"/>
  <c r="CB53" i="19"/>
  <c r="CC53" i="19"/>
  <c r="CD53" i="19"/>
  <c r="CE53" i="19"/>
  <c r="CF53" i="19"/>
  <c r="CG53" i="19"/>
  <c r="CH53" i="19"/>
  <c r="CI53" i="19"/>
  <c r="CJ53" i="19"/>
  <c r="CK53" i="19"/>
  <c r="CL53" i="19"/>
  <c r="CM53" i="19"/>
  <c r="CN53" i="19"/>
  <c r="CO53" i="19"/>
  <c r="CP53" i="19"/>
  <c r="CQ53" i="19"/>
  <c r="CR53" i="19"/>
  <c r="CS53" i="19"/>
  <c r="CT53" i="19"/>
  <c r="CU53" i="19"/>
  <c r="CV53" i="19"/>
  <c r="CW53" i="19"/>
  <c r="CX53" i="19"/>
  <c r="CY53" i="19"/>
  <c r="CZ53" i="19"/>
  <c r="DA53" i="19"/>
  <c r="DB53" i="19"/>
  <c r="DC53" i="19"/>
  <c r="DD53" i="19"/>
  <c r="BV54" i="19"/>
  <c r="BW54" i="19"/>
  <c r="BX54" i="19"/>
  <c r="BY54" i="19"/>
  <c r="BZ54" i="19"/>
  <c r="CA54" i="19"/>
  <c r="CB54" i="19"/>
  <c r="CC54" i="19"/>
  <c r="CD54" i="19"/>
  <c r="CE54" i="19"/>
  <c r="CF54" i="19"/>
  <c r="CG54" i="19"/>
  <c r="CH54" i="19"/>
  <c r="CI54" i="19"/>
  <c r="CJ54" i="19"/>
  <c r="CK54" i="19"/>
  <c r="CL54" i="19"/>
  <c r="CM54" i="19"/>
  <c r="CN54" i="19"/>
  <c r="CO54" i="19"/>
  <c r="CP54" i="19"/>
  <c r="CQ54" i="19"/>
  <c r="CR54" i="19"/>
  <c r="CS54" i="19"/>
  <c r="CT54" i="19"/>
  <c r="CU54" i="19"/>
  <c r="CV54" i="19"/>
  <c r="CW54" i="19"/>
  <c r="CX54" i="19"/>
  <c r="CY54" i="19"/>
  <c r="CZ54" i="19"/>
  <c r="DA54" i="19"/>
  <c r="DB54" i="19"/>
  <c r="DC54" i="19"/>
  <c r="DD54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Q55" i="19"/>
  <c r="CR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BV56" i="19"/>
  <c r="BW56" i="19"/>
  <c r="BX56" i="19"/>
  <c r="BY56" i="19"/>
  <c r="BZ56" i="19"/>
  <c r="CA56" i="19"/>
  <c r="CB56" i="19"/>
  <c r="CC56" i="19"/>
  <c r="CD56" i="19"/>
  <c r="CE56" i="19"/>
  <c r="CF56" i="19"/>
  <c r="CG56" i="19"/>
  <c r="CH56" i="19"/>
  <c r="CI56" i="19"/>
  <c r="CJ56" i="19"/>
  <c r="CK56" i="19"/>
  <c r="CL56" i="19"/>
  <c r="CM56" i="19"/>
  <c r="CN56" i="19"/>
  <c r="CO56" i="19"/>
  <c r="CP56" i="19"/>
  <c r="CQ56" i="19"/>
  <c r="CR56" i="19"/>
  <c r="CS56" i="19"/>
  <c r="CT56" i="19"/>
  <c r="CU56" i="19"/>
  <c r="CV56" i="19"/>
  <c r="CW56" i="19"/>
  <c r="CX56" i="19"/>
  <c r="CY56" i="19"/>
  <c r="CZ56" i="19"/>
  <c r="DA56" i="19"/>
  <c r="DB56" i="19"/>
  <c r="DC56" i="19"/>
  <c r="DD56" i="19"/>
  <c r="BV57" i="19"/>
  <c r="BW57" i="19"/>
  <c r="BX57" i="19"/>
  <c r="BY57" i="19"/>
  <c r="BZ57" i="19"/>
  <c r="CA57" i="19"/>
  <c r="CB57" i="19"/>
  <c r="CC57" i="19"/>
  <c r="CD57" i="19"/>
  <c r="CE57" i="19"/>
  <c r="CF57" i="19"/>
  <c r="CG57" i="19"/>
  <c r="CH57" i="19"/>
  <c r="CI57" i="19"/>
  <c r="CJ57" i="19"/>
  <c r="CK57" i="19"/>
  <c r="CL57" i="19"/>
  <c r="CM57" i="19"/>
  <c r="CN57" i="19"/>
  <c r="CO57" i="19"/>
  <c r="CP57" i="19"/>
  <c r="CQ57" i="19"/>
  <c r="CR57" i="19"/>
  <c r="CS57" i="19"/>
  <c r="CT57" i="19"/>
  <c r="CU57" i="19"/>
  <c r="CV57" i="19"/>
  <c r="CW57" i="19"/>
  <c r="CX57" i="19"/>
  <c r="CY57" i="19"/>
  <c r="CZ57" i="19"/>
  <c r="DA57" i="19"/>
  <c r="DB57" i="19"/>
  <c r="DC57" i="19"/>
  <c r="DD57" i="19"/>
  <c r="BV58" i="19"/>
  <c r="BW58" i="19"/>
  <c r="BX58" i="19"/>
  <c r="BY58" i="19"/>
  <c r="BZ58" i="19"/>
  <c r="CA58" i="19"/>
  <c r="CB58" i="19"/>
  <c r="CC58" i="19"/>
  <c r="CD58" i="19"/>
  <c r="CE58" i="19"/>
  <c r="CF58" i="19"/>
  <c r="CG58" i="19"/>
  <c r="CH58" i="19"/>
  <c r="CI58" i="19"/>
  <c r="CJ58" i="19"/>
  <c r="CK58" i="19"/>
  <c r="CL58" i="19"/>
  <c r="CM58" i="19"/>
  <c r="CN58" i="19"/>
  <c r="CO58" i="19"/>
  <c r="CP58" i="19"/>
  <c r="CQ58" i="19"/>
  <c r="CR58" i="19"/>
  <c r="CS58" i="19"/>
  <c r="CT58" i="19"/>
  <c r="CU58" i="19"/>
  <c r="CV58" i="19"/>
  <c r="CW58" i="19"/>
  <c r="CX58" i="19"/>
  <c r="CY58" i="19"/>
  <c r="CZ58" i="19"/>
  <c r="DA58" i="19"/>
  <c r="DB58" i="19"/>
  <c r="DC58" i="19"/>
  <c r="DD58" i="19"/>
  <c r="BV59" i="19"/>
  <c r="BW59" i="19"/>
  <c r="BX59" i="19"/>
  <c r="BY59" i="19"/>
  <c r="BZ59" i="19"/>
  <c r="CA59" i="19"/>
  <c r="CB59" i="19"/>
  <c r="CC59" i="19"/>
  <c r="CD59" i="19"/>
  <c r="CE59" i="19"/>
  <c r="CF59" i="19"/>
  <c r="CG59" i="19"/>
  <c r="CH59" i="19"/>
  <c r="CI59" i="19"/>
  <c r="CJ59" i="19"/>
  <c r="CK59" i="19"/>
  <c r="CL59" i="19"/>
  <c r="CM59" i="19"/>
  <c r="CN59" i="19"/>
  <c r="CO59" i="19"/>
  <c r="CP59" i="19"/>
  <c r="CQ59" i="19"/>
  <c r="CR59" i="19"/>
  <c r="CS59" i="19"/>
  <c r="CT59" i="19"/>
  <c r="CU59" i="19"/>
  <c r="CV59" i="19"/>
  <c r="CW59" i="19"/>
  <c r="CX59" i="19"/>
  <c r="CY59" i="19"/>
  <c r="CZ59" i="19"/>
  <c r="DA59" i="19"/>
  <c r="DB59" i="19"/>
  <c r="DC59" i="19"/>
  <c r="DD59" i="19"/>
  <c r="BV60" i="19"/>
  <c r="BW60" i="19"/>
  <c r="BX60" i="19"/>
  <c r="BY60" i="19"/>
  <c r="BZ60" i="19"/>
  <c r="CA60" i="19"/>
  <c r="CB60" i="19"/>
  <c r="CC60" i="19"/>
  <c r="CD60" i="19"/>
  <c r="CE60" i="19"/>
  <c r="CF60" i="19"/>
  <c r="CG60" i="19"/>
  <c r="CH60" i="19"/>
  <c r="CI60" i="19"/>
  <c r="CJ60" i="19"/>
  <c r="CK60" i="19"/>
  <c r="CL60" i="19"/>
  <c r="CM60" i="19"/>
  <c r="CN60" i="19"/>
  <c r="CO60" i="19"/>
  <c r="CP60" i="19"/>
  <c r="CQ60" i="19"/>
  <c r="CR60" i="19"/>
  <c r="CS60" i="19"/>
  <c r="CT60" i="19"/>
  <c r="CU60" i="19"/>
  <c r="CV60" i="19"/>
  <c r="CW60" i="19"/>
  <c r="CX60" i="19"/>
  <c r="CY60" i="19"/>
  <c r="CZ60" i="19"/>
  <c r="DA60" i="19"/>
  <c r="DB60" i="19"/>
  <c r="DC60" i="19"/>
  <c r="DD60" i="19"/>
  <c r="BV61" i="19"/>
  <c r="BW61" i="19"/>
  <c r="BX61" i="19"/>
  <c r="BY61" i="19"/>
  <c r="BZ61" i="19"/>
  <c r="CA61" i="19"/>
  <c r="CB61" i="19"/>
  <c r="CC61" i="19"/>
  <c r="CD61" i="19"/>
  <c r="CE61" i="19"/>
  <c r="CF61" i="19"/>
  <c r="CG61" i="19"/>
  <c r="CH61" i="19"/>
  <c r="CI61" i="19"/>
  <c r="CJ61" i="19"/>
  <c r="CK61" i="19"/>
  <c r="CL61" i="19"/>
  <c r="CM61" i="19"/>
  <c r="CN61" i="19"/>
  <c r="CO61" i="19"/>
  <c r="CP61" i="19"/>
  <c r="CQ61" i="19"/>
  <c r="CR61" i="19"/>
  <c r="CS61" i="19"/>
  <c r="CT61" i="19"/>
  <c r="CU61" i="19"/>
  <c r="CV61" i="19"/>
  <c r="CW61" i="19"/>
  <c r="CX61" i="19"/>
  <c r="CY61" i="19"/>
  <c r="CZ61" i="19"/>
  <c r="DA61" i="19"/>
  <c r="DB61" i="19"/>
  <c r="DC61" i="19"/>
  <c r="DD61" i="19"/>
  <c r="BV62" i="19"/>
  <c r="BW62" i="19"/>
  <c r="BX62" i="19"/>
  <c r="BY62" i="19"/>
  <c r="BZ62" i="19"/>
  <c r="CA62" i="19"/>
  <c r="CB62" i="19"/>
  <c r="CC62" i="19"/>
  <c r="CD62" i="19"/>
  <c r="CE62" i="19"/>
  <c r="CF62" i="19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BV63" i="19"/>
  <c r="BW63" i="19"/>
  <c r="BX63" i="19"/>
  <c r="BY63" i="19"/>
  <c r="BZ63" i="19"/>
  <c r="CA63" i="19"/>
  <c r="CB63" i="19"/>
  <c r="CC63" i="19"/>
  <c r="CD63" i="19"/>
  <c r="CE63" i="19"/>
  <c r="CF63" i="19"/>
  <c r="CG63" i="19"/>
  <c r="CH63" i="19"/>
  <c r="CI63" i="19"/>
  <c r="CJ63" i="19"/>
  <c r="CK63" i="19"/>
  <c r="CL63" i="19"/>
  <c r="CM63" i="19"/>
  <c r="CN63" i="19"/>
  <c r="CO63" i="19"/>
  <c r="CP63" i="19"/>
  <c r="CQ63" i="19"/>
  <c r="CR63" i="19"/>
  <c r="CS63" i="19"/>
  <c r="CT63" i="19"/>
  <c r="CU63" i="19"/>
  <c r="CV63" i="19"/>
  <c r="CW63" i="19"/>
  <c r="CX63" i="19"/>
  <c r="CY63" i="19"/>
  <c r="CZ63" i="19"/>
  <c r="DA63" i="19"/>
  <c r="DB63" i="19"/>
  <c r="DC63" i="19"/>
  <c r="DD63" i="19"/>
  <c r="BV64" i="19"/>
  <c r="BW64" i="19"/>
  <c r="BX64" i="19"/>
  <c r="BY64" i="19"/>
  <c r="BZ64" i="19"/>
  <c r="CA64" i="19"/>
  <c r="CB64" i="19"/>
  <c r="CC64" i="19"/>
  <c r="CD64" i="19"/>
  <c r="CE64" i="19"/>
  <c r="CF64" i="19"/>
  <c r="CG64" i="19"/>
  <c r="CH64" i="19"/>
  <c r="CI64" i="19"/>
  <c r="CJ64" i="19"/>
  <c r="CK64" i="19"/>
  <c r="CL64" i="19"/>
  <c r="CM64" i="19"/>
  <c r="CN64" i="19"/>
  <c r="CO64" i="19"/>
  <c r="CP64" i="19"/>
  <c r="CQ64" i="19"/>
  <c r="CR64" i="19"/>
  <c r="CS64" i="19"/>
  <c r="CT64" i="19"/>
  <c r="CU64" i="19"/>
  <c r="CV64" i="19"/>
  <c r="CW64" i="19"/>
  <c r="CX64" i="19"/>
  <c r="CY64" i="19"/>
  <c r="CZ64" i="19"/>
  <c r="DA64" i="19"/>
  <c r="DB64" i="19"/>
  <c r="DC64" i="19"/>
  <c r="DD64" i="19"/>
  <c r="BV65" i="19"/>
  <c r="BW65" i="19"/>
  <c r="BX65" i="19"/>
  <c r="BY65" i="19"/>
  <c r="BZ65" i="19"/>
  <c r="CA65" i="19"/>
  <c r="CB65" i="19"/>
  <c r="CC65" i="19"/>
  <c r="CD65" i="19"/>
  <c r="CE65" i="19"/>
  <c r="CF65" i="19"/>
  <c r="CG65" i="19"/>
  <c r="CH65" i="19"/>
  <c r="CI65" i="19"/>
  <c r="CJ65" i="19"/>
  <c r="CK65" i="19"/>
  <c r="CL65" i="19"/>
  <c r="CM65" i="19"/>
  <c r="CN65" i="19"/>
  <c r="CO65" i="19"/>
  <c r="CP65" i="19"/>
  <c r="CQ65" i="19"/>
  <c r="CR65" i="19"/>
  <c r="CS65" i="19"/>
  <c r="CT65" i="19"/>
  <c r="CU65" i="19"/>
  <c r="CV65" i="19"/>
  <c r="CW65" i="19"/>
  <c r="CX65" i="19"/>
  <c r="CY65" i="19"/>
  <c r="CZ65" i="19"/>
  <c r="DA65" i="19"/>
  <c r="DB65" i="19"/>
  <c r="DC65" i="19"/>
  <c r="DD65" i="19"/>
  <c r="BV66" i="19"/>
  <c r="BW66" i="19"/>
  <c r="BX66" i="19"/>
  <c r="BY66" i="19"/>
  <c r="BZ66" i="19"/>
  <c r="CA66" i="19"/>
  <c r="CB66" i="19"/>
  <c r="CC66" i="19"/>
  <c r="CD66" i="19"/>
  <c r="CE66" i="19"/>
  <c r="CF66" i="19"/>
  <c r="CG66" i="19"/>
  <c r="CH66" i="19"/>
  <c r="CI66" i="19"/>
  <c r="CJ66" i="19"/>
  <c r="CK66" i="19"/>
  <c r="CL66" i="19"/>
  <c r="CM66" i="19"/>
  <c r="CN66" i="19"/>
  <c r="CO66" i="19"/>
  <c r="CP66" i="19"/>
  <c r="CQ66" i="19"/>
  <c r="CR66" i="19"/>
  <c r="CS66" i="19"/>
  <c r="CT66" i="19"/>
  <c r="CU66" i="19"/>
  <c r="CV66" i="19"/>
  <c r="CW66" i="19"/>
  <c r="CX66" i="19"/>
  <c r="CY66" i="19"/>
  <c r="CZ66" i="19"/>
  <c r="DA66" i="19"/>
  <c r="DB66" i="19"/>
  <c r="DC66" i="19"/>
  <c r="DD66" i="19"/>
  <c r="BV67" i="19"/>
  <c r="BW67" i="19"/>
  <c r="BX67" i="19"/>
  <c r="BY67" i="19"/>
  <c r="BZ67" i="19"/>
  <c r="CA67" i="19"/>
  <c r="CB67" i="19"/>
  <c r="CC67" i="19"/>
  <c r="CD67" i="19"/>
  <c r="CE67" i="19"/>
  <c r="CF67" i="19"/>
  <c r="CG67" i="19"/>
  <c r="CH67" i="19"/>
  <c r="CI67" i="19"/>
  <c r="CJ67" i="19"/>
  <c r="CK67" i="19"/>
  <c r="CL67" i="19"/>
  <c r="CM67" i="19"/>
  <c r="CN67" i="19"/>
  <c r="CO67" i="19"/>
  <c r="CP67" i="19"/>
  <c r="CQ67" i="19"/>
  <c r="CR67" i="19"/>
  <c r="CS67" i="19"/>
  <c r="CT67" i="19"/>
  <c r="CU67" i="19"/>
  <c r="CV67" i="19"/>
  <c r="CW67" i="19"/>
  <c r="CX67" i="19"/>
  <c r="CY67" i="19"/>
  <c r="CZ67" i="19"/>
  <c r="DA67" i="19"/>
  <c r="DB67" i="19"/>
  <c r="DC67" i="19"/>
  <c r="DD67" i="19"/>
  <c r="BV68" i="19"/>
  <c r="BW68" i="19"/>
  <c r="BX68" i="19"/>
  <c r="BY68" i="19"/>
  <c r="BZ68" i="19"/>
  <c r="CA68" i="19"/>
  <c r="CB68" i="19"/>
  <c r="CC68" i="19"/>
  <c r="CD68" i="19"/>
  <c r="CE68" i="19"/>
  <c r="CF68" i="19"/>
  <c r="CG68" i="19"/>
  <c r="CH68" i="19"/>
  <c r="CI68" i="19"/>
  <c r="CJ68" i="19"/>
  <c r="CK68" i="19"/>
  <c r="CL68" i="19"/>
  <c r="CM68" i="19"/>
  <c r="CN68" i="19"/>
  <c r="CO68" i="19"/>
  <c r="CP68" i="19"/>
  <c r="CQ68" i="19"/>
  <c r="CR68" i="19"/>
  <c r="CS68" i="19"/>
  <c r="CT68" i="19"/>
  <c r="CU68" i="19"/>
  <c r="CV68" i="19"/>
  <c r="CW68" i="19"/>
  <c r="CX68" i="19"/>
  <c r="CY68" i="19"/>
  <c r="CZ68" i="19"/>
  <c r="DA68" i="19"/>
  <c r="DB68" i="19"/>
  <c r="DC68" i="19"/>
  <c r="DD68" i="19"/>
  <c r="BV69" i="19"/>
  <c r="BW69" i="19"/>
  <c r="BX69" i="19"/>
  <c r="BY69" i="19"/>
  <c r="BZ69" i="19"/>
  <c r="CA69" i="19"/>
  <c r="CB69" i="19"/>
  <c r="CC69" i="19"/>
  <c r="CD69" i="19"/>
  <c r="CE69" i="19"/>
  <c r="CF69" i="19"/>
  <c r="CG69" i="19"/>
  <c r="CH69" i="19"/>
  <c r="CI69" i="19"/>
  <c r="CJ69" i="19"/>
  <c r="CK69" i="19"/>
  <c r="CL69" i="19"/>
  <c r="CM69" i="19"/>
  <c r="CN69" i="19"/>
  <c r="CO69" i="19"/>
  <c r="CP69" i="19"/>
  <c r="CQ69" i="19"/>
  <c r="CR69" i="19"/>
  <c r="CS69" i="19"/>
  <c r="CT69" i="19"/>
  <c r="CU69" i="19"/>
  <c r="CV69" i="19"/>
  <c r="CW69" i="19"/>
  <c r="CX69" i="19"/>
  <c r="CY69" i="19"/>
  <c r="CZ69" i="19"/>
  <c r="DA69" i="19"/>
  <c r="DB69" i="19"/>
  <c r="DC69" i="19"/>
  <c r="DD69" i="19"/>
  <c r="BV70" i="19"/>
  <c r="BW70" i="19"/>
  <c r="BX70" i="19"/>
  <c r="BY70" i="19"/>
  <c r="BZ70" i="19"/>
  <c r="CA70" i="19"/>
  <c r="CB70" i="19"/>
  <c r="CC70" i="19"/>
  <c r="CD70" i="19"/>
  <c r="CE70" i="19"/>
  <c r="CF70" i="19"/>
  <c r="CG70" i="19"/>
  <c r="CH70" i="19"/>
  <c r="CI70" i="19"/>
  <c r="CJ70" i="19"/>
  <c r="CK70" i="19"/>
  <c r="CL70" i="19"/>
  <c r="CM70" i="19"/>
  <c r="CN70" i="19"/>
  <c r="CO70" i="19"/>
  <c r="CP70" i="19"/>
  <c r="CQ70" i="19"/>
  <c r="CR70" i="19"/>
  <c r="CS70" i="19"/>
  <c r="CT70" i="19"/>
  <c r="CU70" i="19"/>
  <c r="CV70" i="19"/>
  <c r="CW70" i="19"/>
  <c r="CX70" i="19"/>
  <c r="CY70" i="19"/>
  <c r="CZ70" i="19"/>
  <c r="DA70" i="19"/>
  <c r="DB70" i="19"/>
  <c r="DC70" i="19"/>
  <c r="DD70" i="19"/>
  <c r="BV71" i="19"/>
  <c r="BW71" i="19"/>
  <c r="BX71" i="19"/>
  <c r="BY71" i="19"/>
  <c r="BZ71" i="19"/>
  <c r="CA71" i="19"/>
  <c r="CB71" i="19"/>
  <c r="CC71" i="19"/>
  <c r="CD71" i="19"/>
  <c r="CE71" i="19"/>
  <c r="CF71" i="19"/>
  <c r="CG71" i="19"/>
  <c r="CH71" i="19"/>
  <c r="CI71" i="19"/>
  <c r="CJ71" i="19"/>
  <c r="CK71" i="19"/>
  <c r="CL71" i="19"/>
  <c r="CM71" i="19"/>
  <c r="CN71" i="19"/>
  <c r="CO71" i="19"/>
  <c r="CP71" i="19"/>
  <c r="CQ71" i="19"/>
  <c r="CR71" i="19"/>
  <c r="CS71" i="19"/>
  <c r="CT71" i="19"/>
  <c r="CU71" i="19"/>
  <c r="CV71" i="19"/>
  <c r="CW71" i="19"/>
  <c r="CX71" i="19"/>
  <c r="CY71" i="19"/>
  <c r="CZ71" i="19"/>
  <c r="DA71" i="19"/>
  <c r="DB71" i="19"/>
  <c r="DC71" i="19"/>
  <c r="DD71" i="19"/>
  <c r="BV72" i="19"/>
  <c r="BW72" i="19"/>
  <c r="BX72" i="19"/>
  <c r="BY72" i="19"/>
  <c r="BZ72" i="19"/>
  <c r="CA72" i="19"/>
  <c r="CB72" i="19"/>
  <c r="CC72" i="19"/>
  <c r="CD72" i="19"/>
  <c r="CE72" i="19"/>
  <c r="CF72" i="19"/>
  <c r="CG72" i="19"/>
  <c r="CH72" i="19"/>
  <c r="CI72" i="19"/>
  <c r="CJ72" i="19"/>
  <c r="CK72" i="19"/>
  <c r="CL72" i="19"/>
  <c r="CM72" i="19"/>
  <c r="CN72" i="19"/>
  <c r="CO72" i="19"/>
  <c r="CP72" i="19"/>
  <c r="CQ72" i="19"/>
  <c r="CR72" i="19"/>
  <c r="CS72" i="19"/>
  <c r="CT72" i="19"/>
  <c r="CU72" i="19"/>
  <c r="CV72" i="19"/>
  <c r="CW72" i="19"/>
  <c r="CX72" i="19"/>
  <c r="CY72" i="19"/>
  <c r="CZ72" i="19"/>
  <c r="DA72" i="19"/>
  <c r="DB72" i="19"/>
  <c r="DC72" i="19"/>
  <c r="DD72" i="19"/>
  <c r="BV73" i="19"/>
  <c r="BW73" i="19"/>
  <c r="BX73" i="19"/>
  <c r="BY73" i="19"/>
  <c r="BZ73" i="19"/>
  <c r="CA73" i="19"/>
  <c r="CB73" i="19"/>
  <c r="CC73" i="19"/>
  <c r="CD73" i="19"/>
  <c r="CE73" i="19"/>
  <c r="CF73" i="19"/>
  <c r="CG73" i="19"/>
  <c r="CH73" i="19"/>
  <c r="CI73" i="19"/>
  <c r="CJ73" i="19"/>
  <c r="CK73" i="19"/>
  <c r="CL73" i="19"/>
  <c r="CM73" i="19"/>
  <c r="CN73" i="19"/>
  <c r="CO73" i="19"/>
  <c r="CP73" i="19"/>
  <c r="CQ73" i="19"/>
  <c r="CR73" i="19"/>
  <c r="CS73" i="19"/>
  <c r="CT73" i="19"/>
  <c r="CU73" i="19"/>
  <c r="CV73" i="19"/>
  <c r="CW73" i="19"/>
  <c r="CX73" i="19"/>
  <c r="CY73" i="19"/>
  <c r="CZ73" i="19"/>
  <c r="DA73" i="19"/>
  <c r="DB73" i="19"/>
  <c r="DC73" i="19"/>
  <c r="DD73" i="19"/>
  <c r="BV74" i="19"/>
  <c r="BW74" i="19"/>
  <c r="BX74" i="19"/>
  <c r="BY74" i="19"/>
  <c r="BZ74" i="19"/>
  <c r="CA74" i="19"/>
  <c r="CB74" i="19"/>
  <c r="CC74" i="19"/>
  <c r="CD74" i="19"/>
  <c r="CE74" i="19"/>
  <c r="CF74" i="19"/>
  <c r="CG74" i="19"/>
  <c r="CH74" i="19"/>
  <c r="CI74" i="19"/>
  <c r="CJ74" i="19"/>
  <c r="CK74" i="19"/>
  <c r="CL74" i="19"/>
  <c r="CM74" i="19"/>
  <c r="CN74" i="19"/>
  <c r="CO74" i="19"/>
  <c r="CP74" i="19"/>
  <c r="CQ74" i="19"/>
  <c r="CR74" i="19"/>
  <c r="CS74" i="19"/>
  <c r="CT74" i="19"/>
  <c r="CU74" i="19"/>
  <c r="CV74" i="19"/>
  <c r="CW74" i="19"/>
  <c r="CX74" i="19"/>
  <c r="CY74" i="19"/>
  <c r="CZ74" i="19"/>
  <c r="DA74" i="19"/>
  <c r="DB74" i="19"/>
  <c r="DC74" i="19"/>
  <c r="DD74" i="19"/>
  <c r="BV75" i="19"/>
  <c r="BW75" i="19"/>
  <c r="BX75" i="19"/>
  <c r="BY75" i="19"/>
  <c r="BZ75" i="19"/>
  <c r="CA75" i="19"/>
  <c r="CB75" i="19"/>
  <c r="CC75" i="19"/>
  <c r="CD75" i="19"/>
  <c r="CE75" i="19"/>
  <c r="CF75" i="19"/>
  <c r="CG75" i="19"/>
  <c r="CH75" i="19"/>
  <c r="CI75" i="19"/>
  <c r="CJ75" i="19"/>
  <c r="CK75" i="19"/>
  <c r="CL75" i="19"/>
  <c r="CM75" i="19"/>
  <c r="CN75" i="19"/>
  <c r="CO75" i="19"/>
  <c r="CP75" i="19"/>
  <c r="CQ75" i="19"/>
  <c r="CR75" i="19"/>
  <c r="CS75" i="19"/>
  <c r="CT75" i="19"/>
  <c r="CU75" i="19"/>
  <c r="CV75" i="19"/>
  <c r="CW75" i="19"/>
  <c r="CX75" i="19"/>
  <c r="CY75" i="19"/>
  <c r="CZ75" i="19"/>
  <c r="DA75" i="19"/>
  <c r="DB75" i="19"/>
  <c r="DC75" i="19"/>
  <c r="DD75" i="19"/>
  <c r="BV76" i="19"/>
  <c r="BW76" i="19"/>
  <c r="BX76" i="19"/>
  <c r="BY76" i="19"/>
  <c r="BZ76" i="19"/>
  <c r="CA76" i="19"/>
  <c r="CB76" i="19"/>
  <c r="CC76" i="19"/>
  <c r="CD76" i="19"/>
  <c r="CE76" i="19"/>
  <c r="CF76" i="19"/>
  <c r="CG76" i="19"/>
  <c r="CH76" i="19"/>
  <c r="CI76" i="19"/>
  <c r="CJ76" i="19"/>
  <c r="CK76" i="19"/>
  <c r="CL76" i="19"/>
  <c r="CM76" i="19"/>
  <c r="CN76" i="19"/>
  <c r="CO76" i="19"/>
  <c r="CP76" i="19"/>
  <c r="CQ76" i="19"/>
  <c r="CR76" i="19"/>
  <c r="CS76" i="19"/>
  <c r="CT76" i="19"/>
  <c r="CU76" i="19"/>
  <c r="CV76" i="19"/>
  <c r="CW76" i="19"/>
  <c r="CX76" i="19"/>
  <c r="CY76" i="19"/>
  <c r="CZ76" i="19"/>
  <c r="DA76" i="19"/>
  <c r="DB76" i="19"/>
  <c r="DC76" i="19"/>
  <c r="DD76" i="19"/>
  <c r="BV77" i="19"/>
  <c r="BW77" i="19"/>
  <c r="BX77" i="19"/>
  <c r="BY77" i="19"/>
  <c r="BZ77" i="19"/>
  <c r="CA77" i="19"/>
  <c r="CB77" i="19"/>
  <c r="CC77" i="19"/>
  <c r="CD77" i="19"/>
  <c r="CE77" i="19"/>
  <c r="CF77" i="19"/>
  <c r="CG77" i="19"/>
  <c r="CH77" i="19"/>
  <c r="CI77" i="19"/>
  <c r="CJ77" i="19"/>
  <c r="CK77" i="19"/>
  <c r="CL77" i="19"/>
  <c r="CM77" i="19"/>
  <c r="CN77" i="19"/>
  <c r="CO77" i="19"/>
  <c r="CP77" i="19"/>
  <c r="CQ77" i="19"/>
  <c r="CR77" i="19"/>
  <c r="CS77" i="19"/>
  <c r="CT77" i="19"/>
  <c r="CU77" i="19"/>
  <c r="CV77" i="19"/>
  <c r="CW77" i="19"/>
  <c r="CX77" i="19"/>
  <c r="CY77" i="19"/>
  <c r="CZ77" i="19"/>
  <c r="DA77" i="19"/>
  <c r="DB77" i="19"/>
  <c r="DC77" i="19"/>
  <c r="DD77" i="19"/>
  <c r="BV78" i="19"/>
  <c r="BW78" i="19"/>
  <c r="BX78" i="19"/>
  <c r="BY78" i="19"/>
  <c r="BZ78" i="19"/>
  <c r="CA78" i="19"/>
  <c r="CB78" i="19"/>
  <c r="CC78" i="19"/>
  <c r="CD78" i="19"/>
  <c r="CE78" i="19"/>
  <c r="CF78" i="19"/>
  <c r="CG78" i="19"/>
  <c r="CH78" i="19"/>
  <c r="CI78" i="19"/>
  <c r="CJ78" i="19"/>
  <c r="CK78" i="19"/>
  <c r="CL78" i="19"/>
  <c r="CM78" i="19"/>
  <c r="CN78" i="19"/>
  <c r="CO78" i="19"/>
  <c r="CP78" i="19"/>
  <c r="CQ78" i="19"/>
  <c r="CR78" i="19"/>
  <c r="CS78" i="19"/>
  <c r="CT78" i="19"/>
  <c r="CU78" i="19"/>
  <c r="CV78" i="19"/>
  <c r="CW78" i="19"/>
  <c r="CX78" i="19"/>
  <c r="CY78" i="19"/>
  <c r="CZ78" i="19"/>
  <c r="DA78" i="19"/>
  <c r="DB78" i="19"/>
  <c r="DC78" i="19"/>
  <c r="DD78" i="19"/>
  <c r="BV79" i="19"/>
  <c r="BW79" i="19"/>
  <c r="BX79" i="19"/>
  <c r="BY79" i="19"/>
  <c r="BZ79" i="19"/>
  <c r="CA79" i="19"/>
  <c r="CB79" i="19"/>
  <c r="CC79" i="19"/>
  <c r="CD79" i="19"/>
  <c r="CE79" i="19"/>
  <c r="CF79" i="19"/>
  <c r="CG79" i="19"/>
  <c r="CH79" i="19"/>
  <c r="CI79" i="19"/>
  <c r="CJ79" i="19"/>
  <c r="CK79" i="19"/>
  <c r="CL79" i="19"/>
  <c r="CM79" i="19"/>
  <c r="CN79" i="19"/>
  <c r="CO79" i="19"/>
  <c r="CP79" i="19"/>
  <c r="CQ79" i="19"/>
  <c r="CR79" i="19"/>
  <c r="CS79" i="19"/>
  <c r="CT79" i="19"/>
  <c r="CU79" i="19"/>
  <c r="CV79" i="19"/>
  <c r="CW79" i="19"/>
  <c r="CX79" i="19"/>
  <c r="CY79" i="19"/>
  <c r="CZ79" i="19"/>
  <c r="DA79" i="19"/>
  <c r="DB79" i="19"/>
  <c r="DC79" i="19"/>
  <c r="DD79" i="19"/>
  <c r="BV80" i="19"/>
  <c r="BW80" i="19"/>
  <c r="BX80" i="19"/>
  <c r="BY80" i="19"/>
  <c r="BZ80" i="19"/>
  <c r="CA80" i="19"/>
  <c r="CB80" i="19"/>
  <c r="CC80" i="19"/>
  <c r="CD80" i="19"/>
  <c r="CE80" i="19"/>
  <c r="CF80" i="19"/>
  <c r="CG80" i="19"/>
  <c r="CH80" i="19"/>
  <c r="CI80" i="19"/>
  <c r="CJ80" i="19"/>
  <c r="CK80" i="19"/>
  <c r="CL80" i="19"/>
  <c r="CM80" i="19"/>
  <c r="CN80" i="19"/>
  <c r="CO80" i="19"/>
  <c r="CP80" i="19"/>
  <c r="CQ80" i="19"/>
  <c r="CR80" i="19"/>
  <c r="CS80" i="19"/>
  <c r="CT80" i="19"/>
  <c r="CU80" i="19"/>
  <c r="CV80" i="19"/>
  <c r="CW80" i="19"/>
  <c r="CX80" i="19"/>
  <c r="CY80" i="19"/>
  <c r="CZ80" i="19"/>
  <c r="DA80" i="19"/>
  <c r="DB80" i="19"/>
  <c r="DC80" i="19"/>
  <c r="DD80" i="19"/>
  <c r="BV81" i="19"/>
  <c r="BW81" i="19"/>
  <c r="BX81" i="19"/>
  <c r="BY81" i="19"/>
  <c r="BZ81" i="19"/>
  <c r="CA81" i="19"/>
  <c r="CB81" i="19"/>
  <c r="CC81" i="19"/>
  <c r="CD81" i="19"/>
  <c r="CE81" i="19"/>
  <c r="CF81" i="19"/>
  <c r="CG81" i="19"/>
  <c r="CH81" i="19"/>
  <c r="CI81" i="19"/>
  <c r="CJ81" i="19"/>
  <c r="CK81" i="19"/>
  <c r="CL81" i="19"/>
  <c r="CM81" i="19"/>
  <c r="CN81" i="19"/>
  <c r="CO81" i="19"/>
  <c r="CP81" i="19"/>
  <c r="CQ81" i="19"/>
  <c r="CR81" i="19"/>
  <c r="CS81" i="19"/>
  <c r="CT81" i="19"/>
  <c r="CU81" i="19"/>
  <c r="CV81" i="19"/>
  <c r="CW81" i="19"/>
  <c r="CX81" i="19"/>
  <c r="CY81" i="19"/>
  <c r="CZ81" i="19"/>
  <c r="DA81" i="19"/>
  <c r="DB81" i="19"/>
  <c r="DC81" i="19"/>
  <c r="DD81" i="19"/>
  <c r="BV82" i="19"/>
  <c r="BW82" i="19"/>
  <c r="BX82" i="19"/>
  <c r="BY82" i="19"/>
  <c r="BZ82" i="19"/>
  <c r="CA82" i="19"/>
  <c r="CB82" i="19"/>
  <c r="CC82" i="19"/>
  <c r="CD82" i="19"/>
  <c r="CE82" i="19"/>
  <c r="CF82" i="19"/>
  <c r="CG82" i="19"/>
  <c r="CH82" i="19"/>
  <c r="CI82" i="19"/>
  <c r="CJ82" i="19"/>
  <c r="CK82" i="19"/>
  <c r="CL82" i="19"/>
  <c r="CM82" i="19"/>
  <c r="CN82" i="19"/>
  <c r="CO82" i="19"/>
  <c r="CP82" i="19"/>
  <c r="CQ82" i="19"/>
  <c r="CR82" i="19"/>
  <c r="CS82" i="19"/>
  <c r="CT82" i="19"/>
  <c r="CU82" i="19"/>
  <c r="CV82" i="19"/>
  <c r="CW82" i="19"/>
  <c r="CX82" i="19"/>
  <c r="CY82" i="19"/>
  <c r="CZ82" i="19"/>
  <c r="DA82" i="19"/>
  <c r="DB82" i="19"/>
  <c r="DC82" i="19"/>
  <c r="DD82" i="19"/>
  <c r="BV83" i="19"/>
  <c r="BW83" i="19"/>
  <c r="BX83" i="19"/>
  <c r="BY83" i="19"/>
  <c r="BZ83" i="19"/>
  <c r="CA83" i="19"/>
  <c r="CB83" i="19"/>
  <c r="CC83" i="19"/>
  <c r="CD83" i="19"/>
  <c r="CE83" i="19"/>
  <c r="CF83" i="19"/>
  <c r="CG83" i="19"/>
  <c r="CH83" i="19"/>
  <c r="CI83" i="19"/>
  <c r="CJ83" i="19"/>
  <c r="CK83" i="19"/>
  <c r="CL83" i="19"/>
  <c r="CM83" i="19"/>
  <c r="CN83" i="19"/>
  <c r="CO83" i="19"/>
  <c r="CP83" i="19"/>
  <c r="CQ83" i="19"/>
  <c r="CR83" i="19"/>
  <c r="CS83" i="19"/>
  <c r="CT83" i="19"/>
  <c r="CU83" i="19"/>
  <c r="CV83" i="19"/>
  <c r="CW83" i="19"/>
  <c r="CX83" i="19"/>
  <c r="CY83" i="19"/>
  <c r="CZ83" i="19"/>
  <c r="DA83" i="19"/>
  <c r="DB83" i="19"/>
  <c r="DC83" i="19"/>
  <c r="DD83" i="19"/>
  <c r="BV84" i="19"/>
  <c r="BW84" i="19"/>
  <c r="BX84" i="19"/>
  <c r="BY84" i="19"/>
  <c r="BZ84" i="19"/>
  <c r="CA84" i="19"/>
  <c r="CB84" i="19"/>
  <c r="CC84" i="19"/>
  <c r="CD84" i="19"/>
  <c r="CE84" i="19"/>
  <c r="CF84" i="19"/>
  <c r="CG84" i="19"/>
  <c r="CH84" i="19"/>
  <c r="CI84" i="19"/>
  <c r="CJ84" i="19"/>
  <c r="CK84" i="19"/>
  <c r="CL84" i="19"/>
  <c r="CM84" i="19"/>
  <c r="CN84" i="19"/>
  <c r="CO84" i="19"/>
  <c r="CP84" i="19"/>
  <c r="CQ84" i="19"/>
  <c r="CR84" i="19"/>
  <c r="CS84" i="19"/>
  <c r="CT84" i="19"/>
  <c r="CU84" i="19"/>
  <c r="CV84" i="19"/>
  <c r="CW84" i="19"/>
  <c r="CX84" i="19"/>
  <c r="CY84" i="19"/>
  <c r="CZ84" i="19"/>
  <c r="DA84" i="19"/>
  <c r="DB84" i="19"/>
  <c r="DC84" i="19"/>
  <c r="DD84" i="19"/>
  <c r="BV85" i="19"/>
  <c r="BW85" i="19"/>
  <c r="BX85" i="19"/>
  <c r="BY85" i="19"/>
  <c r="BZ85" i="19"/>
  <c r="CA85" i="19"/>
  <c r="CB85" i="19"/>
  <c r="CC85" i="19"/>
  <c r="CD85" i="19"/>
  <c r="CE85" i="19"/>
  <c r="CF85" i="19"/>
  <c r="CG85" i="19"/>
  <c r="CH85" i="19"/>
  <c r="CI85" i="19"/>
  <c r="CJ85" i="19"/>
  <c r="CK85" i="19"/>
  <c r="CL85" i="19"/>
  <c r="CM85" i="19"/>
  <c r="CN85" i="19"/>
  <c r="CO85" i="19"/>
  <c r="CP85" i="19"/>
  <c r="CQ85" i="19"/>
  <c r="CR85" i="19"/>
  <c r="CS85" i="19"/>
  <c r="CT85" i="19"/>
  <c r="CU85" i="19"/>
  <c r="CV85" i="19"/>
  <c r="CW85" i="19"/>
  <c r="CX85" i="19"/>
  <c r="CY85" i="19"/>
  <c r="CZ85" i="19"/>
  <c r="DA85" i="19"/>
  <c r="DB85" i="19"/>
  <c r="DC85" i="19"/>
  <c r="DD85" i="19"/>
  <c r="BV86" i="19"/>
  <c r="BW86" i="19"/>
  <c r="BX86" i="19"/>
  <c r="BY86" i="19"/>
  <c r="BZ86" i="19"/>
  <c r="CA86" i="19"/>
  <c r="CB86" i="19"/>
  <c r="CC86" i="19"/>
  <c r="CD86" i="19"/>
  <c r="CE86" i="19"/>
  <c r="CF86" i="19"/>
  <c r="CG86" i="19"/>
  <c r="CH86" i="19"/>
  <c r="CI86" i="19"/>
  <c r="CJ86" i="19"/>
  <c r="CK86" i="19"/>
  <c r="CL86" i="19"/>
  <c r="CM86" i="19"/>
  <c r="CN86" i="19"/>
  <c r="CO86" i="19"/>
  <c r="CP86" i="19"/>
  <c r="CQ86" i="19"/>
  <c r="CR86" i="19"/>
  <c r="CS86" i="19"/>
  <c r="CT86" i="19"/>
  <c r="CU86" i="19"/>
  <c r="CV86" i="19"/>
  <c r="CW86" i="19"/>
  <c r="CX86" i="19"/>
  <c r="CY86" i="19"/>
  <c r="CZ86" i="19"/>
  <c r="DA86" i="19"/>
  <c r="DB86" i="19"/>
  <c r="DC86" i="19"/>
  <c r="DD86" i="19"/>
  <c r="BV87" i="19"/>
  <c r="BW87" i="19"/>
  <c r="BX87" i="19"/>
  <c r="BY87" i="19"/>
  <c r="BZ87" i="19"/>
  <c r="CA87" i="19"/>
  <c r="CB87" i="19"/>
  <c r="CC87" i="19"/>
  <c r="CD87" i="19"/>
  <c r="CE87" i="19"/>
  <c r="CF87" i="19"/>
  <c r="CG87" i="19"/>
  <c r="CH87" i="19"/>
  <c r="CI87" i="19"/>
  <c r="CJ87" i="19"/>
  <c r="CK87" i="19"/>
  <c r="CL87" i="19"/>
  <c r="CM87" i="19"/>
  <c r="CN87" i="19"/>
  <c r="CO87" i="19"/>
  <c r="CP87" i="19"/>
  <c r="CQ87" i="19"/>
  <c r="CR87" i="19"/>
  <c r="CS87" i="19"/>
  <c r="CT87" i="19"/>
  <c r="CU87" i="19"/>
  <c r="CV87" i="19"/>
  <c r="CW87" i="19"/>
  <c r="CX87" i="19"/>
  <c r="CY87" i="19"/>
  <c r="CZ87" i="19"/>
  <c r="DA87" i="19"/>
  <c r="DB87" i="19"/>
  <c r="DC87" i="19"/>
  <c r="DD87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BV90" i="19"/>
  <c r="BW90" i="19"/>
  <c r="BX90" i="19"/>
  <c r="BY90" i="19"/>
  <c r="BZ90" i="19"/>
  <c r="CA90" i="19"/>
  <c r="CB90" i="19"/>
  <c r="CC90" i="19"/>
  <c r="CD90" i="19"/>
  <c r="CE90" i="19"/>
  <c r="CF90" i="19"/>
  <c r="CG90" i="19"/>
  <c r="CH90" i="19"/>
  <c r="CI90" i="19"/>
  <c r="CJ90" i="19"/>
  <c r="CK90" i="19"/>
  <c r="CL90" i="19"/>
  <c r="CM90" i="19"/>
  <c r="CN90" i="19"/>
  <c r="CO90" i="19"/>
  <c r="CP90" i="19"/>
  <c r="CQ90" i="19"/>
  <c r="CR90" i="19"/>
  <c r="CS90" i="19"/>
  <c r="CT90" i="19"/>
  <c r="CU90" i="19"/>
  <c r="CV90" i="19"/>
  <c r="CW90" i="19"/>
  <c r="CX90" i="19"/>
  <c r="CY90" i="19"/>
  <c r="CZ90" i="19"/>
  <c r="DA90" i="19"/>
  <c r="DB90" i="19"/>
  <c r="DC90" i="19"/>
  <c r="DD90" i="19"/>
  <c r="BV91" i="19"/>
  <c r="BW91" i="19"/>
  <c r="BX91" i="19"/>
  <c r="BY91" i="19"/>
  <c r="BZ91" i="19"/>
  <c r="CA91" i="19"/>
  <c r="CB91" i="19"/>
  <c r="CC91" i="19"/>
  <c r="CD91" i="19"/>
  <c r="CE91" i="19"/>
  <c r="CF91" i="19"/>
  <c r="CG91" i="19"/>
  <c r="CH91" i="19"/>
  <c r="CI91" i="19"/>
  <c r="CJ91" i="19"/>
  <c r="CK91" i="19"/>
  <c r="CL91" i="19"/>
  <c r="CM91" i="19"/>
  <c r="CN91" i="19"/>
  <c r="CO91" i="19"/>
  <c r="CP91" i="19"/>
  <c r="CQ91" i="19"/>
  <c r="CR91" i="19"/>
  <c r="CS91" i="19"/>
  <c r="CT91" i="19"/>
  <c r="CU91" i="19"/>
  <c r="CV91" i="19"/>
  <c r="CW91" i="19"/>
  <c r="CX91" i="19"/>
  <c r="CY91" i="19"/>
  <c r="CZ91" i="19"/>
  <c r="DA91" i="19"/>
  <c r="DB91" i="19"/>
  <c r="DC91" i="19"/>
  <c r="DD91" i="19"/>
  <c r="BV92" i="19"/>
  <c r="BW92" i="19"/>
  <c r="BX92" i="19"/>
  <c r="BY92" i="19"/>
  <c r="BZ92" i="19"/>
  <c r="CA92" i="19"/>
  <c r="CB92" i="19"/>
  <c r="CC92" i="19"/>
  <c r="CD92" i="19"/>
  <c r="CE92" i="19"/>
  <c r="CF92" i="19"/>
  <c r="CG92" i="19"/>
  <c r="CH92" i="19"/>
  <c r="CI92" i="19"/>
  <c r="CJ92" i="19"/>
  <c r="CK92" i="19"/>
  <c r="CL92" i="19"/>
  <c r="CM92" i="19"/>
  <c r="CN92" i="19"/>
  <c r="CO92" i="19"/>
  <c r="CP92" i="19"/>
  <c r="CQ92" i="19"/>
  <c r="CR92" i="19"/>
  <c r="CS92" i="19"/>
  <c r="CT92" i="19"/>
  <c r="CU92" i="19"/>
  <c r="CV92" i="19"/>
  <c r="CW92" i="19"/>
  <c r="CX92" i="19"/>
  <c r="CY92" i="19"/>
  <c r="CZ92" i="19"/>
  <c r="DA92" i="19"/>
  <c r="DB92" i="19"/>
  <c r="DC92" i="19"/>
  <c r="DD92" i="19"/>
  <c r="BV93" i="19"/>
  <c r="BW93" i="19"/>
  <c r="BX93" i="19"/>
  <c r="BY93" i="19"/>
  <c r="BZ93" i="19"/>
  <c r="CA93" i="19"/>
  <c r="CB93" i="19"/>
  <c r="CC93" i="19"/>
  <c r="CD93" i="19"/>
  <c r="CE93" i="19"/>
  <c r="CF93" i="19"/>
  <c r="CG93" i="19"/>
  <c r="CH93" i="19"/>
  <c r="CI93" i="19"/>
  <c r="CJ93" i="19"/>
  <c r="CK93" i="19"/>
  <c r="CL93" i="19"/>
  <c r="CM93" i="19"/>
  <c r="CN93" i="19"/>
  <c r="CO93" i="19"/>
  <c r="CP93" i="19"/>
  <c r="CQ93" i="19"/>
  <c r="CR93" i="19"/>
  <c r="CS93" i="19"/>
  <c r="CT93" i="19"/>
  <c r="CU93" i="19"/>
  <c r="CV93" i="19"/>
  <c r="CW93" i="19"/>
  <c r="CX93" i="19"/>
  <c r="CY93" i="19"/>
  <c r="CZ93" i="19"/>
  <c r="DA93" i="19"/>
  <c r="DB93" i="19"/>
  <c r="DC93" i="19"/>
  <c r="DD93" i="19"/>
  <c r="BV94" i="19"/>
  <c r="BW94" i="19"/>
  <c r="BX94" i="19"/>
  <c r="BY94" i="19"/>
  <c r="BZ94" i="19"/>
  <c r="CA94" i="19"/>
  <c r="CB94" i="19"/>
  <c r="CC94" i="19"/>
  <c r="CD94" i="19"/>
  <c r="CE94" i="19"/>
  <c r="CF94" i="19"/>
  <c r="CG94" i="19"/>
  <c r="CH94" i="19"/>
  <c r="CI94" i="19"/>
  <c r="CJ94" i="19"/>
  <c r="CK94" i="19"/>
  <c r="CL94" i="19"/>
  <c r="CM94" i="19"/>
  <c r="CN94" i="19"/>
  <c r="CO94" i="19"/>
  <c r="CP94" i="19"/>
  <c r="CQ94" i="19"/>
  <c r="CR94" i="19"/>
  <c r="CS94" i="19"/>
  <c r="CT94" i="19"/>
  <c r="CU94" i="19"/>
  <c r="CV94" i="19"/>
  <c r="CW94" i="19"/>
  <c r="CX94" i="19"/>
  <c r="CY94" i="19"/>
  <c r="CZ94" i="19"/>
  <c r="DA94" i="19"/>
  <c r="DB94" i="19"/>
  <c r="DC94" i="19"/>
  <c r="DD94" i="19"/>
  <c r="BV95" i="19"/>
  <c r="BW95" i="19"/>
  <c r="BX95" i="19"/>
  <c r="BY95" i="19"/>
  <c r="BZ95" i="19"/>
  <c r="CA95" i="19"/>
  <c r="CB95" i="19"/>
  <c r="CC95" i="19"/>
  <c r="CD95" i="19"/>
  <c r="CE95" i="19"/>
  <c r="CF95" i="19"/>
  <c r="CG95" i="19"/>
  <c r="CH95" i="19"/>
  <c r="CI95" i="19"/>
  <c r="CJ95" i="19"/>
  <c r="CK95" i="19"/>
  <c r="CL95" i="19"/>
  <c r="CM95" i="19"/>
  <c r="CN95" i="19"/>
  <c r="CO95" i="19"/>
  <c r="CP95" i="19"/>
  <c r="CQ95" i="19"/>
  <c r="CR95" i="19"/>
  <c r="CS95" i="19"/>
  <c r="CT95" i="19"/>
  <c r="CU95" i="19"/>
  <c r="CV95" i="19"/>
  <c r="CW95" i="19"/>
  <c r="CX95" i="19"/>
  <c r="CY95" i="19"/>
  <c r="CZ95" i="19"/>
  <c r="DA95" i="19"/>
  <c r="DB95" i="19"/>
  <c r="DC95" i="19"/>
  <c r="DD95" i="19"/>
  <c r="BV96" i="19"/>
  <c r="BW96" i="19"/>
  <c r="BX96" i="19"/>
  <c r="BY96" i="19"/>
  <c r="BZ96" i="19"/>
  <c r="CA96" i="19"/>
  <c r="CB96" i="19"/>
  <c r="CC96" i="19"/>
  <c r="CD96" i="19"/>
  <c r="CE96" i="19"/>
  <c r="CF96" i="19"/>
  <c r="CG96" i="19"/>
  <c r="CH96" i="19"/>
  <c r="CI96" i="19"/>
  <c r="CJ96" i="19"/>
  <c r="CK96" i="19"/>
  <c r="CL96" i="19"/>
  <c r="CM96" i="19"/>
  <c r="CN96" i="19"/>
  <c r="CO96" i="19"/>
  <c r="CP96" i="19"/>
  <c r="CQ96" i="19"/>
  <c r="CR96" i="19"/>
  <c r="CS96" i="19"/>
  <c r="CT96" i="19"/>
  <c r="CU96" i="19"/>
  <c r="CV96" i="19"/>
  <c r="CW96" i="19"/>
  <c r="CX96" i="19"/>
  <c r="CY96" i="19"/>
  <c r="CZ96" i="19"/>
  <c r="DA96" i="19"/>
  <c r="DB96" i="19"/>
  <c r="DC96" i="19"/>
  <c r="DD96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BV98" i="19"/>
  <c r="BW98" i="19"/>
  <c r="BX98" i="19"/>
  <c r="BY98" i="19"/>
  <c r="BZ98" i="19"/>
  <c r="CA98" i="19"/>
  <c r="CB98" i="19"/>
  <c r="CC98" i="19"/>
  <c r="CD98" i="19"/>
  <c r="CE98" i="19"/>
  <c r="CF98" i="19"/>
  <c r="CG98" i="19"/>
  <c r="CH98" i="19"/>
  <c r="CI98" i="19"/>
  <c r="CJ98" i="19"/>
  <c r="CK98" i="19"/>
  <c r="CL98" i="19"/>
  <c r="CM98" i="19"/>
  <c r="CN98" i="19"/>
  <c r="CO98" i="19"/>
  <c r="CP98" i="19"/>
  <c r="CQ98" i="19"/>
  <c r="CR98" i="19"/>
  <c r="CS98" i="19"/>
  <c r="CT98" i="19"/>
  <c r="CU98" i="19"/>
  <c r="CV98" i="19"/>
  <c r="CW98" i="19"/>
  <c r="CX98" i="19"/>
  <c r="CY98" i="19"/>
  <c r="CZ98" i="19"/>
  <c r="DA98" i="19"/>
  <c r="DB98" i="19"/>
  <c r="DC98" i="19"/>
  <c r="DD98" i="19"/>
  <c r="BV99" i="19"/>
  <c r="BW99" i="19"/>
  <c r="BX99" i="19"/>
  <c r="BY99" i="19"/>
  <c r="BZ99" i="19"/>
  <c r="CA99" i="19"/>
  <c r="CB99" i="19"/>
  <c r="CC99" i="19"/>
  <c r="CD99" i="19"/>
  <c r="CE99" i="19"/>
  <c r="CF99" i="19"/>
  <c r="CG99" i="19"/>
  <c r="CH99" i="19"/>
  <c r="CI99" i="19"/>
  <c r="CJ99" i="19"/>
  <c r="CK99" i="19"/>
  <c r="CL99" i="19"/>
  <c r="CM99" i="19"/>
  <c r="CN99" i="19"/>
  <c r="CO99" i="19"/>
  <c r="CP99" i="19"/>
  <c r="CQ99" i="19"/>
  <c r="CR99" i="19"/>
  <c r="CS99" i="19"/>
  <c r="CT99" i="19"/>
  <c r="CU99" i="19"/>
  <c r="CV99" i="19"/>
  <c r="CW99" i="19"/>
  <c r="CX99" i="19"/>
  <c r="CY99" i="19"/>
  <c r="CZ99" i="19"/>
  <c r="DA99" i="19"/>
  <c r="DB99" i="19"/>
  <c r="DC99" i="19"/>
  <c r="DD99" i="19"/>
  <c r="BV100" i="19"/>
  <c r="BW100" i="19"/>
  <c r="BX100" i="19"/>
  <c r="BY100" i="19"/>
  <c r="BZ100" i="19"/>
  <c r="CA100" i="19"/>
  <c r="CB100" i="19"/>
  <c r="CC100" i="19"/>
  <c r="CD100" i="19"/>
  <c r="CE100" i="19"/>
  <c r="CF100" i="19"/>
  <c r="CG100" i="19"/>
  <c r="CH100" i="19"/>
  <c r="CI100" i="19"/>
  <c r="CJ100" i="19"/>
  <c r="CK100" i="19"/>
  <c r="CL100" i="19"/>
  <c r="CM100" i="19"/>
  <c r="CN100" i="19"/>
  <c r="CO100" i="19"/>
  <c r="CP100" i="19"/>
  <c r="CQ100" i="19"/>
  <c r="CR100" i="19"/>
  <c r="CS100" i="19"/>
  <c r="CT100" i="19"/>
  <c r="CU100" i="19"/>
  <c r="CV100" i="19"/>
  <c r="CW100" i="19"/>
  <c r="CX100" i="19"/>
  <c r="CY100" i="19"/>
  <c r="CZ100" i="19"/>
  <c r="DA100" i="19"/>
  <c r="DB100" i="19"/>
  <c r="DC100" i="19"/>
  <c r="DD100" i="19"/>
  <c r="BV101" i="19"/>
  <c r="BW101" i="19"/>
  <c r="BX101" i="19"/>
  <c r="BY101" i="19"/>
  <c r="BZ101" i="19"/>
  <c r="CA101" i="19"/>
  <c r="CB101" i="19"/>
  <c r="CC101" i="19"/>
  <c r="CD101" i="19"/>
  <c r="CE101" i="19"/>
  <c r="CF101" i="19"/>
  <c r="CG101" i="19"/>
  <c r="CH101" i="19"/>
  <c r="CI101" i="19"/>
  <c r="CJ101" i="19"/>
  <c r="CK101" i="19"/>
  <c r="CL101" i="19"/>
  <c r="CM101" i="19"/>
  <c r="CN101" i="19"/>
  <c r="CO101" i="19"/>
  <c r="CP101" i="19"/>
  <c r="CQ101" i="19"/>
  <c r="CR101" i="19"/>
  <c r="CS101" i="19"/>
  <c r="CT101" i="19"/>
  <c r="CU101" i="19"/>
  <c r="CV101" i="19"/>
  <c r="CW101" i="19"/>
  <c r="CX101" i="19"/>
  <c r="CY101" i="19"/>
  <c r="CZ101" i="19"/>
  <c r="DA101" i="19"/>
  <c r="DB101" i="19"/>
  <c r="DC101" i="19"/>
  <c r="DD101" i="19"/>
  <c r="BV102" i="19"/>
  <c r="BW102" i="19"/>
  <c r="BX102" i="19"/>
  <c r="BY102" i="19"/>
  <c r="BZ102" i="19"/>
  <c r="CA102" i="19"/>
  <c r="CB102" i="19"/>
  <c r="CC102" i="19"/>
  <c r="CD102" i="19"/>
  <c r="CE102" i="19"/>
  <c r="CF102" i="19"/>
  <c r="CG102" i="19"/>
  <c r="CH102" i="19"/>
  <c r="CI102" i="19"/>
  <c r="CJ102" i="19"/>
  <c r="CK102" i="19"/>
  <c r="CL102" i="19"/>
  <c r="CM102" i="19"/>
  <c r="CN102" i="19"/>
  <c r="CO102" i="19"/>
  <c r="CP102" i="19"/>
  <c r="CQ102" i="19"/>
  <c r="CR102" i="19"/>
  <c r="CS102" i="19"/>
  <c r="CT102" i="19"/>
  <c r="CU102" i="19"/>
  <c r="CV102" i="19"/>
  <c r="CW102" i="19"/>
  <c r="CX102" i="19"/>
  <c r="CY102" i="19"/>
  <c r="CZ102" i="19"/>
  <c r="DA102" i="19"/>
  <c r="DB102" i="19"/>
  <c r="DC102" i="19"/>
  <c r="DD102" i="19"/>
  <c r="BV103" i="19"/>
  <c r="BW103" i="19"/>
  <c r="BX103" i="19"/>
  <c r="BY103" i="19"/>
  <c r="BZ103" i="19"/>
  <c r="CA103" i="19"/>
  <c r="CB103" i="19"/>
  <c r="CC103" i="19"/>
  <c r="CD103" i="19"/>
  <c r="CE103" i="19"/>
  <c r="CF103" i="19"/>
  <c r="CG103" i="19"/>
  <c r="CH103" i="19"/>
  <c r="CI103" i="19"/>
  <c r="CJ103" i="19"/>
  <c r="CK103" i="19"/>
  <c r="CL103" i="19"/>
  <c r="CM103" i="19"/>
  <c r="CN103" i="19"/>
  <c r="CO103" i="19"/>
  <c r="CP103" i="19"/>
  <c r="CQ103" i="19"/>
  <c r="CR103" i="19"/>
  <c r="CS103" i="19"/>
  <c r="CT103" i="19"/>
  <c r="CU103" i="19"/>
  <c r="CV103" i="19"/>
  <c r="CW103" i="19"/>
  <c r="CX103" i="19"/>
  <c r="CY103" i="19"/>
  <c r="CZ103" i="19"/>
  <c r="DA103" i="19"/>
  <c r="DB103" i="19"/>
  <c r="DC103" i="19"/>
  <c r="DD103" i="19"/>
  <c r="BV104" i="19"/>
  <c r="BW104" i="19"/>
  <c r="BX104" i="19"/>
  <c r="BY104" i="19"/>
  <c r="BZ104" i="19"/>
  <c r="CA104" i="19"/>
  <c r="CB104" i="19"/>
  <c r="CC104" i="19"/>
  <c r="CD104" i="19"/>
  <c r="CE104" i="19"/>
  <c r="CF104" i="19"/>
  <c r="CG104" i="19"/>
  <c r="CH104" i="19"/>
  <c r="CI104" i="19"/>
  <c r="CJ104" i="19"/>
  <c r="CK104" i="19"/>
  <c r="CL104" i="19"/>
  <c r="CM104" i="19"/>
  <c r="CN104" i="19"/>
  <c r="CO104" i="19"/>
  <c r="CP104" i="19"/>
  <c r="CQ104" i="19"/>
  <c r="CR104" i="19"/>
  <c r="CS104" i="19"/>
  <c r="CT104" i="19"/>
  <c r="CU104" i="19"/>
  <c r="CV104" i="19"/>
  <c r="CW104" i="19"/>
  <c r="CX104" i="19"/>
  <c r="CY104" i="19"/>
  <c r="CZ104" i="19"/>
  <c r="DA104" i="19"/>
  <c r="DB104" i="19"/>
  <c r="DC104" i="19"/>
  <c r="DD104" i="19"/>
  <c r="BV105" i="19"/>
  <c r="BW105" i="19"/>
  <c r="BX105" i="19"/>
  <c r="BY105" i="19"/>
  <c r="BZ105" i="19"/>
  <c r="CA105" i="19"/>
  <c r="CB105" i="19"/>
  <c r="CC105" i="19"/>
  <c r="CD105" i="19"/>
  <c r="CE105" i="19"/>
  <c r="CF105" i="19"/>
  <c r="CG105" i="19"/>
  <c r="CH105" i="19"/>
  <c r="CI105" i="19"/>
  <c r="CJ105" i="19"/>
  <c r="CK105" i="19"/>
  <c r="CL105" i="19"/>
  <c r="CM105" i="19"/>
  <c r="CN105" i="19"/>
  <c r="CO105" i="19"/>
  <c r="CP105" i="19"/>
  <c r="CQ105" i="19"/>
  <c r="CR105" i="19"/>
  <c r="CS105" i="19"/>
  <c r="CT105" i="19"/>
  <c r="CU105" i="19"/>
  <c r="CV105" i="19"/>
  <c r="CW105" i="19"/>
  <c r="CX105" i="19"/>
  <c r="CY105" i="19"/>
  <c r="CZ105" i="19"/>
  <c r="DA105" i="19"/>
  <c r="DB105" i="19"/>
  <c r="DC105" i="19"/>
  <c r="DD105" i="19"/>
  <c r="BV106" i="19"/>
  <c r="BW106" i="19"/>
  <c r="BX106" i="19"/>
  <c r="BY106" i="19"/>
  <c r="BZ106" i="19"/>
  <c r="CA106" i="19"/>
  <c r="CB106" i="19"/>
  <c r="CC106" i="19"/>
  <c r="CD106" i="19"/>
  <c r="CE106" i="19"/>
  <c r="CF106" i="19"/>
  <c r="CG106" i="19"/>
  <c r="CH106" i="19"/>
  <c r="CI106" i="19"/>
  <c r="CJ106" i="19"/>
  <c r="CK106" i="19"/>
  <c r="CL106" i="19"/>
  <c r="CM106" i="19"/>
  <c r="CN106" i="19"/>
  <c r="CO106" i="19"/>
  <c r="CP106" i="19"/>
  <c r="CQ106" i="19"/>
  <c r="CR106" i="19"/>
  <c r="CS106" i="19"/>
  <c r="CT106" i="19"/>
  <c r="CU106" i="19"/>
  <c r="CV106" i="19"/>
  <c r="CW106" i="19"/>
  <c r="CX106" i="19"/>
  <c r="CY106" i="19"/>
  <c r="CZ106" i="19"/>
  <c r="DA106" i="19"/>
  <c r="DB106" i="19"/>
  <c r="DC106" i="19"/>
  <c r="DD106" i="19"/>
  <c r="BV107" i="19"/>
  <c r="BW107" i="19"/>
  <c r="BX107" i="19"/>
  <c r="BY107" i="19"/>
  <c r="BZ107" i="19"/>
  <c r="CA107" i="19"/>
  <c r="CB107" i="19"/>
  <c r="CC107" i="19"/>
  <c r="CD107" i="19"/>
  <c r="CE107" i="19"/>
  <c r="CF107" i="19"/>
  <c r="CG107" i="19"/>
  <c r="CH107" i="19"/>
  <c r="CI107" i="19"/>
  <c r="CJ107" i="19"/>
  <c r="CK107" i="19"/>
  <c r="CL107" i="19"/>
  <c r="CM107" i="19"/>
  <c r="CN107" i="19"/>
  <c r="CO107" i="19"/>
  <c r="CP107" i="19"/>
  <c r="CQ107" i="19"/>
  <c r="CR107" i="19"/>
  <c r="CS107" i="19"/>
  <c r="CT107" i="19"/>
  <c r="CU107" i="19"/>
  <c r="CV107" i="19"/>
  <c r="CW107" i="19"/>
  <c r="CX107" i="19"/>
  <c r="CY107" i="19"/>
  <c r="CZ107" i="19"/>
  <c r="DA107" i="19"/>
  <c r="DB107" i="19"/>
  <c r="DC107" i="19"/>
  <c r="DD107" i="19"/>
  <c r="BV108" i="19"/>
  <c r="BW108" i="19"/>
  <c r="BX108" i="19"/>
  <c r="BY108" i="19"/>
  <c r="BZ108" i="19"/>
  <c r="CA108" i="19"/>
  <c r="CB108" i="19"/>
  <c r="CC108" i="19"/>
  <c r="CD108" i="19"/>
  <c r="CE108" i="19"/>
  <c r="CF108" i="19"/>
  <c r="CG108" i="19"/>
  <c r="CH108" i="19"/>
  <c r="CI108" i="19"/>
  <c r="CJ108" i="19"/>
  <c r="CK108" i="19"/>
  <c r="CL108" i="19"/>
  <c r="CM108" i="19"/>
  <c r="CN108" i="19"/>
  <c r="CO108" i="19"/>
  <c r="CP108" i="19"/>
  <c r="CQ108" i="19"/>
  <c r="CR108" i="19"/>
  <c r="CS108" i="19"/>
  <c r="CT108" i="19"/>
  <c r="CU108" i="19"/>
  <c r="CV108" i="19"/>
  <c r="CW108" i="19"/>
  <c r="CX108" i="19"/>
  <c r="CY108" i="19"/>
  <c r="CZ108" i="19"/>
  <c r="DA108" i="19"/>
  <c r="DB108" i="19"/>
  <c r="DC108" i="19"/>
  <c r="DD108" i="19"/>
  <c r="BV109" i="19"/>
  <c r="BW109" i="19"/>
  <c r="BX109" i="19"/>
  <c r="BY109" i="19"/>
  <c r="BZ109" i="19"/>
  <c r="CA109" i="19"/>
  <c r="CB109" i="19"/>
  <c r="CC109" i="19"/>
  <c r="CD109" i="19"/>
  <c r="CE109" i="19"/>
  <c r="CF109" i="19"/>
  <c r="CG109" i="19"/>
  <c r="CH109" i="19"/>
  <c r="CI109" i="19"/>
  <c r="CJ109" i="19"/>
  <c r="CK109" i="19"/>
  <c r="CL109" i="19"/>
  <c r="CM109" i="19"/>
  <c r="CN109" i="19"/>
  <c r="CO109" i="19"/>
  <c r="CP109" i="19"/>
  <c r="CQ109" i="19"/>
  <c r="CR109" i="19"/>
  <c r="CS109" i="19"/>
  <c r="CT109" i="19"/>
  <c r="CU109" i="19"/>
  <c r="CV109" i="19"/>
  <c r="CW109" i="19"/>
  <c r="CX109" i="19"/>
  <c r="CY109" i="19"/>
  <c r="CZ109" i="19"/>
  <c r="DA109" i="19"/>
  <c r="DB109" i="19"/>
  <c r="DC109" i="19"/>
  <c r="DD109" i="19"/>
  <c r="BV110" i="19"/>
  <c r="BW110" i="19"/>
  <c r="BX110" i="19"/>
  <c r="BY110" i="19"/>
  <c r="BZ110" i="19"/>
  <c r="CA110" i="19"/>
  <c r="CB110" i="19"/>
  <c r="CC110" i="19"/>
  <c r="CD110" i="19"/>
  <c r="CE110" i="19"/>
  <c r="CF110" i="19"/>
  <c r="CG110" i="19"/>
  <c r="CH110" i="19"/>
  <c r="CI110" i="19"/>
  <c r="CJ110" i="19"/>
  <c r="CK110" i="19"/>
  <c r="CL110" i="19"/>
  <c r="CM110" i="19"/>
  <c r="CN110" i="19"/>
  <c r="CO110" i="19"/>
  <c r="CP110" i="19"/>
  <c r="CQ110" i="19"/>
  <c r="CR110" i="19"/>
  <c r="CS110" i="19"/>
  <c r="CT110" i="19"/>
  <c r="CU110" i="19"/>
  <c r="CV110" i="19"/>
  <c r="CW110" i="19"/>
  <c r="CX110" i="19"/>
  <c r="CY110" i="19"/>
  <c r="CZ110" i="19"/>
  <c r="DA110" i="19"/>
  <c r="DB110" i="19"/>
  <c r="DC110" i="19"/>
  <c r="DD110" i="19"/>
  <c r="BV111" i="19"/>
  <c r="BW111" i="19"/>
  <c r="BX111" i="19"/>
  <c r="BY111" i="19"/>
  <c r="BZ111" i="19"/>
  <c r="CA111" i="19"/>
  <c r="CB111" i="19"/>
  <c r="CC111" i="19"/>
  <c r="CD111" i="19"/>
  <c r="CE111" i="19"/>
  <c r="CF111" i="19"/>
  <c r="CG111" i="19"/>
  <c r="CH111" i="19"/>
  <c r="CI111" i="19"/>
  <c r="CJ111" i="19"/>
  <c r="CK111" i="19"/>
  <c r="CL111" i="19"/>
  <c r="CM111" i="19"/>
  <c r="CN111" i="19"/>
  <c r="CO111" i="19"/>
  <c r="CP111" i="19"/>
  <c r="CQ111" i="19"/>
  <c r="CR111" i="19"/>
  <c r="CS111" i="19"/>
  <c r="CT111" i="19"/>
  <c r="CU111" i="19"/>
  <c r="CV111" i="19"/>
  <c r="CW111" i="19"/>
  <c r="CX111" i="19"/>
  <c r="CY111" i="19"/>
  <c r="CZ111" i="19"/>
  <c r="DA111" i="19"/>
  <c r="DB111" i="19"/>
  <c r="DC111" i="19"/>
  <c r="DD111" i="19"/>
  <c r="BV112" i="19"/>
  <c r="BW112" i="19"/>
  <c r="BX112" i="19"/>
  <c r="BY112" i="19"/>
  <c r="BZ112" i="19"/>
  <c r="CA112" i="19"/>
  <c r="CB112" i="19"/>
  <c r="CC112" i="19"/>
  <c r="CD112" i="19"/>
  <c r="CE112" i="19"/>
  <c r="CF112" i="19"/>
  <c r="CG112" i="19"/>
  <c r="CH112" i="19"/>
  <c r="CI112" i="19"/>
  <c r="CJ112" i="19"/>
  <c r="CK112" i="19"/>
  <c r="CL112" i="19"/>
  <c r="CM112" i="19"/>
  <c r="CN112" i="19"/>
  <c r="CO112" i="19"/>
  <c r="CP112" i="19"/>
  <c r="CQ112" i="19"/>
  <c r="CR112" i="19"/>
  <c r="CS112" i="19"/>
  <c r="CT112" i="19"/>
  <c r="CU112" i="19"/>
  <c r="CV112" i="19"/>
  <c r="CW112" i="19"/>
  <c r="CX112" i="19"/>
  <c r="CY112" i="19"/>
  <c r="CZ112" i="19"/>
  <c r="DA112" i="19"/>
  <c r="DB112" i="19"/>
  <c r="DC112" i="19"/>
  <c r="DD112" i="19"/>
  <c r="BV113" i="19"/>
  <c r="BW113" i="19"/>
  <c r="BX113" i="19"/>
  <c r="BY113" i="19"/>
  <c r="BZ113" i="19"/>
  <c r="CA113" i="19"/>
  <c r="CB113" i="19"/>
  <c r="CC113" i="19"/>
  <c r="CD113" i="19"/>
  <c r="CE113" i="19"/>
  <c r="CF113" i="19"/>
  <c r="CG113" i="19"/>
  <c r="CH113" i="19"/>
  <c r="CI113" i="19"/>
  <c r="CJ113" i="19"/>
  <c r="CK113" i="19"/>
  <c r="CL113" i="19"/>
  <c r="CM113" i="19"/>
  <c r="CN113" i="19"/>
  <c r="CO113" i="19"/>
  <c r="CP113" i="19"/>
  <c r="CQ113" i="19"/>
  <c r="CR113" i="19"/>
  <c r="CS113" i="19"/>
  <c r="CT113" i="19"/>
  <c r="CU113" i="19"/>
  <c r="CV113" i="19"/>
  <c r="CW113" i="19"/>
  <c r="CX113" i="19"/>
  <c r="CY113" i="19"/>
  <c r="CZ113" i="19"/>
  <c r="DA113" i="19"/>
  <c r="DB113" i="19"/>
  <c r="DC113" i="19"/>
  <c r="DD113" i="19"/>
  <c r="BV114" i="19"/>
  <c r="BW114" i="19"/>
  <c r="BX114" i="19"/>
  <c r="BY114" i="19"/>
  <c r="BZ114" i="19"/>
  <c r="CA114" i="19"/>
  <c r="CB114" i="19"/>
  <c r="CC114" i="19"/>
  <c r="CD114" i="19"/>
  <c r="CE114" i="19"/>
  <c r="CF114" i="19"/>
  <c r="CG114" i="19"/>
  <c r="CH114" i="19"/>
  <c r="CI114" i="19"/>
  <c r="CJ114" i="19"/>
  <c r="CK114" i="19"/>
  <c r="CL114" i="19"/>
  <c r="CM114" i="19"/>
  <c r="CN114" i="19"/>
  <c r="CO114" i="19"/>
  <c r="CP114" i="19"/>
  <c r="CQ114" i="19"/>
  <c r="CR114" i="19"/>
  <c r="CS114" i="19"/>
  <c r="CT114" i="19"/>
  <c r="CU114" i="19"/>
  <c r="CV114" i="19"/>
  <c r="CW114" i="19"/>
  <c r="CX114" i="19"/>
  <c r="CY114" i="19"/>
  <c r="CZ114" i="19"/>
  <c r="DA114" i="19"/>
  <c r="DB114" i="19"/>
  <c r="DC114" i="19"/>
  <c r="DD114" i="19"/>
  <c r="BV115" i="19"/>
  <c r="BW115" i="19"/>
  <c r="BX115" i="19"/>
  <c r="BY115" i="19"/>
  <c r="BZ115" i="19"/>
  <c r="CA115" i="19"/>
  <c r="CB115" i="19"/>
  <c r="CC115" i="19"/>
  <c r="CD115" i="19"/>
  <c r="CE115" i="19"/>
  <c r="CF115" i="19"/>
  <c r="CG115" i="19"/>
  <c r="CH115" i="19"/>
  <c r="CI115" i="19"/>
  <c r="CJ115" i="19"/>
  <c r="CK115" i="19"/>
  <c r="CL115" i="19"/>
  <c r="CM115" i="19"/>
  <c r="CN115" i="19"/>
  <c r="CO115" i="19"/>
  <c r="CP115" i="19"/>
  <c r="CQ115" i="19"/>
  <c r="CR115" i="19"/>
  <c r="CS115" i="19"/>
  <c r="CT115" i="19"/>
  <c r="CU115" i="19"/>
  <c r="CV115" i="19"/>
  <c r="CW115" i="19"/>
  <c r="CX115" i="19"/>
  <c r="CY115" i="19"/>
  <c r="CZ115" i="19"/>
  <c r="DA115" i="19"/>
  <c r="DB115" i="19"/>
  <c r="DC115" i="19"/>
  <c r="DD115" i="19"/>
  <c r="BV116" i="19"/>
  <c r="BW116" i="19"/>
  <c r="BX116" i="19"/>
  <c r="BY116" i="19"/>
  <c r="BZ116" i="19"/>
  <c r="CA116" i="19"/>
  <c r="CB116" i="19"/>
  <c r="CC116" i="19"/>
  <c r="CD116" i="19"/>
  <c r="CE116" i="19"/>
  <c r="CF116" i="19"/>
  <c r="CG116" i="19"/>
  <c r="CH116" i="19"/>
  <c r="CI116" i="19"/>
  <c r="CJ116" i="19"/>
  <c r="CK116" i="19"/>
  <c r="CL116" i="19"/>
  <c r="CM116" i="19"/>
  <c r="CN116" i="19"/>
  <c r="CO116" i="19"/>
  <c r="CP116" i="19"/>
  <c r="CQ116" i="19"/>
  <c r="CR116" i="19"/>
  <c r="CS116" i="19"/>
  <c r="CT116" i="19"/>
  <c r="CU116" i="19"/>
  <c r="CV116" i="19"/>
  <c r="CW116" i="19"/>
  <c r="CX116" i="19"/>
  <c r="CY116" i="19"/>
  <c r="CZ116" i="19"/>
  <c r="DA116" i="19"/>
  <c r="DB116" i="19"/>
  <c r="DC116" i="19"/>
  <c r="DD116" i="19"/>
  <c r="BV117" i="19"/>
  <c r="BW117" i="19"/>
  <c r="BX117" i="19"/>
  <c r="BY117" i="19"/>
  <c r="BZ117" i="19"/>
  <c r="CA117" i="19"/>
  <c r="CB117" i="19"/>
  <c r="CC117" i="19"/>
  <c r="CD117" i="19"/>
  <c r="CE117" i="19"/>
  <c r="CF117" i="19"/>
  <c r="CG117" i="19"/>
  <c r="CH117" i="19"/>
  <c r="CI117" i="19"/>
  <c r="CJ117" i="19"/>
  <c r="CK117" i="19"/>
  <c r="CL117" i="19"/>
  <c r="CM117" i="19"/>
  <c r="CN117" i="19"/>
  <c r="CO117" i="19"/>
  <c r="CP117" i="19"/>
  <c r="CQ117" i="19"/>
  <c r="CR117" i="19"/>
  <c r="CS117" i="19"/>
  <c r="CT117" i="19"/>
  <c r="CU117" i="19"/>
  <c r="CV117" i="19"/>
  <c r="CW117" i="19"/>
  <c r="CX117" i="19"/>
  <c r="CY117" i="19"/>
  <c r="CZ117" i="19"/>
  <c r="DA117" i="19"/>
  <c r="DB117" i="19"/>
  <c r="DC117" i="19"/>
  <c r="DD117" i="19"/>
  <c r="BV118" i="19"/>
  <c r="BW118" i="19"/>
  <c r="BX118" i="19"/>
  <c r="BY118" i="19"/>
  <c r="BZ118" i="19"/>
  <c r="CA118" i="19"/>
  <c r="CB118" i="19"/>
  <c r="CC118" i="19"/>
  <c r="CD118" i="19"/>
  <c r="CE118" i="19"/>
  <c r="CF118" i="19"/>
  <c r="CG118" i="19"/>
  <c r="CH118" i="19"/>
  <c r="CI118" i="19"/>
  <c r="CJ118" i="19"/>
  <c r="CK118" i="19"/>
  <c r="CL118" i="19"/>
  <c r="CM118" i="19"/>
  <c r="CN118" i="19"/>
  <c r="CO118" i="19"/>
  <c r="CP118" i="19"/>
  <c r="CQ118" i="19"/>
  <c r="CR118" i="19"/>
  <c r="CS118" i="19"/>
  <c r="CT118" i="19"/>
  <c r="CU118" i="19"/>
  <c r="CV118" i="19"/>
  <c r="CW118" i="19"/>
  <c r="CX118" i="19"/>
  <c r="CY118" i="19"/>
  <c r="CZ118" i="19"/>
  <c r="DA118" i="19"/>
  <c r="DB118" i="19"/>
  <c r="DC118" i="19"/>
  <c r="DD118" i="19"/>
  <c r="BV119" i="19"/>
  <c r="BW119" i="19"/>
  <c r="BX119" i="19"/>
  <c r="BY119" i="19"/>
  <c r="BZ119" i="19"/>
  <c r="CA119" i="19"/>
  <c r="CB119" i="19"/>
  <c r="CC119" i="19"/>
  <c r="CD119" i="19"/>
  <c r="CE119" i="19"/>
  <c r="CF119" i="19"/>
  <c r="CG119" i="19"/>
  <c r="CH119" i="19"/>
  <c r="CI119" i="19"/>
  <c r="CJ119" i="19"/>
  <c r="CK119" i="19"/>
  <c r="CL119" i="19"/>
  <c r="CM119" i="19"/>
  <c r="CN119" i="19"/>
  <c r="CO119" i="19"/>
  <c r="CP119" i="19"/>
  <c r="CQ119" i="19"/>
  <c r="CR119" i="19"/>
  <c r="CS119" i="19"/>
  <c r="CT119" i="19"/>
  <c r="CU119" i="19"/>
  <c r="CV119" i="19"/>
  <c r="CW119" i="19"/>
  <c r="CX119" i="19"/>
  <c r="CY119" i="19"/>
  <c r="CZ119" i="19"/>
  <c r="DA119" i="19"/>
  <c r="DB119" i="19"/>
  <c r="DC119" i="19"/>
  <c r="DD119" i="19"/>
  <c r="BV120" i="19"/>
  <c r="BW120" i="19"/>
  <c r="BX120" i="19"/>
  <c r="BY120" i="19"/>
  <c r="BZ120" i="19"/>
  <c r="CA120" i="19"/>
  <c r="CB120" i="19"/>
  <c r="CC120" i="19"/>
  <c r="CD120" i="19"/>
  <c r="CE120" i="19"/>
  <c r="CF120" i="19"/>
  <c r="CG120" i="19"/>
  <c r="CH120" i="19"/>
  <c r="CI120" i="19"/>
  <c r="CJ120" i="19"/>
  <c r="CK120" i="19"/>
  <c r="CL120" i="19"/>
  <c r="CM120" i="19"/>
  <c r="CN120" i="19"/>
  <c r="CO120" i="19"/>
  <c r="CP120" i="19"/>
  <c r="CQ120" i="19"/>
  <c r="CR120" i="19"/>
  <c r="CS120" i="19"/>
  <c r="CT120" i="19"/>
  <c r="CU120" i="19"/>
  <c r="CV120" i="19"/>
  <c r="CW120" i="19"/>
  <c r="CX120" i="19"/>
  <c r="CY120" i="19"/>
  <c r="CZ120" i="19"/>
  <c r="DA120" i="19"/>
  <c r="DB120" i="19"/>
  <c r="DC120" i="19"/>
  <c r="DD120" i="19"/>
  <c r="BV121" i="19"/>
  <c r="BW121" i="19"/>
  <c r="BX121" i="19"/>
  <c r="BY121" i="19"/>
  <c r="BZ121" i="19"/>
  <c r="CA121" i="19"/>
  <c r="CB121" i="19"/>
  <c r="CC121" i="19"/>
  <c r="CD121" i="19"/>
  <c r="CE121" i="19"/>
  <c r="CF121" i="19"/>
  <c r="CG121" i="19"/>
  <c r="CH121" i="19"/>
  <c r="CI121" i="19"/>
  <c r="CJ121" i="19"/>
  <c r="CK121" i="19"/>
  <c r="CL121" i="19"/>
  <c r="CM121" i="19"/>
  <c r="CN121" i="19"/>
  <c r="CO121" i="19"/>
  <c r="CP121" i="19"/>
  <c r="CQ121" i="19"/>
  <c r="CR121" i="19"/>
  <c r="CS121" i="19"/>
  <c r="CT121" i="19"/>
  <c r="CU121" i="19"/>
  <c r="CV121" i="19"/>
  <c r="CW121" i="19"/>
  <c r="CX121" i="19"/>
  <c r="CY121" i="19"/>
  <c r="CZ121" i="19"/>
  <c r="DA121" i="19"/>
  <c r="DB121" i="19"/>
  <c r="DC121" i="19"/>
  <c r="DD121" i="19"/>
  <c r="BV122" i="19"/>
  <c r="BW122" i="19"/>
  <c r="BX122" i="19"/>
  <c r="BY122" i="19"/>
  <c r="BZ122" i="19"/>
  <c r="CA122" i="19"/>
  <c r="CB122" i="19"/>
  <c r="CC122" i="19"/>
  <c r="CD122" i="19"/>
  <c r="CE122" i="19"/>
  <c r="CF122" i="19"/>
  <c r="CG122" i="19"/>
  <c r="CH122" i="19"/>
  <c r="CI122" i="19"/>
  <c r="CJ122" i="19"/>
  <c r="CK122" i="19"/>
  <c r="CL122" i="19"/>
  <c r="CM122" i="19"/>
  <c r="CN122" i="19"/>
  <c r="CO122" i="19"/>
  <c r="CP122" i="19"/>
  <c r="CQ122" i="19"/>
  <c r="CR122" i="19"/>
  <c r="CS122" i="19"/>
  <c r="CT122" i="19"/>
  <c r="CU122" i="19"/>
  <c r="CV122" i="19"/>
  <c r="CW122" i="19"/>
  <c r="CX122" i="19"/>
  <c r="CY122" i="19"/>
  <c r="CZ122" i="19"/>
  <c r="DA122" i="19"/>
  <c r="DB122" i="19"/>
  <c r="DC122" i="19"/>
  <c r="DD122" i="19"/>
  <c r="BV123" i="19"/>
  <c r="BW123" i="19"/>
  <c r="BX123" i="19"/>
  <c r="BY123" i="19"/>
  <c r="BZ123" i="19"/>
  <c r="CA123" i="19"/>
  <c r="CB123" i="19"/>
  <c r="CC123" i="19"/>
  <c r="CD123" i="19"/>
  <c r="CE123" i="19"/>
  <c r="CF123" i="19"/>
  <c r="CG123" i="19"/>
  <c r="CH123" i="19"/>
  <c r="CI123" i="19"/>
  <c r="CJ123" i="19"/>
  <c r="CK123" i="19"/>
  <c r="CL123" i="19"/>
  <c r="CM123" i="19"/>
  <c r="CN123" i="19"/>
  <c r="CO123" i="19"/>
  <c r="CP123" i="19"/>
  <c r="CQ123" i="19"/>
  <c r="CR123" i="19"/>
  <c r="CS123" i="19"/>
  <c r="CT123" i="19"/>
  <c r="CU123" i="19"/>
  <c r="CV123" i="19"/>
  <c r="CW123" i="19"/>
  <c r="CX123" i="19"/>
  <c r="CY123" i="19"/>
  <c r="CZ123" i="19"/>
  <c r="DA123" i="19"/>
  <c r="DB123" i="19"/>
  <c r="DC123" i="19"/>
  <c r="DD123" i="19"/>
  <c r="BV124" i="19"/>
  <c r="BW124" i="19"/>
  <c r="BX124" i="19"/>
  <c r="BY124" i="19"/>
  <c r="BZ124" i="19"/>
  <c r="CA124" i="19"/>
  <c r="CB124" i="19"/>
  <c r="CC124" i="19"/>
  <c r="CD124" i="19"/>
  <c r="CE124" i="19"/>
  <c r="CF124" i="19"/>
  <c r="CG124" i="19"/>
  <c r="CH124" i="19"/>
  <c r="CI124" i="19"/>
  <c r="CJ124" i="19"/>
  <c r="CK124" i="19"/>
  <c r="CL124" i="19"/>
  <c r="CM124" i="19"/>
  <c r="CN124" i="19"/>
  <c r="CO124" i="19"/>
  <c r="CP124" i="19"/>
  <c r="CQ124" i="19"/>
  <c r="CR124" i="19"/>
  <c r="CS124" i="19"/>
  <c r="CT124" i="19"/>
  <c r="CU124" i="19"/>
  <c r="CV124" i="19"/>
  <c r="CW124" i="19"/>
  <c r="CX124" i="19"/>
  <c r="CY124" i="19"/>
  <c r="CZ124" i="19"/>
  <c r="DA124" i="19"/>
  <c r="DB124" i="19"/>
  <c r="DC124" i="19"/>
  <c r="DD124" i="19"/>
  <c r="BV125" i="19"/>
  <c r="BW125" i="19"/>
  <c r="BX125" i="19"/>
  <c r="BY125" i="19"/>
  <c r="BZ125" i="19"/>
  <c r="CA125" i="19"/>
  <c r="CB125" i="19"/>
  <c r="CC125" i="19"/>
  <c r="CD125" i="19"/>
  <c r="CE125" i="19"/>
  <c r="CF125" i="19"/>
  <c r="CG125" i="19"/>
  <c r="CH125" i="19"/>
  <c r="CI125" i="19"/>
  <c r="CJ125" i="19"/>
  <c r="CK125" i="19"/>
  <c r="CL125" i="19"/>
  <c r="CM125" i="19"/>
  <c r="CN125" i="19"/>
  <c r="CO125" i="19"/>
  <c r="CP125" i="19"/>
  <c r="CQ125" i="19"/>
  <c r="CR125" i="19"/>
  <c r="CS125" i="19"/>
  <c r="CT125" i="19"/>
  <c r="CU125" i="19"/>
  <c r="CV125" i="19"/>
  <c r="CW125" i="19"/>
  <c r="CX125" i="19"/>
  <c r="CY125" i="19"/>
  <c r="CZ125" i="19"/>
  <c r="DA125" i="19"/>
  <c r="DB125" i="19"/>
  <c r="DC125" i="19"/>
  <c r="DD125" i="19"/>
  <c r="BV126" i="19"/>
  <c r="BW126" i="19"/>
  <c r="BX126" i="19"/>
  <c r="BY126" i="19"/>
  <c r="BZ126" i="19"/>
  <c r="CA126" i="19"/>
  <c r="CB126" i="19"/>
  <c r="CC126" i="19"/>
  <c r="CD126" i="19"/>
  <c r="CE126" i="19"/>
  <c r="CF126" i="19"/>
  <c r="CG126" i="19"/>
  <c r="CH126" i="19"/>
  <c r="CI126" i="19"/>
  <c r="CJ126" i="19"/>
  <c r="CK126" i="19"/>
  <c r="CL126" i="19"/>
  <c r="CM126" i="19"/>
  <c r="CN126" i="19"/>
  <c r="CO126" i="19"/>
  <c r="CP126" i="19"/>
  <c r="CQ126" i="19"/>
  <c r="CR126" i="19"/>
  <c r="CS126" i="19"/>
  <c r="CT126" i="19"/>
  <c r="CU126" i="19"/>
  <c r="CV126" i="19"/>
  <c r="CW126" i="19"/>
  <c r="CX126" i="19"/>
  <c r="CY126" i="19"/>
  <c r="CZ126" i="19"/>
  <c r="DA126" i="19"/>
  <c r="DB126" i="19"/>
  <c r="DC126" i="19"/>
  <c r="DD126" i="19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CN49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CN63" i="3"/>
  <c r="CO63" i="3"/>
  <c r="CP63" i="3"/>
  <c r="CQ63" i="3"/>
  <c r="CR63" i="3"/>
  <c r="CS63" i="3"/>
  <c r="CT63" i="3"/>
  <c r="CU63" i="3"/>
  <c r="CV63" i="3"/>
  <c r="CW63" i="3"/>
  <c r="CX63" i="3"/>
  <c r="CY63" i="3"/>
  <c r="CZ63" i="3"/>
  <c r="DA63" i="3"/>
  <c r="DB63" i="3"/>
  <c r="DC63" i="3"/>
  <c r="DD63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CN64" i="3"/>
  <c r="CO64" i="3"/>
  <c r="CP64" i="3"/>
  <c r="CQ64" i="3"/>
  <c r="CR64" i="3"/>
  <c r="CS64" i="3"/>
  <c r="CT64" i="3"/>
  <c r="CU64" i="3"/>
  <c r="CV64" i="3"/>
  <c r="CW64" i="3"/>
  <c r="CX64" i="3"/>
  <c r="CY64" i="3"/>
  <c r="CZ64" i="3"/>
  <c r="DA64" i="3"/>
  <c r="DB64" i="3"/>
  <c r="DC64" i="3"/>
  <c r="DD64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CN65" i="3"/>
  <c r="CO65" i="3"/>
  <c r="CP65" i="3"/>
  <c r="CQ65" i="3"/>
  <c r="CR65" i="3"/>
  <c r="CS65" i="3"/>
  <c r="CT65" i="3"/>
  <c r="CU65" i="3"/>
  <c r="CV65" i="3"/>
  <c r="CW65" i="3"/>
  <c r="CX65" i="3"/>
  <c r="CY65" i="3"/>
  <c r="CZ65" i="3"/>
  <c r="DA65" i="3"/>
  <c r="DB65" i="3"/>
  <c r="DC65" i="3"/>
  <c r="DD65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CN66" i="3"/>
  <c r="CO66" i="3"/>
  <c r="CP66" i="3"/>
  <c r="CQ66" i="3"/>
  <c r="CR66" i="3"/>
  <c r="CS66" i="3"/>
  <c r="CT66" i="3"/>
  <c r="CU66" i="3"/>
  <c r="CV66" i="3"/>
  <c r="CW66" i="3"/>
  <c r="CX66" i="3"/>
  <c r="CY66" i="3"/>
  <c r="CZ66" i="3"/>
  <c r="DA66" i="3"/>
  <c r="DB66" i="3"/>
  <c r="DC66" i="3"/>
  <c r="DD66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CN67" i="3"/>
  <c r="CO67" i="3"/>
  <c r="CP67" i="3"/>
  <c r="CQ67" i="3"/>
  <c r="CR67" i="3"/>
  <c r="CS67" i="3"/>
  <c r="CT67" i="3"/>
  <c r="CU67" i="3"/>
  <c r="CV67" i="3"/>
  <c r="CW67" i="3"/>
  <c r="CX67" i="3"/>
  <c r="CY67" i="3"/>
  <c r="CZ67" i="3"/>
  <c r="DA67" i="3"/>
  <c r="DB67" i="3"/>
  <c r="DC67" i="3"/>
  <c r="DD67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CN68" i="3"/>
  <c r="CO68" i="3"/>
  <c r="CP68" i="3"/>
  <c r="CQ68" i="3"/>
  <c r="CR68" i="3"/>
  <c r="CS68" i="3"/>
  <c r="CT68" i="3"/>
  <c r="CU68" i="3"/>
  <c r="CV68" i="3"/>
  <c r="CW68" i="3"/>
  <c r="CX68" i="3"/>
  <c r="CY68" i="3"/>
  <c r="CZ68" i="3"/>
  <c r="DA68" i="3"/>
  <c r="DB68" i="3"/>
  <c r="DC68" i="3"/>
  <c r="DD68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CN69" i="3"/>
  <c r="CO69" i="3"/>
  <c r="CP69" i="3"/>
  <c r="CQ69" i="3"/>
  <c r="CR69" i="3"/>
  <c r="CS69" i="3"/>
  <c r="CT69" i="3"/>
  <c r="CU69" i="3"/>
  <c r="CV69" i="3"/>
  <c r="CW69" i="3"/>
  <c r="CX69" i="3"/>
  <c r="CY69" i="3"/>
  <c r="CZ69" i="3"/>
  <c r="DA69" i="3"/>
  <c r="DB69" i="3"/>
  <c r="DC69" i="3"/>
  <c r="DD69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CH70" i="3"/>
  <c r="CI70" i="3"/>
  <c r="CJ70" i="3"/>
  <c r="CK70" i="3"/>
  <c r="CL70" i="3"/>
  <c r="CM70" i="3"/>
  <c r="CN70" i="3"/>
  <c r="CO70" i="3"/>
  <c r="CP70" i="3"/>
  <c r="CQ70" i="3"/>
  <c r="CR70" i="3"/>
  <c r="CS70" i="3"/>
  <c r="CT70" i="3"/>
  <c r="CU70" i="3"/>
  <c r="CV70" i="3"/>
  <c r="CW70" i="3"/>
  <c r="CX70" i="3"/>
  <c r="CY70" i="3"/>
  <c r="CZ70" i="3"/>
  <c r="DA70" i="3"/>
  <c r="DB70" i="3"/>
  <c r="DC70" i="3"/>
  <c r="DD70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CH71" i="3"/>
  <c r="CI71" i="3"/>
  <c r="CJ71" i="3"/>
  <c r="CK71" i="3"/>
  <c r="CL71" i="3"/>
  <c r="CM71" i="3"/>
  <c r="CN71" i="3"/>
  <c r="CO71" i="3"/>
  <c r="CP71" i="3"/>
  <c r="CQ71" i="3"/>
  <c r="CR71" i="3"/>
  <c r="CS71" i="3"/>
  <c r="CT71" i="3"/>
  <c r="CU71" i="3"/>
  <c r="CV71" i="3"/>
  <c r="CW71" i="3"/>
  <c r="CX71" i="3"/>
  <c r="CY71" i="3"/>
  <c r="CZ71" i="3"/>
  <c r="DA71" i="3"/>
  <c r="DB71" i="3"/>
  <c r="DC71" i="3"/>
  <c r="DD71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CH72" i="3"/>
  <c r="CI72" i="3"/>
  <c r="CJ72" i="3"/>
  <c r="CK72" i="3"/>
  <c r="CL72" i="3"/>
  <c r="CM72" i="3"/>
  <c r="CN72" i="3"/>
  <c r="CO72" i="3"/>
  <c r="CP72" i="3"/>
  <c r="CQ72" i="3"/>
  <c r="CR72" i="3"/>
  <c r="CS72" i="3"/>
  <c r="CT72" i="3"/>
  <c r="CU72" i="3"/>
  <c r="CV72" i="3"/>
  <c r="CW72" i="3"/>
  <c r="CX72" i="3"/>
  <c r="CY72" i="3"/>
  <c r="CZ72" i="3"/>
  <c r="DA72" i="3"/>
  <c r="DB72" i="3"/>
  <c r="DC72" i="3"/>
  <c r="DD72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CH73" i="3"/>
  <c r="CI73" i="3"/>
  <c r="CJ73" i="3"/>
  <c r="CK73" i="3"/>
  <c r="CL73" i="3"/>
  <c r="CM73" i="3"/>
  <c r="CN73" i="3"/>
  <c r="CO73" i="3"/>
  <c r="CP73" i="3"/>
  <c r="CQ73" i="3"/>
  <c r="CR73" i="3"/>
  <c r="CS73" i="3"/>
  <c r="CT73" i="3"/>
  <c r="CU73" i="3"/>
  <c r="CV73" i="3"/>
  <c r="CW73" i="3"/>
  <c r="CX73" i="3"/>
  <c r="CY73" i="3"/>
  <c r="CZ73" i="3"/>
  <c r="DA73" i="3"/>
  <c r="DB73" i="3"/>
  <c r="DC73" i="3"/>
  <c r="DD73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CH74" i="3"/>
  <c r="CI74" i="3"/>
  <c r="CJ74" i="3"/>
  <c r="CK74" i="3"/>
  <c r="CL74" i="3"/>
  <c r="CM74" i="3"/>
  <c r="CN74" i="3"/>
  <c r="CO74" i="3"/>
  <c r="CP74" i="3"/>
  <c r="CQ74" i="3"/>
  <c r="CR74" i="3"/>
  <c r="CS74" i="3"/>
  <c r="CT74" i="3"/>
  <c r="CU74" i="3"/>
  <c r="CV74" i="3"/>
  <c r="CW74" i="3"/>
  <c r="CX74" i="3"/>
  <c r="CY74" i="3"/>
  <c r="CZ74" i="3"/>
  <c r="DA74" i="3"/>
  <c r="DB74" i="3"/>
  <c r="DC74" i="3"/>
  <c r="DD74" i="3"/>
  <c r="BV75" i="3"/>
  <c r="BW75" i="3"/>
  <c r="BX75" i="3"/>
  <c r="BY75" i="3"/>
  <c r="BZ75" i="3"/>
  <c r="CA75" i="3"/>
  <c r="CB75" i="3"/>
  <c r="CC75" i="3"/>
  <c r="CD75" i="3"/>
  <c r="CE75" i="3"/>
  <c r="CF75" i="3"/>
  <c r="CG75" i="3"/>
  <c r="CH75" i="3"/>
  <c r="CI75" i="3"/>
  <c r="CJ75" i="3"/>
  <c r="CK75" i="3"/>
  <c r="CL75" i="3"/>
  <c r="CM75" i="3"/>
  <c r="CN75" i="3"/>
  <c r="CO75" i="3"/>
  <c r="CP75" i="3"/>
  <c r="CQ75" i="3"/>
  <c r="CR75" i="3"/>
  <c r="CS75" i="3"/>
  <c r="CT75" i="3"/>
  <c r="CU75" i="3"/>
  <c r="CV75" i="3"/>
  <c r="CW75" i="3"/>
  <c r="CX75" i="3"/>
  <c r="CY75" i="3"/>
  <c r="CZ75" i="3"/>
  <c r="DA75" i="3"/>
  <c r="DB75" i="3"/>
  <c r="DC75" i="3"/>
  <c r="DD75" i="3"/>
  <c r="BV76" i="3"/>
  <c r="BW76" i="3"/>
  <c r="BX76" i="3"/>
  <c r="BY76" i="3"/>
  <c r="BZ76" i="3"/>
  <c r="CA76" i="3"/>
  <c r="CB76" i="3"/>
  <c r="CC76" i="3"/>
  <c r="CD76" i="3"/>
  <c r="CE76" i="3"/>
  <c r="CF76" i="3"/>
  <c r="CG76" i="3"/>
  <c r="CH76" i="3"/>
  <c r="CI76" i="3"/>
  <c r="CJ76" i="3"/>
  <c r="CK76" i="3"/>
  <c r="CL76" i="3"/>
  <c r="CM76" i="3"/>
  <c r="CN76" i="3"/>
  <c r="CO76" i="3"/>
  <c r="CP76" i="3"/>
  <c r="CQ76" i="3"/>
  <c r="CR76" i="3"/>
  <c r="CS76" i="3"/>
  <c r="CT76" i="3"/>
  <c r="CU76" i="3"/>
  <c r="CV76" i="3"/>
  <c r="CW76" i="3"/>
  <c r="CX76" i="3"/>
  <c r="CY76" i="3"/>
  <c r="CZ76" i="3"/>
  <c r="DA76" i="3"/>
  <c r="DB76" i="3"/>
  <c r="DC76" i="3"/>
  <c r="DD76" i="3"/>
  <c r="BV77" i="3"/>
  <c r="BW77" i="3"/>
  <c r="BX77" i="3"/>
  <c r="BY77" i="3"/>
  <c r="BZ77" i="3"/>
  <c r="CA77" i="3"/>
  <c r="CB77" i="3"/>
  <c r="CC77" i="3"/>
  <c r="CD77" i="3"/>
  <c r="CE77" i="3"/>
  <c r="CF77" i="3"/>
  <c r="CG77" i="3"/>
  <c r="CH77" i="3"/>
  <c r="CI77" i="3"/>
  <c r="CJ77" i="3"/>
  <c r="CK77" i="3"/>
  <c r="CL77" i="3"/>
  <c r="CM77" i="3"/>
  <c r="CN77" i="3"/>
  <c r="CO77" i="3"/>
  <c r="CP77" i="3"/>
  <c r="CQ77" i="3"/>
  <c r="CR77" i="3"/>
  <c r="CS77" i="3"/>
  <c r="CT77" i="3"/>
  <c r="CU77" i="3"/>
  <c r="CV77" i="3"/>
  <c r="CW77" i="3"/>
  <c r="CX77" i="3"/>
  <c r="CY77" i="3"/>
  <c r="CZ77" i="3"/>
  <c r="DA77" i="3"/>
  <c r="DB77" i="3"/>
  <c r="DC77" i="3"/>
  <c r="DD77" i="3"/>
  <c r="BV78" i="3"/>
  <c r="BW78" i="3"/>
  <c r="BX78" i="3"/>
  <c r="BY78" i="3"/>
  <c r="BZ78" i="3"/>
  <c r="CA78" i="3"/>
  <c r="CB78" i="3"/>
  <c r="CC78" i="3"/>
  <c r="CD78" i="3"/>
  <c r="CE78" i="3"/>
  <c r="CF78" i="3"/>
  <c r="CG78" i="3"/>
  <c r="CH78" i="3"/>
  <c r="CI78" i="3"/>
  <c r="CJ78" i="3"/>
  <c r="CK78" i="3"/>
  <c r="CL78" i="3"/>
  <c r="CM78" i="3"/>
  <c r="CN78" i="3"/>
  <c r="CO78" i="3"/>
  <c r="CP78" i="3"/>
  <c r="CQ78" i="3"/>
  <c r="CR78" i="3"/>
  <c r="CS78" i="3"/>
  <c r="CT78" i="3"/>
  <c r="CU78" i="3"/>
  <c r="CV78" i="3"/>
  <c r="CW78" i="3"/>
  <c r="CX78" i="3"/>
  <c r="CY78" i="3"/>
  <c r="CZ78" i="3"/>
  <c r="DA78" i="3"/>
  <c r="DB78" i="3"/>
  <c r="DC78" i="3"/>
  <c r="DD78" i="3"/>
  <c r="BV79" i="3"/>
  <c r="BW79" i="3"/>
  <c r="BX79" i="3"/>
  <c r="BY79" i="3"/>
  <c r="BZ79" i="3"/>
  <c r="CA79" i="3"/>
  <c r="CB79" i="3"/>
  <c r="CC79" i="3"/>
  <c r="CD79" i="3"/>
  <c r="CE79" i="3"/>
  <c r="CF79" i="3"/>
  <c r="CG79" i="3"/>
  <c r="CH79" i="3"/>
  <c r="CI79" i="3"/>
  <c r="CJ79" i="3"/>
  <c r="CK79" i="3"/>
  <c r="CL79" i="3"/>
  <c r="CM79" i="3"/>
  <c r="CN79" i="3"/>
  <c r="CO79" i="3"/>
  <c r="CP79" i="3"/>
  <c r="CQ79" i="3"/>
  <c r="CR79" i="3"/>
  <c r="CS79" i="3"/>
  <c r="CT79" i="3"/>
  <c r="CU79" i="3"/>
  <c r="CV79" i="3"/>
  <c r="CW79" i="3"/>
  <c r="CX79" i="3"/>
  <c r="CY79" i="3"/>
  <c r="CZ79" i="3"/>
  <c r="DA79" i="3"/>
  <c r="DB79" i="3"/>
  <c r="DC79" i="3"/>
  <c r="DD79" i="3"/>
  <c r="BV80" i="3"/>
  <c r="BW80" i="3"/>
  <c r="BX80" i="3"/>
  <c r="BY80" i="3"/>
  <c r="BZ80" i="3"/>
  <c r="CA80" i="3"/>
  <c r="CB80" i="3"/>
  <c r="CC80" i="3"/>
  <c r="CD80" i="3"/>
  <c r="CE80" i="3"/>
  <c r="CF80" i="3"/>
  <c r="CG80" i="3"/>
  <c r="CH80" i="3"/>
  <c r="CI80" i="3"/>
  <c r="CJ80" i="3"/>
  <c r="CK80" i="3"/>
  <c r="CL80" i="3"/>
  <c r="CM80" i="3"/>
  <c r="CN80" i="3"/>
  <c r="CO80" i="3"/>
  <c r="CP80" i="3"/>
  <c r="CQ80" i="3"/>
  <c r="CR80" i="3"/>
  <c r="CS80" i="3"/>
  <c r="CT80" i="3"/>
  <c r="CU80" i="3"/>
  <c r="CV80" i="3"/>
  <c r="CW80" i="3"/>
  <c r="CX80" i="3"/>
  <c r="CY80" i="3"/>
  <c r="CZ80" i="3"/>
  <c r="DA80" i="3"/>
  <c r="DB80" i="3"/>
  <c r="DC80" i="3"/>
  <c r="DD80" i="3"/>
  <c r="BV81" i="3"/>
  <c r="BW81" i="3"/>
  <c r="BX81" i="3"/>
  <c r="BY81" i="3"/>
  <c r="BZ81" i="3"/>
  <c r="CA81" i="3"/>
  <c r="CB81" i="3"/>
  <c r="CC81" i="3"/>
  <c r="CD81" i="3"/>
  <c r="CE81" i="3"/>
  <c r="CF81" i="3"/>
  <c r="CG81" i="3"/>
  <c r="CH81" i="3"/>
  <c r="CI81" i="3"/>
  <c r="CJ81" i="3"/>
  <c r="CK81" i="3"/>
  <c r="CL81" i="3"/>
  <c r="CM81" i="3"/>
  <c r="CN81" i="3"/>
  <c r="CO81" i="3"/>
  <c r="CP81" i="3"/>
  <c r="CQ81" i="3"/>
  <c r="CR81" i="3"/>
  <c r="CS81" i="3"/>
  <c r="CT81" i="3"/>
  <c r="CU81" i="3"/>
  <c r="CV81" i="3"/>
  <c r="CW81" i="3"/>
  <c r="CX81" i="3"/>
  <c r="CY81" i="3"/>
  <c r="CZ81" i="3"/>
  <c r="DA81" i="3"/>
  <c r="DB81" i="3"/>
  <c r="DC81" i="3"/>
  <c r="DD81" i="3"/>
  <c r="BV82" i="3"/>
  <c r="BW82" i="3"/>
  <c r="BX82" i="3"/>
  <c r="BY82" i="3"/>
  <c r="BZ82" i="3"/>
  <c r="CA82" i="3"/>
  <c r="CB82" i="3"/>
  <c r="CC82" i="3"/>
  <c r="CD82" i="3"/>
  <c r="CE82" i="3"/>
  <c r="CF82" i="3"/>
  <c r="CG82" i="3"/>
  <c r="CH82" i="3"/>
  <c r="CI82" i="3"/>
  <c r="CJ82" i="3"/>
  <c r="CK82" i="3"/>
  <c r="CL82" i="3"/>
  <c r="CM82" i="3"/>
  <c r="CN82" i="3"/>
  <c r="CO82" i="3"/>
  <c r="CP82" i="3"/>
  <c r="CQ82" i="3"/>
  <c r="CR82" i="3"/>
  <c r="CS82" i="3"/>
  <c r="CT82" i="3"/>
  <c r="CU82" i="3"/>
  <c r="CV82" i="3"/>
  <c r="CW82" i="3"/>
  <c r="CX82" i="3"/>
  <c r="CY82" i="3"/>
  <c r="CZ82" i="3"/>
  <c r="DA82" i="3"/>
  <c r="DB82" i="3"/>
  <c r="DC82" i="3"/>
  <c r="DD82" i="3"/>
  <c r="BV83" i="3"/>
  <c r="BW83" i="3"/>
  <c r="BX83" i="3"/>
  <c r="BY83" i="3"/>
  <c r="BZ83" i="3"/>
  <c r="CA83" i="3"/>
  <c r="CB83" i="3"/>
  <c r="CC83" i="3"/>
  <c r="CD83" i="3"/>
  <c r="CE83" i="3"/>
  <c r="CF83" i="3"/>
  <c r="CG83" i="3"/>
  <c r="CH83" i="3"/>
  <c r="CI83" i="3"/>
  <c r="CJ83" i="3"/>
  <c r="CK83" i="3"/>
  <c r="CL83" i="3"/>
  <c r="CM83" i="3"/>
  <c r="CN83" i="3"/>
  <c r="CO83" i="3"/>
  <c r="CP83" i="3"/>
  <c r="CQ83" i="3"/>
  <c r="CR83" i="3"/>
  <c r="CS83" i="3"/>
  <c r="CT83" i="3"/>
  <c r="CU83" i="3"/>
  <c r="CV83" i="3"/>
  <c r="CW83" i="3"/>
  <c r="CX83" i="3"/>
  <c r="CY83" i="3"/>
  <c r="CZ83" i="3"/>
  <c r="DA83" i="3"/>
  <c r="DB83" i="3"/>
  <c r="DC83" i="3"/>
  <c r="DD83" i="3"/>
  <c r="BV84" i="3"/>
  <c r="BW84" i="3"/>
  <c r="BX84" i="3"/>
  <c r="BY84" i="3"/>
  <c r="BZ84" i="3"/>
  <c r="CA84" i="3"/>
  <c r="CB84" i="3"/>
  <c r="CC84" i="3"/>
  <c r="CD84" i="3"/>
  <c r="CE84" i="3"/>
  <c r="CF84" i="3"/>
  <c r="CG84" i="3"/>
  <c r="CH84" i="3"/>
  <c r="CI84" i="3"/>
  <c r="CJ84" i="3"/>
  <c r="CK84" i="3"/>
  <c r="CL84" i="3"/>
  <c r="CM84" i="3"/>
  <c r="CN84" i="3"/>
  <c r="CO84" i="3"/>
  <c r="CP84" i="3"/>
  <c r="CQ84" i="3"/>
  <c r="CR84" i="3"/>
  <c r="CS84" i="3"/>
  <c r="CT84" i="3"/>
  <c r="CU84" i="3"/>
  <c r="CV84" i="3"/>
  <c r="CW84" i="3"/>
  <c r="CX84" i="3"/>
  <c r="CY84" i="3"/>
  <c r="CZ84" i="3"/>
  <c r="DA84" i="3"/>
  <c r="DB84" i="3"/>
  <c r="DC84" i="3"/>
  <c r="DD84" i="3"/>
  <c r="BV85" i="3"/>
  <c r="BW85" i="3"/>
  <c r="BX85" i="3"/>
  <c r="BY85" i="3"/>
  <c r="BZ85" i="3"/>
  <c r="CA85" i="3"/>
  <c r="CB85" i="3"/>
  <c r="CC85" i="3"/>
  <c r="CD85" i="3"/>
  <c r="CE85" i="3"/>
  <c r="CF85" i="3"/>
  <c r="CG85" i="3"/>
  <c r="CH85" i="3"/>
  <c r="CI85" i="3"/>
  <c r="CJ85" i="3"/>
  <c r="CK85" i="3"/>
  <c r="CL85" i="3"/>
  <c r="CM85" i="3"/>
  <c r="CN85" i="3"/>
  <c r="CO85" i="3"/>
  <c r="CP85" i="3"/>
  <c r="CQ85" i="3"/>
  <c r="CR85" i="3"/>
  <c r="CS85" i="3"/>
  <c r="CT85" i="3"/>
  <c r="CU85" i="3"/>
  <c r="CV85" i="3"/>
  <c r="CW85" i="3"/>
  <c r="CX85" i="3"/>
  <c r="CY85" i="3"/>
  <c r="CZ85" i="3"/>
  <c r="DA85" i="3"/>
  <c r="DB85" i="3"/>
  <c r="DC85" i="3"/>
  <c r="DD85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CH87" i="3"/>
  <c r="CI87" i="3"/>
  <c r="CJ87" i="3"/>
  <c r="CK87" i="3"/>
  <c r="CL87" i="3"/>
  <c r="CM87" i="3"/>
  <c r="CN87" i="3"/>
  <c r="CO87" i="3"/>
  <c r="CP87" i="3"/>
  <c r="CQ87" i="3"/>
  <c r="CR87" i="3"/>
  <c r="CS87" i="3"/>
  <c r="CT87" i="3"/>
  <c r="CU87" i="3"/>
  <c r="CV87" i="3"/>
  <c r="CW87" i="3"/>
  <c r="CX87" i="3"/>
  <c r="CY87" i="3"/>
  <c r="CZ87" i="3"/>
  <c r="DA87" i="3"/>
  <c r="DB87" i="3"/>
  <c r="DC87" i="3"/>
  <c r="DD87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CH88" i="3"/>
  <c r="CI88" i="3"/>
  <c r="CJ88" i="3"/>
  <c r="CK88" i="3"/>
  <c r="CL88" i="3"/>
  <c r="CM88" i="3"/>
  <c r="CN88" i="3"/>
  <c r="CO88" i="3"/>
  <c r="CP88" i="3"/>
  <c r="CQ88" i="3"/>
  <c r="CR88" i="3"/>
  <c r="CS88" i="3"/>
  <c r="CT88" i="3"/>
  <c r="CU88" i="3"/>
  <c r="CV88" i="3"/>
  <c r="CW88" i="3"/>
  <c r="CX88" i="3"/>
  <c r="CY88" i="3"/>
  <c r="CZ88" i="3"/>
  <c r="DA88" i="3"/>
  <c r="DB88" i="3"/>
  <c r="DC88" i="3"/>
  <c r="DD88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CH89" i="3"/>
  <c r="CI89" i="3"/>
  <c r="CJ89" i="3"/>
  <c r="CK89" i="3"/>
  <c r="CL89" i="3"/>
  <c r="CM89" i="3"/>
  <c r="CN89" i="3"/>
  <c r="CO89" i="3"/>
  <c r="CP89" i="3"/>
  <c r="CQ89" i="3"/>
  <c r="CR89" i="3"/>
  <c r="CS89" i="3"/>
  <c r="CT89" i="3"/>
  <c r="CU89" i="3"/>
  <c r="CV89" i="3"/>
  <c r="CW89" i="3"/>
  <c r="CX89" i="3"/>
  <c r="CY89" i="3"/>
  <c r="CZ89" i="3"/>
  <c r="DA89" i="3"/>
  <c r="DB89" i="3"/>
  <c r="DC89" i="3"/>
  <c r="DD89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CH90" i="3"/>
  <c r="CI90" i="3"/>
  <c r="CJ90" i="3"/>
  <c r="CK90" i="3"/>
  <c r="CL90" i="3"/>
  <c r="CM90" i="3"/>
  <c r="CN90" i="3"/>
  <c r="CO90" i="3"/>
  <c r="CP90" i="3"/>
  <c r="CQ90" i="3"/>
  <c r="CR90" i="3"/>
  <c r="CS90" i="3"/>
  <c r="CT90" i="3"/>
  <c r="CU90" i="3"/>
  <c r="CV90" i="3"/>
  <c r="CW90" i="3"/>
  <c r="CX90" i="3"/>
  <c r="CY90" i="3"/>
  <c r="CZ90" i="3"/>
  <c r="DA90" i="3"/>
  <c r="DB90" i="3"/>
  <c r="DC90" i="3"/>
  <c r="DD90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CH91" i="3"/>
  <c r="CI91" i="3"/>
  <c r="CJ91" i="3"/>
  <c r="CK91" i="3"/>
  <c r="CL91" i="3"/>
  <c r="CM91" i="3"/>
  <c r="CN91" i="3"/>
  <c r="CO91" i="3"/>
  <c r="CP91" i="3"/>
  <c r="CQ91" i="3"/>
  <c r="CR91" i="3"/>
  <c r="CS91" i="3"/>
  <c r="CT91" i="3"/>
  <c r="CU91" i="3"/>
  <c r="CV91" i="3"/>
  <c r="CW91" i="3"/>
  <c r="CX91" i="3"/>
  <c r="CY91" i="3"/>
  <c r="CZ91" i="3"/>
  <c r="DA91" i="3"/>
  <c r="DB91" i="3"/>
  <c r="DC91" i="3"/>
  <c r="DD91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CH92" i="3"/>
  <c r="CI92" i="3"/>
  <c r="CJ92" i="3"/>
  <c r="CK92" i="3"/>
  <c r="CL92" i="3"/>
  <c r="CM92" i="3"/>
  <c r="CN92" i="3"/>
  <c r="CO92" i="3"/>
  <c r="CP92" i="3"/>
  <c r="CQ92" i="3"/>
  <c r="CR92" i="3"/>
  <c r="CS92" i="3"/>
  <c r="CT92" i="3"/>
  <c r="CU92" i="3"/>
  <c r="CV92" i="3"/>
  <c r="CW92" i="3"/>
  <c r="CX92" i="3"/>
  <c r="CY92" i="3"/>
  <c r="CZ92" i="3"/>
  <c r="DA92" i="3"/>
  <c r="DB92" i="3"/>
  <c r="DC92" i="3"/>
  <c r="DD92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CH93" i="3"/>
  <c r="CI93" i="3"/>
  <c r="CJ93" i="3"/>
  <c r="CK93" i="3"/>
  <c r="CL93" i="3"/>
  <c r="CM93" i="3"/>
  <c r="CN93" i="3"/>
  <c r="CO93" i="3"/>
  <c r="CP93" i="3"/>
  <c r="CQ93" i="3"/>
  <c r="CR93" i="3"/>
  <c r="CS93" i="3"/>
  <c r="CT93" i="3"/>
  <c r="CU93" i="3"/>
  <c r="CV93" i="3"/>
  <c r="CW93" i="3"/>
  <c r="CX93" i="3"/>
  <c r="CY93" i="3"/>
  <c r="CZ93" i="3"/>
  <c r="DA93" i="3"/>
  <c r="DB93" i="3"/>
  <c r="DC93" i="3"/>
  <c r="DD93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CH94" i="3"/>
  <c r="CI94" i="3"/>
  <c r="CJ94" i="3"/>
  <c r="CK94" i="3"/>
  <c r="CL94" i="3"/>
  <c r="CM94" i="3"/>
  <c r="CN94" i="3"/>
  <c r="CO94" i="3"/>
  <c r="CP94" i="3"/>
  <c r="CQ94" i="3"/>
  <c r="CR94" i="3"/>
  <c r="CS94" i="3"/>
  <c r="CT94" i="3"/>
  <c r="CU94" i="3"/>
  <c r="CV94" i="3"/>
  <c r="CW94" i="3"/>
  <c r="CX94" i="3"/>
  <c r="CY94" i="3"/>
  <c r="CZ94" i="3"/>
  <c r="DA94" i="3"/>
  <c r="DB94" i="3"/>
  <c r="DC94" i="3"/>
  <c r="DD94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CH95" i="3"/>
  <c r="CI95" i="3"/>
  <c r="CJ95" i="3"/>
  <c r="CK95" i="3"/>
  <c r="CL95" i="3"/>
  <c r="CM95" i="3"/>
  <c r="CN95" i="3"/>
  <c r="CO95" i="3"/>
  <c r="CP95" i="3"/>
  <c r="CQ95" i="3"/>
  <c r="CR95" i="3"/>
  <c r="CS95" i="3"/>
  <c r="CT95" i="3"/>
  <c r="CU95" i="3"/>
  <c r="CV95" i="3"/>
  <c r="CW95" i="3"/>
  <c r="CX95" i="3"/>
  <c r="CY95" i="3"/>
  <c r="CZ95" i="3"/>
  <c r="DA95" i="3"/>
  <c r="DB95" i="3"/>
  <c r="DC95" i="3"/>
  <c r="DD95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CH96" i="3"/>
  <c r="CI96" i="3"/>
  <c r="CJ96" i="3"/>
  <c r="CK96" i="3"/>
  <c r="CL96" i="3"/>
  <c r="CM96" i="3"/>
  <c r="CN96" i="3"/>
  <c r="CO96" i="3"/>
  <c r="CP96" i="3"/>
  <c r="CQ96" i="3"/>
  <c r="CR96" i="3"/>
  <c r="CS96" i="3"/>
  <c r="CT96" i="3"/>
  <c r="CU96" i="3"/>
  <c r="CV96" i="3"/>
  <c r="CW96" i="3"/>
  <c r="CX96" i="3"/>
  <c r="CY96" i="3"/>
  <c r="CZ96" i="3"/>
  <c r="DA96" i="3"/>
  <c r="DB96" i="3"/>
  <c r="DC96" i="3"/>
  <c r="DD96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CH97" i="3"/>
  <c r="CI97" i="3"/>
  <c r="CJ97" i="3"/>
  <c r="CK97" i="3"/>
  <c r="CL97" i="3"/>
  <c r="CM97" i="3"/>
  <c r="CN97" i="3"/>
  <c r="CO97" i="3"/>
  <c r="CP97" i="3"/>
  <c r="CQ97" i="3"/>
  <c r="CR97" i="3"/>
  <c r="CS97" i="3"/>
  <c r="CT97" i="3"/>
  <c r="CU97" i="3"/>
  <c r="CV97" i="3"/>
  <c r="CW97" i="3"/>
  <c r="CX97" i="3"/>
  <c r="CY97" i="3"/>
  <c r="CZ97" i="3"/>
  <c r="DA97" i="3"/>
  <c r="DB97" i="3"/>
  <c r="DC97" i="3"/>
  <c r="DD97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CH98" i="3"/>
  <c r="CI98" i="3"/>
  <c r="CJ98" i="3"/>
  <c r="CK98" i="3"/>
  <c r="CL98" i="3"/>
  <c r="CM98" i="3"/>
  <c r="CN98" i="3"/>
  <c r="CO98" i="3"/>
  <c r="CP98" i="3"/>
  <c r="CQ98" i="3"/>
  <c r="CR98" i="3"/>
  <c r="CS98" i="3"/>
  <c r="CT98" i="3"/>
  <c r="CU98" i="3"/>
  <c r="CV98" i="3"/>
  <c r="CW98" i="3"/>
  <c r="CX98" i="3"/>
  <c r="CY98" i="3"/>
  <c r="CZ98" i="3"/>
  <c r="DA98" i="3"/>
  <c r="DB98" i="3"/>
  <c r="DC98" i="3"/>
  <c r="DD98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CH99" i="3"/>
  <c r="CI99" i="3"/>
  <c r="CJ99" i="3"/>
  <c r="CK99" i="3"/>
  <c r="CL99" i="3"/>
  <c r="CM99" i="3"/>
  <c r="CN99" i="3"/>
  <c r="CO99" i="3"/>
  <c r="CP99" i="3"/>
  <c r="CQ99" i="3"/>
  <c r="CR99" i="3"/>
  <c r="CS99" i="3"/>
  <c r="CT99" i="3"/>
  <c r="CU99" i="3"/>
  <c r="CV99" i="3"/>
  <c r="CW99" i="3"/>
  <c r="CX99" i="3"/>
  <c r="CY99" i="3"/>
  <c r="CZ99" i="3"/>
  <c r="DA99" i="3"/>
  <c r="DB99" i="3"/>
  <c r="DC99" i="3"/>
  <c r="DD99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BV101" i="3"/>
  <c r="BW101" i="3"/>
  <c r="BX101" i="3"/>
  <c r="BY101" i="3"/>
  <c r="BZ101" i="3"/>
  <c r="CA101" i="3"/>
  <c r="CB101" i="3"/>
  <c r="CC101" i="3"/>
  <c r="CD101" i="3"/>
  <c r="CE101" i="3"/>
  <c r="CF101" i="3"/>
  <c r="CG101" i="3"/>
  <c r="CH101" i="3"/>
  <c r="CI101" i="3"/>
  <c r="CJ101" i="3"/>
  <c r="CK101" i="3"/>
  <c r="CL101" i="3"/>
  <c r="CM101" i="3"/>
  <c r="CN101" i="3"/>
  <c r="CO101" i="3"/>
  <c r="CP101" i="3"/>
  <c r="CQ101" i="3"/>
  <c r="CR101" i="3"/>
  <c r="CS101" i="3"/>
  <c r="CT101" i="3"/>
  <c r="CU101" i="3"/>
  <c r="CV101" i="3"/>
  <c r="CW101" i="3"/>
  <c r="CX101" i="3"/>
  <c r="CY101" i="3"/>
  <c r="CZ101" i="3"/>
  <c r="DA101" i="3"/>
  <c r="DB101" i="3"/>
  <c r="DC101" i="3"/>
  <c r="DD101" i="3"/>
  <c r="BV102" i="3"/>
  <c r="BW102" i="3"/>
  <c r="BX102" i="3"/>
  <c r="BY102" i="3"/>
  <c r="BZ102" i="3"/>
  <c r="CA102" i="3"/>
  <c r="CB102" i="3"/>
  <c r="CC102" i="3"/>
  <c r="CD102" i="3"/>
  <c r="CE102" i="3"/>
  <c r="CF102" i="3"/>
  <c r="CG102" i="3"/>
  <c r="CH102" i="3"/>
  <c r="CI102" i="3"/>
  <c r="CJ102" i="3"/>
  <c r="CK102" i="3"/>
  <c r="CL102" i="3"/>
  <c r="CM102" i="3"/>
  <c r="CN102" i="3"/>
  <c r="CO102" i="3"/>
  <c r="CP102" i="3"/>
  <c r="CQ102" i="3"/>
  <c r="CR102" i="3"/>
  <c r="CS102" i="3"/>
  <c r="CT102" i="3"/>
  <c r="CU102" i="3"/>
  <c r="CV102" i="3"/>
  <c r="CW102" i="3"/>
  <c r="CX102" i="3"/>
  <c r="CY102" i="3"/>
  <c r="CZ102" i="3"/>
  <c r="DA102" i="3"/>
  <c r="DB102" i="3"/>
  <c r="DC102" i="3"/>
  <c r="DD102" i="3"/>
  <c r="BV103" i="3"/>
  <c r="BW103" i="3"/>
  <c r="BX103" i="3"/>
  <c r="BY103" i="3"/>
  <c r="BZ103" i="3"/>
  <c r="CA103" i="3"/>
  <c r="CB103" i="3"/>
  <c r="CC103" i="3"/>
  <c r="CD103" i="3"/>
  <c r="CE103" i="3"/>
  <c r="CF103" i="3"/>
  <c r="CG103" i="3"/>
  <c r="CH103" i="3"/>
  <c r="CI103" i="3"/>
  <c r="CJ103" i="3"/>
  <c r="CK103" i="3"/>
  <c r="CL103" i="3"/>
  <c r="CM103" i="3"/>
  <c r="CN103" i="3"/>
  <c r="CO103" i="3"/>
  <c r="CP103" i="3"/>
  <c r="CQ103" i="3"/>
  <c r="CR103" i="3"/>
  <c r="CS103" i="3"/>
  <c r="CT103" i="3"/>
  <c r="CU103" i="3"/>
  <c r="CV103" i="3"/>
  <c r="CW103" i="3"/>
  <c r="CX103" i="3"/>
  <c r="CY103" i="3"/>
  <c r="CZ103" i="3"/>
  <c r="DA103" i="3"/>
  <c r="DB103" i="3"/>
  <c r="DC103" i="3"/>
  <c r="DD103" i="3"/>
  <c r="BV104" i="3"/>
  <c r="BW104" i="3"/>
  <c r="BX104" i="3"/>
  <c r="BY104" i="3"/>
  <c r="BZ104" i="3"/>
  <c r="CA104" i="3"/>
  <c r="CB104" i="3"/>
  <c r="CC104" i="3"/>
  <c r="CD104" i="3"/>
  <c r="CE104" i="3"/>
  <c r="CF104" i="3"/>
  <c r="CG104" i="3"/>
  <c r="CH104" i="3"/>
  <c r="CI104" i="3"/>
  <c r="CJ104" i="3"/>
  <c r="CK104" i="3"/>
  <c r="CL104" i="3"/>
  <c r="CM104" i="3"/>
  <c r="CN104" i="3"/>
  <c r="CO104" i="3"/>
  <c r="CP104" i="3"/>
  <c r="CQ104" i="3"/>
  <c r="CR104" i="3"/>
  <c r="CS104" i="3"/>
  <c r="CT104" i="3"/>
  <c r="CU104" i="3"/>
  <c r="CV104" i="3"/>
  <c r="CW104" i="3"/>
  <c r="CX104" i="3"/>
  <c r="CY104" i="3"/>
  <c r="CZ104" i="3"/>
  <c r="DA104" i="3"/>
  <c r="DB104" i="3"/>
  <c r="DC104" i="3"/>
  <c r="DD104" i="3"/>
  <c r="BV105" i="3"/>
  <c r="BW105" i="3"/>
  <c r="BX105" i="3"/>
  <c r="BY105" i="3"/>
  <c r="BZ105" i="3"/>
  <c r="CA105" i="3"/>
  <c r="CB105" i="3"/>
  <c r="CC105" i="3"/>
  <c r="CD105" i="3"/>
  <c r="CE105" i="3"/>
  <c r="CF105" i="3"/>
  <c r="CG105" i="3"/>
  <c r="CH105" i="3"/>
  <c r="CI105" i="3"/>
  <c r="CJ105" i="3"/>
  <c r="CK105" i="3"/>
  <c r="CL105" i="3"/>
  <c r="CM105" i="3"/>
  <c r="CN105" i="3"/>
  <c r="CO105" i="3"/>
  <c r="CP105" i="3"/>
  <c r="CQ105" i="3"/>
  <c r="CR105" i="3"/>
  <c r="CS105" i="3"/>
  <c r="CT105" i="3"/>
  <c r="CU105" i="3"/>
  <c r="CV105" i="3"/>
  <c r="CW105" i="3"/>
  <c r="CX105" i="3"/>
  <c r="CY105" i="3"/>
  <c r="CZ105" i="3"/>
  <c r="DA105" i="3"/>
  <c r="DB105" i="3"/>
  <c r="DC105" i="3"/>
  <c r="DD105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CJ107" i="3"/>
  <c r="CK107" i="3"/>
  <c r="CL107" i="3"/>
  <c r="CM107" i="3"/>
  <c r="CN107" i="3"/>
  <c r="CO107" i="3"/>
  <c r="CP107" i="3"/>
  <c r="CQ107" i="3"/>
  <c r="CR107" i="3"/>
  <c r="CS107" i="3"/>
  <c r="CT107" i="3"/>
  <c r="CU107" i="3"/>
  <c r="CV107" i="3"/>
  <c r="CW107" i="3"/>
  <c r="CX107" i="3"/>
  <c r="CY107" i="3"/>
  <c r="CZ107" i="3"/>
  <c r="DA107" i="3"/>
  <c r="DB107" i="3"/>
  <c r="DC107" i="3"/>
  <c r="DD107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CP109" i="3"/>
  <c r="CQ109" i="3"/>
  <c r="CR109" i="3"/>
  <c r="CS109" i="3"/>
  <c r="CT109" i="3"/>
  <c r="CU109" i="3"/>
  <c r="CV109" i="3"/>
  <c r="CW109" i="3"/>
  <c r="CX109" i="3"/>
  <c r="CY109" i="3"/>
  <c r="CZ109" i="3"/>
  <c r="DA109" i="3"/>
  <c r="DB109" i="3"/>
  <c r="DC109" i="3"/>
  <c r="DD109" i="3"/>
  <c r="BV110" i="3"/>
  <c r="BW110" i="3"/>
  <c r="BX110" i="3"/>
  <c r="BY110" i="3"/>
  <c r="BZ110" i="3"/>
  <c r="CA110" i="3"/>
  <c r="CB110" i="3"/>
  <c r="CC110" i="3"/>
  <c r="CD110" i="3"/>
  <c r="CE110" i="3"/>
  <c r="CF110" i="3"/>
  <c r="CG110" i="3"/>
  <c r="CH110" i="3"/>
  <c r="CI110" i="3"/>
  <c r="CJ110" i="3"/>
  <c r="CK110" i="3"/>
  <c r="CL110" i="3"/>
  <c r="CM110" i="3"/>
  <c r="CN110" i="3"/>
  <c r="CO110" i="3"/>
  <c r="CP110" i="3"/>
  <c r="CQ110" i="3"/>
  <c r="CR110" i="3"/>
  <c r="CS110" i="3"/>
  <c r="CT110" i="3"/>
  <c r="CU110" i="3"/>
  <c r="CV110" i="3"/>
  <c r="CW110" i="3"/>
  <c r="CX110" i="3"/>
  <c r="CY110" i="3"/>
  <c r="CZ110" i="3"/>
  <c r="DA110" i="3"/>
  <c r="DB110" i="3"/>
  <c r="DC110" i="3"/>
  <c r="DD110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CH111" i="3"/>
  <c r="CI111" i="3"/>
  <c r="CJ111" i="3"/>
  <c r="CK111" i="3"/>
  <c r="CL111" i="3"/>
  <c r="CM111" i="3"/>
  <c r="CN111" i="3"/>
  <c r="CO111" i="3"/>
  <c r="CP111" i="3"/>
  <c r="CQ111" i="3"/>
  <c r="CR111" i="3"/>
  <c r="CS111" i="3"/>
  <c r="CT111" i="3"/>
  <c r="CU111" i="3"/>
  <c r="CV111" i="3"/>
  <c r="CW111" i="3"/>
  <c r="CX111" i="3"/>
  <c r="CY111" i="3"/>
  <c r="CZ111" i="3"/>
  <c r="DA111" i="3"/>
  <c r="DB111" i="3"/>
  <c r="DC111" i="3"/>
  <c r="DD111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CH112" i="3"/>
  <c r="CI112" i="3"/>
  <c r="CJ112" i="3"/>
  <c r="CK112" i="3"/>
  <c r="CL112" i="3"/>
  <c r="CM112" i="3"/>
  <c r="CN112" i="3"/>
  <c r="CO112" i="3"/>
  <c r="CP112" i="3"/>
  <c r="CQ112" i="3"/>
  <c r="CR112" i="3"/>
  <c r="CS112" i="3"/>
  <c r="CT112" i="3"/>
  <c r="CU112" i="3"/>
  <c r="CV112" i="3"/>
  <c r="CW112" i="3"/>
  <c r="CX112" i="3"/>
  <c r="CY112" i="3"/>
  <c r="CZ112" i="3"/>
  <c r="DA112" i="3"/>
  <c r="DB112" i="3"/>
  <c r="DC112" i="3"/>
  <c r="DD112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CH113" i="3"/>
  <c r="CI113" i="3"/>
  <c r="CJ113" i="3"/>
  <c r="CK113" i="3"/>
  <c r="CL113" i="3"/>
  <c r="CM113" i="3"/>
  <c r="CN113" i="3"/>
  <c r="CO113" i="3"/>
  <c r="CP113" i="3"/>
  <c r="CQ113" i="3"/>
  <c r="CR113" i="3"/>
  <c r="CS113" i="3"/>
  <c r="CT113" i="3"/>
  <c r="CU113" i="3"/>
  <c r="CV113" i="3"/>
  <c r="CW113" i="3"/>
  <c r="CX113" i="3"/>
  <c r="CY113" i="3"/>
  <c r="CZ113" i="3"/>
  <c r="DA113" i="3"/>
  <c r="DB113" i="3"/>
  <c r="DC113" i="3"/>
  <c r="DD113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CH114" i="3"/>
  <c r="CI114" i="3"/>
  <c r="CJ114" i="3"/>
  <c r="CK114" i="3"/>
  <c r="CL114" i="3"/>
  <c r="CM114" i="3"/>
  <c r="CN114" i="3"/>
  <c r="CO114" i="3"/>
  <c r="CP114" i="3"/>
  <c r="CQ114" i="3"/>
  <c r="CR114" i="3"/>
  <c r="CS114" i="3"/>
  <c r="CT114" i="3"/>
  <c r="CU114" i="3"/>
  <c r="CV114" i="3"/>
  <c r="CW114" i="3"/>
  <c r="CX114" i="3"/>
  <c r="CY114" i="3"/>
  <c r="CZ114" i="3"/>
  <c r="DA114" i="3"/>
  <c r="DB114" i="3"/>
  <c r="DC114" i="3"/>
  <c r="DD114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CH115" i="3"/>
  <c r="CI115" i="3"/>
  <c r="CJ115" i="3"/>
  <c r="CK115" i="3"/>
  <c r="CL115" i="3"/>
  <c r="CM115" i="3"/>
  <c r="CN115" i="3"/>
  <c r="CO115" i="3"/>
  <c r="CP115" i="3"/>
  <c r="CQ115" i="3"/>
  <c r="CR115" i="3"/>
  <c r="CS115" i="3"/>
  <c r="CT115" i="3"/>
  <c r="CU115" i="3"/>
  <c r="CV115" i="3"/>
  <c r="CW115" i="3"/>
  <c r="CX115" i="3"/>
  <c r="CY115" i="3"/>
  <c r="CZ115" i="3"/>
  <c r="DA115" i="3"/>
  <c r="DB115" i="3"/>
  <c r="DC115" i="3"/>
  <c r="DD115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CH116" i="3"/>
  <c r="CI116" i="3"/>
  <c r="CJ116" i="3"/>
  <c r="CK116" i="3"/>
  <c r="CL116" i="3"/>
  <c r="CM116" i="3"/>
  <c r="CN116" i="3"/>
  <c r="CO116" i="3"/>
  <c r="CP116" i="3"/>
  <c r="CQ116" i="3"/>
  <c r="CR116" i="3"/>
  <c r="CS116" i="3"/>
  <c r="CT116" i="3"/>
  <c r="CU116" i="3"/>
  <c r="CV116" i="3"/>
  <c r="CW116" i="3"/>
  <c r="CX116" i="3"/>
  <c r="CY116" i="3"/>
  <c r="CZ116" i="3"/>
  <c r="DA116" i="3"/>
  <c r="DB116" i="3"/>
  <c r="DC116" i="3"/>
  <c r="DD116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CH117" i="3"/>
  <c r="CI117" i="3"/>
  <c r="CJ117" i="3"/>
  <c r="CK117" i="3"/>
  <c r="CL117" i="3"/>
  <c r="CM117" i="3"/>
  <c r="CN117" i="3"/>
  <c r="CO117" i="3"/>
  <c r="CP117" i="3"/>
  <c r="CQ117" i="3"/>
  <c r="CR117" i="3"/>
  <c r="CS117" i="3"/>
  <c r="CT117" i="3"/>
  <c r="CU117" i="3"/>
  <c r="CV117" i="3"/>
  <c r="CW117" i="3"/>
  <c r="CX117" i="3"/>
  <c r="CY117" i="3"/>
  <c r="CZ117" i="3"/>
  <c r="DA117" i="3"/>
  <c r="DB117" i="3"/>
  <c r="DC117" i="3"/>
  <c r="DD117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CH118" i="3"/>
  <c r="CI118" i="3"/>
  <c r="CJ118" i="3"/>
  <c r="CK118" i="3"/>
  <c r="CL118" i="3"/>
  <c r="CM118" i="3"/>
  <c r="CN118" i="3"/>
  <c r="CO118" i="3"/>
  <c r="CP118" i="3"/>
  <c r="CQ118" i="3"/>
  <c r="CR118" i="3"/>
  <c r="CS118" i="3"/>
  <c r="CT118" i="3"/>
  <c r="CU118" i="3"/>
  <c r="CV118" i="3"/>
  <c r="CW118" i="3"/>
  <c r="CX118" i="3"/>
  <c r="CY118" i="3"/>
  <c r="CZ118" i="3"/>
  <c r="DA118" i="3"/>
  <c r="DB118" i="3"/>
  <c r="DC118" i="3"/>
  <c r="DD118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CH119" i="3"/>
  <c r="CI119" i="3"/>
  <c r="CJ119" i="3"/>
  <c r="CK119" i="3"/>
  <c r="CL119" i="3"/>
  <c r="CM119" i="3"/>
  <c r="CN119" i="3"/>
  <c r="CO119" i="3"/>
  <c r="CP119" i="3"/>
  <c r="CQ119" i="3"/>
  <c r="CR119" i="3"/>
  <c r="CS119" i="3"/>
  <c r="CT119" i="3"/>
  <c r="CU119" i="3"/>
  <c r="CV119" i="3"/>
  <c r="CW119" i="3"/>
  <c r="CX119" i="3"/>
  <c r="CY119" i="3"/>
  <c r="CZ119" i="3"/>
  <c r="DA119" i="3"/>
  <c r="DB119" i="3"/>
  <c r="DC119" i="3"/>
  <c r="DD119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CH120" i="3"/>
  <c r="CI120" i="3"/>
  <c r="CJ120" i="3"/>
  <c r="CK120" i="3"/>
  <c r="CL120" i="3"/>
  <c r="CM120" i="3"/>
  <c r="CN120" i="3"/>
  <c r="CO120" i="3"/>
  <c r="CP120" i="3"/>
  <c r="CQ120" i="3"/>
  <c r="CR120" i="3"/>
  <c r="CS120" i="3"/>
  <c r="CT120" i="3"/>
  <c r="CU120" i="3"/>
  <c r="CV120" i="3"/>
  <c r="CW120" i="3"/>
  <c r="CX120" i="3"/>
  <c r="CY120" i="3"/>
  <c r="CZ120" i="3"/>
  <c r="DA120" i="3"/>
  <c r="DB120" i="3"/>
  <c r="DC120" i="3"/>
  <c r="DD120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CH121" i="3"/>
  <c r="CI121" i="3"/>
  <c r="CJ121" i="3"/>
  <c r="CK121" i="3"/>
  <c r="CL121" i="3"/>
  <c r="CM121" i="3"/>
  <c r="CN121" i="3"/>
  <c r="CO121" i="3"/>
  <c r="CP121" i="3"/>
  <c r="CQ121" i="3"/>
  <c r="CR121" i="3"/>
  <c r="CS121" i="3"/>
  <c r="CT121" i="3"/>
  <c r="CU121" i="3"/>
  <c r="CV121" i="3"/>
  <c r="CW121" i="3"/>
  <c r="CX121" i="3"/>
  <c r="CY121" i="3"/>
  <c r="CZ121" i="3"/>
  <c r="DA121" i="3"/>
  <c r="DB121" i="3"/>
  <c r="DC121" i="3"/>
  <c r="DD121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CH122" i="3"/>
  <c r="CI122" i="3"/>
  <c r="CJ122" i="3"/>
  <c r="CK122" i="3"/>
  <c r="CL122" i="3"/>
  <c r="CM122" i="3"/>
  <c r="CN122" i="3"/>
  <c r="CO122" i="3"/>
  <c r="CP122" i="3"/>
  <c r="CQ122" i="3"/>
  <c r="CR122" i="3"/>
  <c r="CS122" i="3"/>
  <c r="CT122" i="3"/>
  <c r="CU122" i="3"/>
  <c r="CV122" i="3"/>
  <c r="CW122" i="3"/>
  <c r="CX122" i="3"/>
  <c r="CY122" i="3"/>
  <c r="CZ122" i="3"/>
  <c r="DA122" i="3"/>
  <c r="DB122" i="3"/>
  <c r="DC122" i="3"/>
  <c r="DD122" i="3"/>
  <c r="BV123" i="3"/>
  <c r="BW123" i="3"/>
  <c r="BX123" i="3"/>
  <c r="BY123" i="3"/>
  <c r="BZ123" i="3"/>
  <c r="CA123" i="3"/>
  <c r="CB123" i="3"/>
  <c r="CC123" i="3"/>
  <c r="CD123" i="3"/>
  <c r="CE123" i="3"/>
  <c r="CF123" i="3"/>
  <c r="CG123" i="3"/>
  <c r="CH123" i="3"/>
  <c r="CI123" i="3"/>
  <c r="CJ123" i="3"/>
  <c r="CK123" i="3"/>
  <c r="CL123" i="3"/>
  <c r="CM123" i="3"/>
  <c r="CN123" i="3"/>
  <c r="CO123" i="3"/>
  <c r="CP123" i="3"/>
  <c r="CQ123" i="3"/>
  <c r="CR123" i="3"/>
  <c r="CS123" i="3"/>
  <c r="CT123" i="3"/>
  <c r="CU123" i="3"/>
  <c r="CV123" i="3"/>
  <c r="CW123" i="3"/>
  <c r="CX123" i="3"/>
  <c r="CY123" i="3"/>
  <c r="CZ123" i="3"/>
  <c r="DA123" i="3"/>
  <c r="DB123" i="3"/>
  <c r="DC123" i="3"/>
  <c r="DD123" i="3"/>
  <c r="BV124" i="3"/>
  <c r="BW124" i="3"/>
  <c r="BX124" i="3"/>
  <c r="BY124" i="3"/>
  <c r="BZ124" i="3"/>
  <c r="CA124" i="3"/>
  <c r="CB124" i="3"/>
  <c r="CC124" i="3"/>
  <c r="CD124" i="3"/>
  <c r="CE124" i="3"/>
  <c r="CF124" i="3"/>
  <c r="CG124" i="3"/>
  <c r="CH124" i="3"/>
  <c r="CI124" i="3"/>
  <c r="CJ124" i="3"/>
  <c r="CK124" i="3"/>
  <c r="CL124" i="3"/>
  <c r="CM124" i="3"/>
  <c r="CN124" i="3"/>
  <c r="CO124" i="3"/>
  <c r="CP124" i="3"/>
  <c r="CQ124" i="3"/>
  <c r="CR124" i="3"/>
  <c r="CS124" i="3"/>
  <c r="CT124" i="3"/>
  <c r="CU124" i="3"/>
  <c r="CV124" i="3"/>
  <c r="CW124" i="3"/>
  <c r="CX124" i="3"/>
  <c r="CY124" i="3"/>
  <c r="CZ124" i="3"/>
  <c r="DA124" i="3"/>
  <c r="DB124" i="3"/>
  <c r="DC124" i="3"/>
  <c r="DD124" i="3"/>
  <c r="BV125" i="3"/>
  <c r="BW125" i="3"/>
  <c r="BX125" i="3"/>
  <c r="BY125" i="3"/>
  <c r="BZ125" i="3"/>
  <c r="CA125" i="3"/>
  <c r="CB125" i="3"/>
  <c r="CC125" i="3"/>
  <c r="CD125" i="3"/>
  <c r="CE125" i="3"/>
  <c r="CF125" i="3"/>
  <c r="CG125" i="3"/>
  <c r="CH125" i="3"/>
  <c r="CI125" i="3"/>
  <c r="CJ125" i="3"/>
  <c r="CK125" i="3"/>
  <c r="CL125" i="3"/>
  <c r="CM125" i="3"/>
  <c r="CN125" i="3"/>
  <c r="CO125" i="3"/>
  <c r="CP125" i="3"/>
  <c r="CQ125" i="3"/>
  <c r="CR125" i="3"/>
  <c r="CS125" i="3"/>
  <c r="CT125" i="3"/>
  <c r="CU125" i="3"/>
  <c r="CV125" i="3"/>
  <c r="CW125" i="3"/>
  <c r="CX125" i="3"/>
  <c r="CY125" i="3"/>
  <c r="CZ125" i="3"/>
  <c r="DA125" i="3"/>
  <c r="DB125" i="3"/>
  <c r="DC125" i="3"/>
  <c r="DD125" i="3"/>
  <c r="BV126" i="3"/>
  <c r="BW126" i="3"/>
  <c r="BX126" i="3"/>
  <c r="BY126" i="3"/>
  <c r="BZ126" i="3"/>
  <c r="CA126" i="3"/>
  <c r="CB126" i="3"/>
  <c r="CC126" i="3"/>
  <c r="CD126" i="3"/>
  <c r="CE126" i="3"/>
  <c r="CF126" i="3"/>
  <c r="CG126" i="3"/>
  <c r="CH126" i="3"/>
  <c r="CI126" i="3"/>
  <c r="CJ126" i="3"/>
  <c r="CK126" i="3"/>
  <c r="CL126" i="3"/>
  <c r="CM126" i="3"/>
  <c r="CN126" i="3"/>
  <c r="CO126" i="3"/>
  <c r="CP126" i="3"/>
  <c r="CQ126" i="3"/>
  <c r="CR126" i="3"/>
  <c r="CS126" i="3"/>
  <c r="CT126" i="3"/>
  <c r="CU126" i="3"/>
  <c r="CV126" i="3"/>
  <c r="CW126" i="3"/>
  <c r="CX126" i="3"/>
  <c r="CY126" i="3"/>
  <c r="CZ126" i="3"/>
  <c r="DA126" i="3"/>
  <c r="DB126" i="3"/>
  <c r="DC126" i="3"/>
  <c r="DD126" i="3"/>
  <c r="AV31" i="25" l="1"/>
  <c r="AL30" i="25"/>
  <c r="AN31" i="25"/>
  <c r="AS31" i="25"/>
  <c r="AB25" i="25"/>
  <c r="CN27" i="25"/>
  <c r="CL25" i="25"/>
  <c r="CO26" i="25"/>
  <c r="CN29" i="25"/>
  <c r="CN26" i="25"/>
  <c r="CN31" i="25"/>
  <c r="CO28" i="25"/>
  <c r="CL28" i="25"/>
  <c r="CK26" i="25"/>
  <c r="AX30" i="24"/>
  <c r="AX25" i="24"/>
  <c r="CL28" i="24"/>
  <c r="CM30" i="24"/>
  <c r="BD25" i="24"/>
  <c r="CN27" i="24"/>
  <c r="CL27" i="24"/>
  <c r="CN30" i="24"/>
  <c r="AL31" i="25"/>
  <c r="AT31" i="25"/>
  <c r="AT26" i="25"/>
  <c r="AK30" i="25"/>
  <c r="AP25" i="25"/>
  <c r="AO25" i="25"/>
  <c r="AM30" i="25"/>
  <c r="CC28" i="25"/>
  <c r="CH26" i="25"/>
  <c r="CM26" i="25"/>
  <c r="CJ29" i="25"/>
  <c r="CM28" i="25"/>
  <c r="CM25" i="25"/>
  <c r="CL30" i="25"/>
  <c r="CK25" i="25"/>
  <c r="CM31" i="25"/>
  <c r="CL27" i="25"/>
  <c r="CM29" i="25"/>
  <c r="CL26" i="25"/>
  <c r="L27" i="24"/>
  <c r="AY30" i="24"/>
  <c r="AR26" i="24"/>
  <c r="CK28" i="24"/>
  <c r="CJ28" i="24"/>
  <c r="AW30" i="24"/>
  <c r="BX26" i="24"/>
  <c r="BQ30" i="24"/>
  <c r="BE30" i="24"/>
  <c r="BZ30" i="24"/>
  <c r="CE30" i="24"/>
  <c r="CH25" i="24"/>
  <c r="AO30" i="24"/>
  <c r="AP30" i="24"/>
  <c r="AZ30" i="24"/>
  <c r="BL25" i="24"/>
  <c r="BO26" i="24"/>
  <c r="CJ29" i="24"/>
  <c r="CJ25" i="24"/>
  <c r="CK25" i="24"/>
  <c r="BB31" i="24"/>
  <c r="BW27" i="24"/>
  <c r="AQ30" i="24"/>
  <c r="CH30" i="24"/>
  <c r="CH27" i="24"/>
  <c r="CK26" i="24"/>
  <c r="CK27" i="24"/>
  <c r="CC30" i="24"/>
  <c r="AQ26" i="24"/>
  <c r="BH25" i="24"/>
  <c r="CH29" i="24"/>
  <c r="CK31" i="24"/>
  <c r="AO26" i="25"/>
  <c r="P25" i="25"/>
  <c r="CK29" i="25"/>
  <c r="CJ28" i="25"/>
  <c r="CK31" i="25"/>
  <c r="BK25" i="25"/>
  <c r="CK28" i="25"/>
  <c r="AO29" i="25"/>
  <c r="BW31" i="25"/>
  <c r="CA25" i="25"/>
  <c r="BH29" i="25"/>
  <c r="M28" i="24"/>
  <c r="CG28" i="24"/>
  <c r="BO27" i="24"/>
  <c r="BI25" i="24"/>
  <c r="CE28" i="24"/>
  <c r="CH31" i="24"/>
  <c r="CI28" i="24"/>
  <c r="CE31" i="24"/>
  <c r="CG29" i="24"/>
  <c r="AO31" i="24"/>
  <c r="BF29" i="24"/>
  <c r="CB27" i="24"/>
  <c r="CH26" i="24"/>
  <c r="AX29" i="24"/>
  <c r="BE27" i="24"/>
  <c r="CG27" i="24"/>
  <c r="AZ28" i="24"/>
  <c r="CA26" i="24"/>
  <c r="CF29" i="24"/>
  <c r="CI30" i="24"/>
  <c r="CJ30" i="24"/>
  <c r="BA28" i="24"/>
  <c r="AS28" i="24"/>
  <c r="Q27" i="24"/>
  <c r="AW27" i="24"/>
  <c r="AL25" i="25"/>
  <c r="BA29" i="25"/>
  <c r="Y27" i="25"/>
  <c r="AR26" i="25"/>
  <c r="AK25" i="25"/>
  <c r="AS26" i="25"/>
  <c r="AP31" i="25"/>
  <c r="AJ30" i="25"/>
  <c r="AI25" i="25"/>
  <c r="AI30" i="25"/>
  <c r="AQ31" i="25"/>
  <c r="CH29" i="25"/>
  <c r="CI31" i="25"/>
  <c r="BZ27" i="25"/>
  <c r="CJ27" i="25"/>
  <c r="CJ26" i="25"/>
  <c r="CI27" i="25"/>
  <c r="CI26" i="25"/>
  <c r="CJ30" i="25"/>
  <c r="CI28" i="25"/>
  <c r="CJ31" i="25"/>
  <c r="CI30" i="25"/>
  <c r="CF31" i="25"/>
  <c r="CI29" i="25"/>
  <c r="CJ25" i="25"/>
  <c r="AP26" i="24"/>
  <c r="J30" i="24"/>
  <c r="CF28" i="24"/>
  <c r="AR30" i="24"/>
  <c r="BC27" i="24"/>
  <c r="CH28" i="24"/>
  <c r="CD27" i="24"/>
  <c r="CI29" i="24"/>
  <c r="CB30" i="24"/>
  <c r="BH26" i="24"/>
  <c r="AT29" i="24"/>
  <c r="CB26" i="24"/>
  <c r="CA30" i="24"/>
  <c r="AJ25" i="25"/>
  <c r="AC25" i="25"/>
  <c r="BN29" i="25"/>
  <c r="AF30" i="25"/>
  <c r="AJ31" i="25"/>
  <c r="I27" i="25"/>
  <c r="AP26" i="25"/>
  <c r="AO31" i="25"/>
  <c r="AH30" i="25"/>
  <c r="AE30" i="25"/>
  <c r="AQ26" i="25"/>
  <c r="J29" i="25"/>
  <c r="AM31" i="25"/>
  <c r="BZ28" i="25"/>
  <c r="CH31" i="25"/>
  <c r="BI28" i="25"/>
  <c r="U28" i="25"/>
  <c r="CE29" i="25"/>
  <c r="BF28" i="25"/>
  <c r="CG27" i="25"/>
  <c r="CH28" i="25"/>
  <c r="CG29" i="25"/>
  <c r="CE31" i="25"/>
  <c r="CF26" i="25"/>
  <c r="CF30" i="25"/>
  <c r="CF28" i="25"/>
  <c r="BQ25" i="25"/>
  <c r="AX29" i="25"/>
  <c r="CG31" i="25"/>
  <c r="CG26" i="25"/>
  <c r="BY25" i="25"/>
  <c r="CH30" i="25"/>
  <c r="CD31" i="25"/>
  <c r="CE25" i="25"/>
  <c r="CD26" i="25"/>
  <c r="CG30" i="25"/>
  <c r="CF27" i="25"/>
  <c r="CG28" i="25"/>
  <c r="CC28" i="24"/>
  <c r="CA27" i="24"/>
  <c r="CF30" i="24"/>
  <c r="AD28" i="24"/>
  <c r="BY29" i="24"/>
  <c r="CF27" i="24"/>
  <c r="CG30" i="24"/>
  <c r="AA25" i="24"/>
  <c r="CC25" i="24"/>
  <c r="CE27" i="24"/>
  <c r="CG31" i="24"/>
  <c r="AL31" i="24"/>
  <c r="CB25" i="24"/>
  <c r="CF31" i="24"/>
  <c r="CF26" i="24"/>
  <c r="BW29" i="24"/>
  <c r="BZ27" i="24"/>
  <c r="BA25" i="24"/>
  <c r="CG26" i="24"/>
  <c r="AG25" i="25"/>
  <c r="AM27" i="25"/>
  <c r="AN26" i="25"/>
  <c r="AK31" i="25"/>
  <c r="AF25" i="25"/>
  <c r="AH25" i="25"/>
  <c r="AD30" i="25"/>
  <c r="AC30" i="25"/>
  <c r="CC30" i="25"/>
  <c r="BZ29" i="25"/>
  <c r="CD30" i="25"/>
  <c r="CE27" i="25"/>
  <c r="BH27" i="25"/>
  <c r="BE26" i="25"/>
  <c r="BX25" i="25"/>
  <c r="BZ25" i="25"/>
  <c r="CD25" i="25"/>
  <c r="CA26" i="25"/>
  <c r="CC25" i="25"/>
  <c r="CD28" i="25"/>
  <c r="CE30" i="25"/>
  <c r="CD29" i="25"/>
  <c r="BJ25" i="25"/>
  <c r="BR30" i="25"/>
  <c r="W28" i="25"/>
  <c r="CD27" i="25"/>
  <c r="BA31" i="24"/>
  <c r="BI31" i="24"/>
  <c r="BV29" i="24"/>
  <c r="P27" i="24"/>
  <c r="AN27" i="24"/>
  <c r="CC31" i="24"/>
  <c r="CC27" i="24"/>
  <c r="K30" i="24"/>
  <c r="AU30" i="24"/>
  <c r="AP25" i="24"/>
  <c r="BI27" i="24"/>
  <c r="CB28" i="24"/>
  <c r="CC26" i="24"/>
  <c r="BY27" i="24"/>
  <c r="CC29" i="24"/>
  <c r="CD25" i="24"/>
  <c r="AM27" i="24"/>
  <c r="CD31" i="24"/>
  <c r="CD29" i="24"/>
  <c r="CD28" i="24"/>
  <c r="AM26" i="25"/>
  <c r="BV28" i="25"/>
  <c r="CB31" i="25"/>
  <c r="CB30" i="25"/>
  <c r="CA27" i="25"/>
  <c r="CB25" i="25"/>
  <c r="CC26" i="25"/>
  <c r="CB29" i="25"/>
  <c r="BL25" i="25"/>
  <c r="CC31" i="25"/>
  <c r="CC29" i="25"/>
  <c r="BD30" i="24"/>
  <c r="BY30" i="24"/>
  <c r="BN29" i="24"/>
  <c r="Y30" i="24"/>
  <c r="BR26" i="24"/>
  <c r="BN31" i="24"/>
  <c r="AH25" i="24"/>
  <c r="BT30" i="24"/>
  <c r="BL26" i="24"/>
  <c r="BA26" i="24"/>
  <c r="BJ31" i="24"/>
  <c r="BK27" i="24"/>
  <c r="BX29" i="24"/>
  <c r="BZ28" i="24"/>
  <c r="CA25" i="24"/>
  <c r="BF31" i="24"/>
  <c r="BZ29" i="24"/>
  <c r="BI30" i="24"/>
  <c r="BK30" i="24"/>
  <c r="CB31" i="24"/>
  <c r="Z29" i="25"/>
  <c r="AH31" i="25"/>
  <c r="AK26" i="25"/>
  <c r="AL26" i="25"/>
  <c r="AI31" i="25"/>
  <c r="R30" i="25"/>
  <c r="BI25" i="25"/>
  <c r="CA31" i="25"/>
  <c r="BJ27" i="25"/>
  <c r="Y28" i="25"/>
  <c r="BA31" i="25"/>
  <c r="BQ27" i="25"/>
  <c r="CA28" i="25"/>
  <c r="CB28" i="25"/>
  <c r="BB25" i="25"/>
  <c r="CB27" i="25"/>
  <c r="CA29" i="25"/>
  <c r="CB26" i="25"/>
  <c r="AM30" i="24"/>
  <c r="J31" i="24"/>
  <c r="AU29" i="24"/>
  <c r="BP28" i="24"/>
  <c r="K31" i="24"/>
  <c r="BW30" i="24"/>
  <c r="BE31" i="24"/>
  <c r="BZ26" i="24"/>
  <c r="BE28" i="24"/>
  <c r="AV27" i="24"/>
  <c r="CA28" i="24"/>
  <c r="BL30" i="24"/>
  <c r="Y26" i="24"/>
  <c r="BJ27" i="24"/>
  <c r="BY26" i="24"/>
  <c r="CA29" i="24"/>
  <c r="AU28" i="25"/>
  <c r="Y30" i="25"/>
  <c r="AG31" i="25"/>
  <c r="AF31" i="25"/>
  <c r="X28" i="25"/>
  <c r="AL28" i="25"/>
  <c r="AJ26" i="25"/>
  <c r="Z28" i="25"/>
  <c r="Z30" i="25"/>
  <c r="S30" i="25"/>
  <c r="BZ30" i="25"/>
  <c r="BZ31" i="25"/>
  <c r="BR25" i="25"/>
  <c r="BU30" i="25"/>
  <c r="BL31" i="25"/>
  <c r="V28" i="25"/>
  <c r="T28" i="25"/>
  <c r="BY26" i="25"/>
  <c r="BQ31" i="25"/>
  <c r="BB26" i="25"/>
  <c r="AU27" i="25"/>
  <c r="BO25" i="25"/>
  <c r="AZ31" i="25"/>
  <c r="BY30" i="25"/>
  <c r="BW25" i="25"/>
  <c r="BK26" i="25"/>
  <c r="BN26" i="25"/>
  <c r="BZ26" i="25"/>
  <c r="AB27" i="24"/>
  <c r="K29" i="24"/>
  <c r="AJ28" i="24"/>
  <c r="AA31" i="24"/>
  <c r="BI26" i="24"/>
  <c r="BB28" i="24"/>
  <c r="AK30" i="24"/>
  <c r="AQ29" i="24"/>
  <c r="AV26" i="24"/>
  <c r="AL29" i="24"/>
  <c r="AU27" i="24"/>
  <c r="BB27" i="24"/>
  <c r="BF27" i="24"/>
  <c r="Z25" i="24"/>
  <c r="CL127" i="19"/>
  <c r="BX28" i="25"/>
  <c r="BO31" i="25"/>
  <c r="BF31" i="25"/>
  <c r="BD26" i="25"/>
  <c r="AL29" i="25"/>
  <c r="AU26" i="25"/>
  <c r="BH26" i="25"/>
  <c r="AZ27" i="25"/>
  <c r="BW27" i="25"/>
  <c r="BH31" i="25"/>
  <c r="BE29" i="25"/>
  <c r="BE27" i="25"/>
  <c r="BK30" i="25"/>
  <c r="AP28" i="25"/>
  <c r="BL28" i="25"/>
  <c r="BX29" i="25"/>
  <c r="BW26" i="25"/>
  <c r="W27" i="24"/>
  <c r="BX28" i="24"/>
  <c r="AY28" i="24"/>
  <c r="AM26" i="24"/>
  <c r="AF29" i="24"/>
  <c r="BV31" i="24"/>
  <c r="AP29" i="24"/>
  <c r="BM27" i="24"/>
  <c r="AY27" i="24"/>
  <c r="AR31" i="24"/>
  <c r="AK26" i="24"/>
  <c r="AJ26" i="24"/>
  <c r="BJ29" i="24"/>
  <c r="O29" i="24"/>
  <c r="T26" i="24"/>
  <c r="AK27" i="24"/>
  <c r="AB31" i="24"/>
  <c r="AC28" i="24"/>
  <c r="Z27" i="25"/>
  <c r="AC27" i="24"/>
  <c r="R26" i="24"/>
  <c r="M29" i="25"/>
  <c r="BS28" i="25"/>
  <c r="AA29" i="25"/>
  <c r="AK28" i="25"/>
  <c r="AO27" i="25"/>
  <c r="P28" i="25"/>
  <c r="AC31" i="25"/>
  <c r="AF29" i="25"/>
  <c r="T25" i="25"/>
  <c r="AM28" i="25"/>
  <c r="AC27" i="25"/>
  <c r="BF30" i="25"/>
  <c r="BN27" i="25"/>
  <c r="BO30" i="25"/>
  <c r="AW26" i="25"/>
  <c r="BW30" i="25"/>
  <c r="BR29" i="25"/>
  <c r="AJ29" i="25"/>
  <c r="BQ28" i="25"/>
  <c r="AR27" i="25"/>
  <c r="AY27" i="25"/>
  <c r="AZ29" i="25"/>
  <c r="BD30" i="25"/>
  <c r="BA25" i="25"/>
  <c r="BK27" i="25"/>
  <c r="BU28" i="25"/>
  <c r="BV31" i="25"/>
  <c r="BG29" i="25"/>
  <c r="AN29" i="25"/>
  <c r="BO27" i="25"/>
  <c r="BX26" i="25"/>
  <c r="AS27" i="25"/>
  <c r="BP28" i="25"/>
  <c r="BX30" i="25"/>
  <c r="BB27" i="25"/>
  <c r="BD27" i="25"/>
  <c r="BA27" i="25"/>
  <c r="AP29" i="25"/>
  <c r="AZ26" i="25"/>
  <c r="BK29" i="25"/>
  <c r="BR27" i="25"/>
  <c r="AG29" i="25"/>
  <c r="BG26" i="25"/>
  <c r="BN25" i="25"/>
  <c r="BP27" i="25"/>
  <c r="BG30" i="25"/>
  <c r="BS26" i="25"/>
  <c r="BP29" i="25"/>
  <c r="BG27" i="25"/>
  <c r="BC26" i="25"/>
  <c r="BY29" i="25"/>
  <c r="AW27" i="25"/>
  <c r="AV27" i="25"/>
  <c r="BQ29" i="25"/>
  <c r="BE31" i="25"/>
  <c r="BM26" i="25"/>
  <c r="AI29" i="25"/>
  <c r="AQ29" i="25"/>
  <c r="BB29" i="25"/>
  <c r="BI30" i="25"/>
  <c r="BH30" i="25"/>
  <c r="BU25" i="25"/>
  <c r="L27" i="25"/>
  <c r="BT29" i="25"/>
  <c r="AY31" i="25"/>
  <c r="BN31" i="25"/>
  <c r="BS29" i="25"/>
  <c r="BK31" i="25"/>
  <c r="AV26" i="25"/>
  <c r="BL27" i="25"/>
  <c r="BP25" i="25"/>
  <c r="BM31" i="25"/>
  <c r="BP31" i="25"/>
  <c r="BT30" i="25"/>
  <c r="BS30" i="25"/>
  <c r="AQ27" i="25"/>
  <c r="BJ29" i="25"/>
  <c r="BE25" i="25"/>
  <c r="BC29" i="25"/>
  <c r="BP26" i="25"/>
  <c r="AX27" i="25"/>
  <c r="BJ30" i="25"/>
  <c r="BC31" i="25"/>
  <c r="BY28" i="25"/>
  <c r="AU29" i="25"/>
  <c r="BK28" i="25"/>
  <c r="BM30" i="25"/>
  <c r="AZ25" i="25"/>
  <c r="BX31" i="25"/>
  <c r="BM27" i="25"/>
  <c r="BV30" i="25"/>
  <c r="BF26" i="25"/>
  <c r="N29" i="25"/>
  <c r="BV27" i="25"/>
  <c r="AK29" i="25"/>
  <c r="AY26" i="25"/>
  <c r="BO29" i="25"/>
  <c r="BY27" i="25"/>
  <c r="BT25" i="25"/>
  <c r="BF25" i="25"/>
  <c r="BT26" i="25"/>
  <c r="BM25" i="25"/>
  <c r="BI31" i="25"/>
  <c r="BS27" i="25"/>
  <c r="BR28" i="25"/>
  <c r="BX27" i="25"/>
  <c r="BA26" i="25"/>
  <c r="BI26" i="25"/>
  <c r="BE30" i="25"/>
  <c r="BF29" i="25"/>
  <c r="BH28" i="25"/>
  <c r="BJ26" i="25"/>
  <c r="BJ31" i="25"/>
  <c r="AT27" i="25"/>
  <c r="BT31" i="25"/>
  <c r="BY31" i="25"/>
  <c r="BI27" i="25"/>
  <c r="AW29" i="25"/>
  <c r="BU29" i="25"/>
  <c r="BQ26" i="25"/>
  <c r="BV25" i="25"/>
  <c r="BB31" i="25"/>
  <c r="AX31" i="25"/>
  <c r="BS25" i="25"/>
  <c r="BH25" i="25"/>
  <c r="BF27" i="25"/>
  <c r="BG28" i="25"/>
  <c r="BP30" i="25"/>
  <c r="AI27" i="25"/>
  <c r="AP27" i="25"/>
  <c r="BU27" i="25"/>
  <c r="AT29" i="25"/>
  <c r="BG31" i="25"/>
  <c r="AM29" i="25"/>
  <c r="BW29" i="25"/>
  <c r="BN30" i="25"/>
  <c r="BU31" i="25"/>
  <c r="BW28" i="25"/>
  <c r="BT28" i="25"/>
  <c r="BW28" i="24"/>
  <c r="AJ27" i="24"/>
  <c r="AS27" i="24"/>
  <c r="L28" i="24"/>
  <c r="V30" i="24"/>
  <c r="AB28" i="24"/>
  <c r="AH30" i="24"/>
  <c r="AI26" i="24"/>
  <c r="AA27" i="24"/>
  <c r="AH26" i="24"/>
  <c r="AG29" i="24"/>
  <c r="AJ31" i="24"/>
  <c r="T27" i="24"/>
  <c r="AO28" i="24"/>
  <c r="X29" i="24"/>
  <c r="BT28" i="24"/>
  <c r="AE26" i="24"/>
  <c r="AQ27" i="24"/>
  <c r="AI31" i="24"/>
  <c r="P30" i="24"/>
  <c r="AR27" i="24"/>
  <c r="Y28" i="24"/>
  <c r="R30" i="24"/>
  <c r="AK28" i="24"/>
  <c r="BU25" i="24"/>
  <c r="AY31" i="24"/>
  <c r="BQ27" i="24"/>
  <c r="BK26" i="24"/>
  <c r="BO31" i="24"/>
  <c r="BE26" i="24"/>
  <c r="AX31" i="24"/>
  <c r="AX27" i="24"/>
  <c r="P26" i="24"/>
  <c r="BQ29" i="24"/>
  <c r="BO29" i="24"/>
  <c r="BO30" i="24"/>
  <c r="AV25" i="24"/>
  <c r="BM29" i="24"/>
  <c r="BL29" i="24"/>
  <c r="AU26" i="24"/>
  <c r="BP31" i="24"/>
  <c r="BM31" i="24"/>
  <c r="BK29" i="24"/>
  <c r="AW26" i="24"/>
  <c r="AK31" i="24"/>
  <c r="BP30" i="24"/>
  <c r="BW31" i="24"/>
  <c r="BN27" i="24"/>
  <c r="BL31" i="24"/>
  <c r="BT26" i="24"/>
  <c r="AS29" i="24"/>
  <c r="AR29" i="24"/>
  <c r="BV27" i="24"/>
  <c r="BV25" i="24"/>
  <c r="BB30" i="24"/>
  <c r="BT29" i="24"/>
  <c r="AS31" i="24"/>
  <c r="BR29" i="24"/>
  <c r="BJ26" i="24"/>
  <c r="BU28" i="24"/>
  <c r="AH29" i="24"/>
  <c r="AW29" i="24"/>
  <c r="AV29" i="24"/>
  <c r="AZ31" i="24"/>
  <c r="BA27" i="24"/>
  <c r="AL30" i="24"/>
  <c r="BI29" i="24"/>
  <c r="BG29" i="24"/>
  <c r="BH29" i="24"/>
  <c r="BB29" i="24"/>
  <c r="AL26" i="24"/>
  <c r="AW25" i="24"/>
  <c r="BS30" i="24"/>
  <c r="BH27" i="24"/>
  <c r="BP27" i="24"/>
  <c r="BQ26" i="24"/>
  <c r="BG27" i="24"/>
  <c r="AN26" i="24"/>
  <c r="BS28" i="24"/>
  <c r="BQ31" i="24"/>
  <c r="BR27" i="24"/>
  <c r="BM25" i="24"/>
  <c r="BC30" i="24"/>
  <c r="BT31" i="24"/>
  <c r="BC29" i="24"/>
  <c r="BC26" i="24"/>
  <c r="BK25" i="24"/>
  <c r="BN25" i="24"/>
  <c r="AS30" i="24"/>
  <c r="BQ28" i="24"/>
  <c r="AW31" i="24"/>
  <c r="BX27" i="24"/>
  <c r="BM26" i="24"/>
  <c r="BG30" i="24"/>
  <c r="BP29" i="24"/>
  <c r="BX30" i="24"/>
  <c r="BU27" i="24"/>
  <c r="AN25" i="24"/>
  <c r="BV28" i="24"/>
  <c r="AT30" i="24"/>
  <c r="AO26" i="24"/>
  <c r="BG31" i="24"/>
  <c r="AO25" i="24"/>
  <c r="AM25" i="24"/>
  <c r="BJ30" i="24"/>
  <c r="BF25" i="24"/>
  <c r="BA30" i="24"/>
  <c r="AT27" i="24"/>
  <c r="AO29" i="24"/>
  <c r="AN29" i="24"/>
  <c r="BR28" i="24"/>
  <c r="BD31" i="24"/>
  <c r="AM29" i="24"/>
  <c r="AQ31" i="24"/>
  <c r="BE25" i="24"/>
  <c r="BX31" i="24"/>
  <c r="BH30" i="24"/>
  <c r="BC25" i="24"/>
  <c r="AN30" i="24"/>
  <c r="BB26" i="24"/>
  <c r="BT25" i="24"/>
  <c r="BR30" i="24"/>
  <c r="BP26" i="24"/>
  <c r="BU31" i="24"/>
  <c r="BE29" i="24"/>
  <c r="BD29" i="24"/>
  <c r="BH31" i="24"/>
  <c r="BS25" i="24"/>
  <c r="AZ27" i="24"/>
  <c r="BA29" i="24"/>
  <c r="AY29" i="24"/>
  <c r="AZ29" i="24"/>
  <c r="AT26" i="24"/>
  <c r="AP31" i="24"/>
  <c r="BS26" i="24"/>
  <c r="AU25" i="24"/>
  <c r="AV30" i="24"/>
  <c r="AS26" i="24"/>
  <c r="CT127" i="19"/>
  <c r="DB127" i="19"/>
  <c r="CD127" i="19"/>
  <c r="CT127" i="3"/>
  <c r="CL127" i="3"/>
  <c r="CD127" i="3"/>
  <c r="BV127" i="3"/>
  <c r="DB127" i="3"/>
  <c r="AC30" i="24"/>
  <c r="AA31" i="25"/>
  <c r="BD28" i="25"/>
  <c r="BN28" i="24"/>
  <c r="J31" i="25"/>
  <c r="L26" i="24"/>
  <c r="BO28" i="24"/>
  <c r="I31" i="25"/>
  <c r="AP27" i="24"/>
  <c r="AE31" i="25"/>
  <c r="N28" i="25"/>
  <c r="V25" i="25"/>
  <c r="AX28" i="24"/>
  <c r="J26" i="24"/>
  <c r="R25" i="25"/>
  <c r="S26" i="24"/>
  <c r="AQ28" i="25"/>
  <c r="X29" i="25"/>
  <c r="Q30" i="24"/>
  <c r="Q26" i="24"/>
  <c r="V30" i="25"/>
  <c r="L29" i="24"/>
  <c r="Q28" i="25"/>
  <c r="S28" i="25"/>
  <c r="R28" i="25"/>
  <c r="N25" i="24"/>
  <c r="O25" i="24"/>
  <c r="V29" i="25"/>
  <c r="AD30" i="24"/>
  <c r="J30" i="25"/>
  <c r="AW28" i="24"/>
  <c r="BC28" i="25"/>
  <c r="W27" i="25"/>
  <c r="W28" i="24"/>
  <c r="U27" i="24"/>
  <c r="L25" i="25"/>
  <c r="U29" i="24"/>
  <c r="Q25" i="24"/>
  <c r="AJ27" i="25"/>
  <c r="O26" i="25"/>
  <c r="X26" i="25"/>
  <c r="R31" i="24"/>
  <c r="S31" i="24"/>
  <c r="BA28" i="25"/>
  <c r="Z31" i="25"/>
  <c r="Y31" i="25"/>
  <c r="H30" i="25"/>
  <c r="I30" i="25"/>
  <c r="G30" i="25"/>
  <c r="J28" i="25"/>
  <c r="K28" i="25"/>
  <c r="L28" i="25"/>
  <c r="K25" i="24"/>
  <c r="L25" i="24"/>
  <c r="M25" i="24"/>
  <c r="S29" i="24"/>
  <c r="AD26" i="24"/>
  <c r="N25" i="25"/>
  <c r="O25" i="25"/>
  <c r="V25" i="24"/>
  <c r="U25" i="24"/>
  <c r="T25" i="24"/>
  <c r="Y29" i="24"/>
  <c r="Z29" i="24"/>
  <c r="AE27" i="25"/>
  <c r="AD27" i="25"/>
  <c r="AB30" i="24"/>
  <c r="BK28" i="24"/>
  <c r="BL28" i="24"/>
  <c r="Z27" i="24"/>
  <c r="X27" i="24"/>
  <c r="Y27" i="24"/>
  <c r="K26" i="25"/>
  <c r="S29" i="25"/>
  <c r="T29" i="25"/>
  <c r="U29" i="25"/>
  <c r="T29" i="24"/>
  <c r="AE27" i="24"/>
  <c r="AF27" i="24"/>
  <c r="Q29" i="25"/>
  <c r="R29" i="25"/>
  <c r="P27" i="25"/>
  <c r="K27" i="24"/>
  <c r="AH26" i="25"/>
  <c r="M30" i="25"/>
  <c r="X30" i="24"/>
  <c r="V28" i="24"/>
  <c r="J29" i="24"/>
  <c r="I29" i="24"/>
  <c r="H29" i="24"/>
  <c r="BM28" i="25"/>
  <c r="Y31" i="24"/>
  <c r="AL28" i="24"/>
  <c r="AN28" i="24"/>
  <c r="AM28" i="24"/>
  <c r="AF26" i="24"/>
  <c r="AG26" i="24"/>
  <c r="AE29" i="24"/>
  <c r="AD29" i="24"/>
  <c r="O28" i="25"/>
  <c r="AH28" i="25"/>
  <c r="Y29" i="25"/>
  <c r="BI28" i="24"/>
  <c r="BH28" i="24"/>
  <c r="G26" i="25"/>
  <c r="H26" i="25"/>
  <c r="I26" i="25"/>
  <c r="O27" i="25"/>
  <c r="M26" i="25"/>
  <c r="L26" i="25"/>
  <c r="AC29" i="25"/>
  <c r="AD29" i="25"/>
  <c r="AJ28" i="25"/>
  <c r="AI28" i="25"/>
  <c r="G25" i="25"/>
  <c r="I25" i="25"/>
  <c r="H25" i="25"/>
  <c r="Y26" i="25"/>
  <c r="AX28" i="25"/>
  <c r="AA29" i="24"/>
  <c r="AB29" i="24"/>
  <c r="AC29" i="24"/>
  <c r="AF26" i="25"/>
  <c r="M25" i="25"/>
  <c r="L29" i="25"/>
  <c r="K29" i="25"/>
  <c r="AA27" i="25"/>
  <c r="AA30" i="24"/>
  <c r="X31" i="24"/>
  <c r="W31" i="24"/>
  <c r="X26" i="24"/>
  <c r="O30" i="25"/>
  <c r="P30" i="25"/>
  <c r="AG31" i="24"/>
  <c r="AE31" i="24"/>
  <c r="AF31" i="24"/>
  <c r="AT28" i="24"/>
  <c r="AV28" i="24"/>
  <c r="AD27" i="24"/>
  <c r="M29" i="24"/>
  <c r="BC28" i="24"/>
  <c r="BD28" i="24"/>
  <c r="X27" i="25"/>
  <c r="M31" i="24"/>
  <c r="N31" i="24"/>
  <c r="K28" i="24"/>
  <c r="J28" i="24"/>
  <c r="N27" i="25"/>
  <c r="M27" i="25"/>
  <c r="AG28" i="24"/>
  <c r="AF28" i="24"/>
  <c r="M26" i="24"/>
  <c r="O26" i="24"/>
  <c r="S26" i="25"/>
  <c r="T26" i="25"/>
  <c r="R25" i="24"/>
  <c r="P25" i="24"/>
  <c r="O27" i="24"/>
  <c r="M27" i="24"/>
  <c r="N27" i="24"/>
  <c r="AG26" i="25"/>
  <c r="AK29" i="24"/>
  <c r="AI29" i="24"/>
  <c r="AJ29" i="24"/>
  <c r="AE28" i="24"/>
  <c r="O30" i="24"/>
  <c r="H28" i="25"/>
  <c r="G28" i="25"/>
  <c r="I28" i="25"/>
  <c r="W30" i="24"/>
  <c r="G28" i="24"/>
  <c r="I28" i="24"/>
  <c r="J25" i="25"/>
  <c r="K30" i="25"/>
  <c r="L30" i="25"/>
  <c r="AG28" i="25"/>
  <c r="AF28" i="25"/>
  <c r="U31" i="24"/>
  <c r="V31" i="24"/>
  <c r="S28" i="24"/>
  <c r="R28" i="24"/>
  <c r="Q28" i="24"/>
  <c r="V31" i="25"/>
  <c r="U31" i="25"/>
  <c r="O28" i="24"/>
  <c r="N28" i="24"/>
  <c r="P28" i="24"/>
  <c r="U26" i="24"/>
  <c r="W26" i="24"/>
  <c r="V26" i="24"/>
  <c r="J25" i="24"/>
  <c r="I25" i="24"/>
  <c r="H25" i="24"/>
  <c r="X28" i="24"/>
  <c r="T30" i="25"/>
  <c r="U30" i="25"/>
  <c r="BE28" i="25"/>
  <c r="T27" i="25"/>
  <c r="S27" i="25"/>
  <c r="AK27" i="25"/>
  <c r="J27" i="24"/>
  <c r="S30" i="24"/>
  <c r="AT28" i="25"/>
  <c r="BN28" i="25"/>
  <c r="G30" i="24"/>
  <c r="H30" i="24"/>
  <c r="I30" i="24"/>
  <c r="U25" i="25"/>
  <c r="W25" i="25"/>
  <c r="BB28" i="25"/>
  <c r="AB31" i="25"/>
  <c r="N29" i="24"/>
  <c r="K25" i="25"/>
  <c r="AB27" i="25"/>
  <c r="R27" i="25"/>
  <c r="AE26" i="25"/>
  <c r="AC26" i="25"/>
  <c r="AF27" i="25"/>
  <c r="AH27" i="25"/>
  <c r="R31" i="25"/>
  <c r="Q31" i="25"/>
  <c r="L30" i="24"/>
  <c r="M30" i="24"/>
  <c r="U27" i="25"/>
  <c r="V27" i="25"/>
  <c r="L31" i="24"/>
  <c r="G26" i="24"/>
  <c r="H26" i="24"/>
  <c r="I26" i="24"/>
  <c r="Z31" i="24"/>
  <c r="G27" i="24"/>
  <c r="I27" i="24"/>
  <c r="H27" i="24"/>
  <c r="P31" i="25"/>
  <c r="AH31" i="24"/>
  <c r="AB28" i="25"/>
  <c r="AA28" i="25"/>
  <c r="P29" i="24"/>
  <c r="AG27" i="24"/>
  <c r="AH27" i="24"/>
  <c r="AC28" i="25"/>
  <c r="BG28" i="24"/>
  <c r="BF28" i="24"/>
  <c r="AD31" i="25"/>
  <c r="AS28" i="25"/>
  <c r="J27" i="25"/>
  <c r="K27" i="25"/>
  <c r="AL27" i="24"/>
  <c r="AP28" i="24"/>
  <c r="Z26" i="25"/>
  <c r="T31" i="24"/>
  <c r="AR28" i="25"/>
  <c r="R27" i="24"/>
  <c r="S27" i="24"/>
  <c r="AI27" i="24"/>
  <c r="BO28" i="25"/>
  <c r="U28" i="24"/>
  <c r="G29" i="25"/>
  <c r="I29" i="25"/>
  <c r="H29" i="25"/>
  <c r="AC31" i="24"/>
  <c r="AD31" i="24"/>
  <c r="AA28" i="24"/>
  <c r="Z28" i="24"/>
  <c r="AW28" i="25"/>
  <c r="AG27" i="25"/>
  <c r="G31" i="24"/>
  <c r="H31" i="24"/>
  <c r="I31" i="24"/>
  <c r="AH28" i="24"/>
  <c r="AI28" i="24"/>
  <c r="H31" i="25"/>
  <c r="G31" i="25"/>
  <c r="AB29" i="25"/>
  <c r="M28" i="25"/>
  <c r="O31" i="24"/>
  <c r="P31" i="24"/>
  <c r="Q31" i="24"/>
  <c r="AB26" i="24"/>
  <c r="X31" i="25"/>
  <c r="W31" i="25"/>
  <c r="Q29" i="24"/>
  <c r="R29" i="24"/>
  <c r="V27" i="24"/>
  <c r="J26" i="25"/>
  <c r="AI30" i="24"/>
  <c r="AJ30" i="24"/>
  <c r="T31" i="25"/>
  <c r="S31" i="25"/>
  <c r="W30" i="25"/>
  <c r="AC26" i="24"/>
  <c r="AE28" i="25"/>
  <c r="N26" i="25"/>
  <c r="P26" i="25"/>
  <c r="V29" i="24"/>
  <c r="BJ28" i="24"/>
  <c r="V26" i="25"/>
  <c r="W26" i="25"/>
  <c r="U26" i="25"/>
  <c r="O31" i="25"/>
  <c r="N31" i="25"/>
  <c r="M31" i="25"/>
  <c r="AG30" i="24"/>
  <c r="AF30" i="24"/>
  <c r="AE30" i="24"/>
  <c r="Q25" i="25"/>
  <c r="S25" i="25"/>
  <c r="R26" i="25"/>
  <c r="AO28" i="25"/>
  <c r="U30" i="24"/>
  <c r="T30" i="24"/>
  <c r="AQ28" i="24"/>
  <c r="AR28" i="24"/>
  <c r="N26" i="24"/>
  <c r="Z25" i="25"/>
  <c r="Y25" i="25"/>
  <c r="AA25" i="25"/>
  <c r="AG25" i="24"/>
  <c r="AF25" i="24"/>
  <c r="AE25" i="24"/>
  <c r="W29" i="24"/>
  <c r="L31" i="25"/>
  <c r="K31" i="25"/>
  <c r="Y25" i="24"/>
  <c r="X25" i="24"/>
  <c r="W25" i="24"/>
  <c r="AN28" i="25"/>
  <c r="AO27" i="24"/>
  <c r="AU28" i="24"/>
  <c r="N30" i="24"/>
  <c r="AN27" i="25"/>
  <c r="T28" i="24"/>
  <c r="BV127" i="19"/>
  <c r="DA127" i="19"/>
  <c r="CS127" i="19"/>
  <c r="CK127" i="19"/>
  <c r="CZ127" i="19"/>
  <c r="CR127" i="19"/>
  <c r="CJ127" i="19"/>
  <c r="CB127" i="19"/>
  <c r="CY127" i="19"/>
  <c r="CQ127" i="19"/>
  <c r="CI127" i="19"/>
  <c r="CA127" i="19"/>
  <c r="CX127" i="19"/>
  <c r="CP127" i="19"/>
  <c r="CH127" i="19"/>
  <c r="BZ127" i="19"/>
  <c r="DD127" i="19"/>
  <c r="CV127" i="19"/>
  <c r="CN127" i="19"/>
  <c r="CF127" i="19"/>
  <c r="BX127" i="19"/>
  <c r="CW127" i="19"/>
  <c r="CO127" i="19"/>
  <c r="CG127" i="19"/>
  <c r="BY127" i="19"/>
  <c r="DC127" i="19"/>
  <c r="CU127" i="19"/>
  <c r="CM127" i="19"/>
  <c r="CE127" i="19"/>
  <c r="BW127" i="19"/>
  <c r="CC127" i="19"/>
  <c r="BZ127" i="3"/>
  <c r="DD127" i="3"/>
  <c r="CV127" i="3"/>
  <c r="CF127" i="3"/>
  <c r="BX127" i="3"/>
  <c r="CY127" i="3"/>
  <c r="CQ127" i="3"/>
  <c r="CI127" i="3"/>
  <c r="CA127" i="3"/>
  <c r="CW127" i="3"/>
  <c r="CO127" i="3"/>
  <c r="CG127" i="3"/>
  <c r="BY127" i="3"/>
  <c r="CZ127" i="3"/>
  <c r="CR127" i="3"/>
  <c r="CJ127" i="3"/>
  <c r="CB127" i="3"/>
  <c r="DC127" i="3"/>
  <c r="CU127" i="3"/>
  <c r="CM127" i="3"/>
  <c r="CE127" i="3"/>
  <c r="BW127" i="3"/>
  <c r="CX127" i="3"/>
  <c r="CP127" i="3"/>
  <c r="CH127" i="3"/>
  <c r="DA127" i="3"/>
  <c r="CS127" i="3"/>
  <c r="CK127" i="3"/>
  <c r="CC127" i="3"/>
  <c r="J4" i="8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K2" i="8" l="1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23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D4" i="23" l="1"/>
  <c r="D3" i="23"/>
  <c r="D4" i="8"/>
  <c r="D3" i="8"/>
  <c r="BB5" i="3"/>
  <c r="J129" i="14" l="1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CB128" i="19" l="1"/>
  <c r="CJ128" i="19"/>
  <c r="CR128" i="19"/>
  <c r="CZ128" i="19"/>
  <c r="BY129" i="19"/>
  <c r="CG129" i="19"/>
  <c r="CO129" i="19"/>
  <c r="CW129" i="19"/>
  <c r="BV130" i="19"/>
  <c r="CD130" i="19"/>
  <c r="CL130" i="19"/>
  <c r="CT130" i="19"/>
  <c r="DB130" i="19"/>
  <c r="CA131" i="19"/>
  <c r="CI131" i="19"/>
  <c r="CQ131" i="19"/>
  <c r="CY131" i="19"/>
  <c r="BX132" i="19"/>
  <c r="CF132" i="19"/>
  <c r="CN132" i="19"/>
  <c r="CV132" i="19"/>
  <c r="DD132" i="19"/>
  <c r="CC133" i="19"/>
  <c r="CK133" i="19"/>
  <c r="CS133" i="19"/>
  <c r="DA133" i="19"/>
  <c r="CU131" i="19"/>
  <c r="BY128" i="19"/>
  <c r="BV129" i="19"/>
  <c r="CA130" i="19"/>
  <c r="BX131" i="19"/>
  <c r="CV131" i="19"/>
  <c r="CS132" i="19"/>
  <c r="CX133" i="19"/>
  <c r="CH128" i="19"/>
  <c r="CX128" i="19"/>
  <c r="CE129" i="19"/>
  <c r="CU129" i="19"/>
  <c r="CB130" i="19"/>
  <c r="CZ130" i="19"/>
  <c r="CG131" i="19"/>
  <c r="CW131" i="19"/>
  <c r="CL132" i="19"/>
  <c r="CA133" i="19"/>
  <c r="CC128" i="19"/>
  <c r="CK128" i="19"/>
  <c r="CS128" i="19"/>
  <c r="DA128" i="19"/>
  <c r="BZ129" i="19"/>
  <c r="CH129" i="19"/>
  <c r="CP129" i="19"/>
  <c r="CX129" i="19"/>
  <c r="BW130" i="19"/>
  <c r="CE130" i="19"/>
  <c r="CM130" i="19"/>
  <c r="CU130" i="19"/>
  <c r="DC130" i="19"/>
  <c r="CB131" i="19"/>
  <c r="CJ131" i="19"/>
  <c r="CR131" i="19"/>
  <c r="CZ131" i="19"/>
  <c r="BY132" i="19"/>
  <c r="CG132" i="19"/>
  <c r="CO132" i="19"/>
  <c r="CW132" i="19"/>
  <c r="BV133" i="19"/>
  <c r="CD133" i="19"/>
  <c r="CL133" i="19"/>
  <c r="CT133" i="19"/>
  <c r="DB133" i="19"/>
  <c r="CM131" i="19"/>
  <c r="CW128" i="19"/>
  <c r="CD129" i="19"/>
  <c r="DB129" i="19"/>
  <c r="CY130" i="19"/>
  <c r="DD131" i="19"/>
  <c r="DA132" i="19"/>
  <c r="CP133" i="19"/>
  <c r="BV132" i="19"/>
  <c r="CI133" i="19"/>
  <c r="CA128" i="19"/>
  <c r="CF129" i="19"/>
  <c r="DD129" i="19"/>
  <c r="DA130" i="19"/>
  <c r="CX131" i="19"/>
  <c r="DC132" i="19"/>
  <c r="BV128" i="19"/>
  <c r="CD128" i="19"/>
  <c r="CL128" i="19"/>
  <c r="CT128" i="19"/>
  <c r="DB128" i="19"/>
  <c r="CA129" i="19"/>
  <c r="CI129" i="19"/>
  <c r="CQ129" i="19"/>
  <c r="CY129" i="19"/>
  <c r="BX130" i="19"/>
  <c r="CF130" i="19"/>
  <c r="CN130" i="19"/>
  <c r="CV130" i="19"/>
  <c r="DD130" i="19"/>
  <c r="CC131" i="19"/>
  <c r="CK131" i="19"/>
  <c r="CS131" i="19"/>
  <c r="DA131" i="19"/>
  <c r="BZ132" i="19"/>
  <c r="CH132" i="19"/>
  <c r="CP132" i="19"/>
  <c r="CX132" i="19"/>
  <c r="BW133" i="19"/>
  <c r="CE133" i="19"/>
  <c r="CM133" i="19"/>
  <c r="CU133" i="19"/>
  <c r="DC133" i="19"/>
  <c r="CE131" i="19"/>
  <c r="CO128" i="19"/>
  <c r="CT129" i="19"/>
  <c r="CI130" i="19"/>
  <c r="CF131" i="19"/>
  <c r="CK132" i="19"/>
  <c r="BZ133" i="19"/>
  <c r="CQ128" i="19"/>
  <c r="CN129" i="19"/>
  <c r="CC130" i="19"/>
  <c r="CH131" i="19"/>
  <c r="CU132" i="19"/>
  <c r="CZ133" i="19"/>
  <c r="BW128" i="19"/>
  <c r="CE128" i="19"/>
  <c r="CM128" i="19"/>
  <c r="CU128" i="19"/>
  <c r="DC128" i="19"/>
  <c r="CB129" i="19"/>
  <c r="CJ129" i="19"/>
  <c r="CR129" i="19"/>
  <c r="CZ129" i="19"/>
  <c r="BY130" i="19"/>
  <c r="CG130" i="19"/>
  <c r="CO130" i="19"/>
  <c r="CW130" i="19"/>
  <c r="BV131" i="19"/>
  <c r="CD131" i="19"/>
  <c r="CL131" i="19"/>
  <c r="CT131" i="19"/>
  <c r="DB131" i="19"/>
  <c r="CA132" i="19"/>
  <c r="CI132" i="19"/>
  <c r="CQ132" i="19"/>
  <c r="CY132" i="19"/>
  <c r="BX133" i="19"/>
  <c r="CF133" i="19"/>
  <c r="CN133" i="19"/>
  <c r="CV133" i="19"/>
  <c r="DD133" i="19"/>
  <c r="DC131" i="19"/>
  <c r="BZ128" i="19"/>
  <c r="CP128" i="19"/>
  <c r="BW129" i="19"/>
  <c r="CM129" i="19"/>
  <c r="DC129" i="19"/>
  <c r="CJ130" i="19"/>
  <c r="BY131" i="19"/>
  <c r="CO131" i="19"/>
  <c r="CD132" i="19"/>
  <c r="CT132" i="19"/>
  <c r="CY133" i="19"/>
  <c r="CY128" i="19"/>
  <c r="CV129" i="19"/>
  <c r="BZ131" i="19"/>
  <c r="BW132" i="19"/>
  <c r="CB133" i="19"/>
  <c r="BX128" i="19"/>
  <c r="CF128" i="19"/>
  <c r="CN128" i="19"/>
  <c r="CV128" i="19"/>
  <c r="DD128" i="19"/>
  <c r="CC129" i="19"/>
  <c r="CK129" i="19"/>
  <c r="CS129" i="19"/>
  <c r="DA129" i="19"/>
  <c r="BZ130" i="19"/>
  <c r="CH130" i="19"/>
  <c r="CP130" i="19"/>
  <c r="CX130" i="19"/>
  <c r="BW131" i="19"/>
  <c r="CB132" i="19"/>
  <c r="CJ132" i="19"/>
  <c r="CR132" i="19"/>
  <c r="CZ132" i="19"/>
  <c r="BY133" i="19"/>
  <c r="CG133" i="19"/>
  <c r="CO133" i="19"/>
  <c r="CW133" i="19"/>
  <c r="CG128" i="19"/>
  <c r="CL129" i="19"/>
  <c r="CQ130" i="19"/>
  <c r="CN131" i="19"/>
  <c r="CC132" i="19"/>
  <c r="CH133" i="19"/>
  <c r="CQ133" i="19"/>
  <c r="BX129" i="19"/>
  <c r="CK130" i="19"/>
  <c r="CP131" i="19"/>
  <c r="CM132" i="19"/>
  <c r="CR133" i="19"/>
  <c r="CR130" i="19"/>
  <c r="DB132" i="19"/>
  <c r="CI128" i="19"/>
  <c r="CS130" i="19"/>
  <c r="CE132" i="19"/>
  <c r="CJ133" i="19"/>
  <c r="CB128" i="3"/>
  <c r="CJ128" i="3"/>
  <c r="CR128" i="3"/>
  <c r="CZ128" i="3"/>
  <c r="BY129" i="3"/>
  <c r="CG129" i="3"/>
  <c r="CO129" i="3"/>
  <c r="CW129" i="3"/>
  <c r="BV130" i="3"/>
  <c r="CD130" i="3"/>
  <c r="CL130" i="3"/>
  <c r="CT130" i="3"/>
  <c r="DB130" i="3"/>
  <c r="CA131" i="3"/>
  <c r="CI131" i="3"/>
  <c r="CQ131" i="3"/>
  <c r="CY131" i="3"/>
  <c r="BX132" i="3"/>
  <c r="CF132" i="3"/>
  <c r="CN132" i="3"/>
  <c r="CV132" i="3"/>
  <c r="DD132" i="3"/>
  <c r="CC133" i="3"/>
  <c r="CK133" i="3"/>
  <c r="CS133" i="3"/>
  <c r="DA133" i="3"/>
  <c r="CC128" i="3"/>
  <c r="CK128" i="3"/>
  <c r="CS128" i="3"/>
  <c r="DA128" i="3"/>
  <c r="BZ129" i="3"/>
  <c r="CH129" i="3"/>
  <c r="CX129" i="3"/>
  <c r="BW130" i="3"/>
  <c r="CM130" i="3"/>
  <c r="DC130" i="3"/>
  <c r="CJ131" i="3"/>
  <c r="CZ131" i="3"/>
  <c r="CG132" i="3"/>
  <c r="CW132" i="3"/>
  <c r="CL133" i="3"/>
  <c r="DB133" i="3"/>
  <c r="CA128" i="3"/>
  <c r="CQ128" i="3"/>
  <c r="BX129" i="3"/>
  <c r="DD129" i="3"/>
  <c r="BZ131" i="3"/>
  <c r="BW132" i="3"/>
  <c r="CB133" i="3"/>
  <c r="CZ133" i="3"/>
  <c r="CP129" i="3"/>
  <c r="CE130" i="3"/>
  <c r="CU130" i="3"/>
  <c r="CB131" i="3"/>
  <c r="CR131" i="3"/>
  <c r="BY132" i="3"/>
  <c r="CO132" i="3"/>
  <c r="BV133" i="3"/>
  <c r="CD133" i="3"/>
  <c r="CT133" i="3"/>
  <c r="CI128" i="3"/>
  <c r="CV129" i="3"/>
  <c r="CS130" i="3"/>
  <c r="CP131" i="3"/>
  <c r="DC132" i="3"/>
  <c r="BV128" i="3"/>
  <c r="CD128" i="3"/>
  <c r="CL128" i="3"/>
  <c r="CT128" i="3"/>
  <c r="DB128" i="3"/>
  <c r="CA129" i="3"/>
  <c r="CI129" i="3"/>
  <c r="CQ129" i="3"/>
  <c r="CY129" i="3"/>
  <c r="BX130" i="3"/>
  <c r="CF130" i="3"/>
  <c r="CN130" i="3"/>
  <c r="CV130" i="3"/>
  <c r="DD130" i="3"/>
  <c r="CC131" i="3"/>
  <c r="CK131" i="3"/>
  <c r="CS131" i="3"/>
  <c r="DA131" i="3"/>
  <c r="BZ132" i="3"/>
  <c r="CH132" i="3"/>
  <c r="CP132" i="3"/>
  <c r="CX132" i="3"/>
  <c r="BW133" i="3"/>
  <c r="CE133" i="3"/>
  <c r="CM133" i="3"/>
  <c r="CU133" i="3"/>
  <c r="DC133" i="3"/>
  <c r="BW128" i="3"/>
  <c r="CE128" i="3"/>
  <c r="CM128" i="3"/>
  <c r="CU128" i="3"/>
  <c r="DC128" i="3"/>
  <c r="CB129" i="3"/>
  <c r="CR129" i="3"/>
  <c r="CZ129" i="3"/>
  <c r="BY130" i="3"/>
  <c r="CG130" i="3"/>
  <c r="CW130" i="3"/>
  <c r="BV131" i="3"/>
  <c r="CL131" i="3"/>
  <c r="DB131" i="3"/>
  <c r="CI132" i="3"/>
  <c r="CY132" i="3"/>
  <c r="CF133" i="3"/>
  <c r="CV133" i="3"/>
  <c r="CN129" i="3"/>
  <c r="CK130" i="3"/>
  <c r="CX131" i="3"/>
  <c r="CU132" i="3"/>
  <c r="CJ129" i="3"/>
  <c r="CO130" i="3"/>
  <c r="CD131" i="3"/>
  <c r="CT131" i="3"/>
  <c r="CA132" i="3"/>
  <c r="CQ132" i="3"/>
  <c r="BX133" i="3"/>
  <c r="CN133" i="3"/>
  <c r="DD133" i="3"/>
  <c r="CY128" i="3"/>
  <c r="CC130" i="3"/>
  <c r="CH131" i="3"/>
  <c r="CM132" i="3"/>
  <c r="CR133" i="3"/>
  <c r="BX128" i="3"/>
  <c r="CF128" i="3"/>
  <c r="CV128" i="3"/>
  <c r="DD128" i="3"/>
  <c r="CC129" i="3"/>
  <c r="CK129" i="3"/>
  <c r="CS129" i="3"/>
  <c r="DA129" i="3"/>
  <c r="BZ130" i="3"/>
  <c r="CH130" i="3"/>
  <c r="CP130" i="3"/>
  <c r="CX130" i="3"/>
  <c r="BW131" i="3"/>
  <c r="CE131" i="3"/>
  <c r="CM131" i="3"/>
  <c r="CU131" i="3"/>
  <c r="DC131" i="3"/>
  <c r="CB132" i="3"/>
  <c r="CJ132" i="3"/>
  <c r="CR132" i="3"/>
  <c r="CZ132" i="3"/>
  <c r="BY133" i="3"/>
  <c r="CG133" i="3"/>
  <c r="CO133" i="3"/>
  <c r="CW133" i="3"/>
  <c r="BV129" i="3"/>
  <c r="CT129" i="3"/>
  <c r="CA130" i="3"/>
  <c r="CQ130" i="3"/>
  <c r="BX131" i="3"/>
  <c r="CN131" i="3"/>
  <c r="DD131" i="3"/>
  <c r="CC132" i="3"/>
  <c r="CS132" i="3"/>
  <c r="BZ133" i="3"/>
  <c r="CP133" i="3"/>
  <c r="BY128" i="3"/>
  <c r="CG128" i="3"/>
  <c r="CO128" i="3"/>
  <c r="CW128" i="3"/>
  <c r="CD129" i="3"/>
  <c r="CL129" i="3"/>
  <c r="DB129" i="3"/>
  <c r="CI130" i="3"/>
  <c r="CY130" i="3"/>
  <c r="CF131" i="3"/>
  <c r="CV131" i="3"/>
  <c r="CK132" i="3"/>
  <c r="DA132" i="3"/>
  <c r="CH133" i="3"/>
  <c r="CX133" i="3"/>
  <c r="BZ128" i="3"/>
  <c r="CH128" i="3"/>
  <c r="CP128" i="3"/>
  <c r="CX128" i="3"/>
  <c r="BW129" i="3"/>
  <c r="CE129" i="3"/>
  <c r="CM129" i="3"/>
  <c r="CU129" i="3"/>
  <c r="DC129" i="3"/>
  <c r="CB130" i="3"/>
  <c r="CJ130" i="3"/>
  <c r="CR130" i="3"/>
  <c r="CZ130" i="3"/>
  <c r="BY131" i="3"/>
  <c r="CG131" i="3"/>
  <c r="CO131" i="3"/>
  <c r="CW131" i="3"/>
  <c r="BV132" i="3"/>
  <c r="CD132" i="3"/>
  <c r="CL132" i="3"/>
  <c r="CT132" i="3"/>
  <c r="DB132" i="3"/>
  <c r="CA133" i="3"/>
  <c r="CI133" i="3"/>
  <c r="CQ133" i="3"/>
  <c r="CY133" i="3"/>
  <c r="CF129" i="3"/>
  <c r="DA130" i="3"/>
  <c r="CE132" i="3"/>
  <c r="CJ133" i="3"/>
  <c r="L14" i="20"/>
  <c r="L39" i="20"/>
  <c r="L18" i="20"/>
  <c r="L12" i="20"/>
  <c r="L19" i="20"/>
  <c r="L7" i="20"/>
  <c r="L13" i="20"/>
  <c r="L15" i="20"/>
  <c r="L9" i="20"/>
  <c r="L8" i="20"/>
  <c r="L4" i="20"/>
  <c r="L17" i="20"/>
  <c r="L5" i="20"/>
  <c r="L20" i="20"/>
  <c r="L6" i="20"/>
  <c r="L37" i="20"/>
  <c r="L33" i="20"/>
  <c r="L29" i="20"/>
  <c r="L43" i="20"/>
  <c r="L21" i="20"/>
  <c r="L45" i="20"/>
  <c r="L34" i="20"/>
  <c r="L16" i="20"/>
  <c r="L22" i="20"/>
  <c r="L26" i="20"/>
  <c r="L24" i="20"/>
  <c r="L36" i="20"/>
  <c r="L46" i="20"/>
  <c r="L60" i="20"/>
  <c r="L30" i="20"/>
  <c r="L63" i="20"/>
  <c r="L59" i="20"/>
  <c r="L44" i="20"/>
  <c r="L40" i="20"/>
  <c r="L64" i="20"/>
  <c r="L62" i="20"/>
  <c r="L42" i="20"/>
  <c r="L50" i="20"/>
  <c r="L51" i="20"/>
  <c r="L47" i="20"/>
  <c r="L32" i="20"/>
  <c r="L23" i="20"/>
  <c r="L48" i="20"/>
  <c r="L54" i="20"/>
  <c r="L57" i="20"/>
  <c r="L31" i="20"/>
  <c r="L65" i="20"/>
  <c r="L38" i="20"/>
  <c r="L52" i="20"/>
  <c r="L56" i="20"/>
  <c r="L55" i="20"/>
  <c r="L11" i="20"/>
  <c r="L27" i="20"/>
  <c r="L41" i="20"/>
  <c r="L66" i="20"/>
  <c r="L10" i="20"/>
  <c r="L61" i="20"/>
  <c r="L49" i="20"/>
  <c r="L53" i="20"/>
  <c r="L58" i="20"/>
  <c r="L28" i="20"/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N23" i="14"/>
  <c r="N24" i="14"/>
  <c r="N25" i="14"/>
  <c r="N26" i="14"/>
  <c r="O26" i="14" s="1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O41" i="14" s="1"/>
  <c r="N42" i="14"/>
  <c r="N43" i="14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N58" i="14"/>
  <c r="O58" i="14" s="1"/>
  <c r="N59" i="14"/>
  <c r="N60" i="14"/>
  <c r="N61" i="14"/>
  <c r="N62" i="14"/>
  <c r="N63" i="14"/>
  <c r="N64" i="14"/>
  <c r="N65" i="14"/>
  <c r="O65" i="14" s="1"/>
  <c r="N66" i="14"/>
  <c r="N67" i="14"/>
  <c r="N68" i="14"/>
  <c r="O68" i="14" s="1"/>
  <c r="N69" i="14"/>
  <c r="N70" i="14"/>
  <c r="O70" i="14" s="1"/>
  <c r="N71" i="14"/>
  <c r="N72" i="14"/>
  <c r="O72" i="14" s="1"/>
  <c r="N73" i="14"/>
  <c r="N74" i="14"/>
  <c r="N75" i="14"/>
  <c r="N76" i="14"/>
  <c r="N77" i="14"/>
  <c r="N78" i="14"/>
  <c r="N79" i="14"/>
  <c r="O79" i="14" s="1"/>
  <c r="N80" i="14"/>
  <c r="N81" i="14"/>
  <c r="O81" i="14" s="1"/>
  <c r="N82" i="14"/>
  <c r="O82" i="14" s="1"/>
  <c r="N83" i="14"/>
  <c r="N84" i="14"/>
  <c r="O84" i="14" s="1"/>
  <c r="N85" i="14"/>
  <c r="N86" i="14"/>
  <c r="N87" i="14"/>
  <c r="N88" i="14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N98" i="14"/>
  <c r="N99" i="14"/>
  <c r="N100" i="14"/>
  <c r="N101" i="14"/>
  <c r="O101" i="14" s="1"/>
  <c r="N102" i="14"/>
  <c r="N103" i="14"/>
  <c r="O103" i="14" s="1"/>
  <c r="N104" i="14"/>
  <c r="N105" i="14"/>
  <c r="N106" i="14"/>
  <c r="N107" i="14"/>
  <c r="N108" i="14"/>
  <c r="O108" i="14" s="1"/>
  <c r="N109" i="14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N122" i="14"/>
  <c r="O122" i="14" s="1"/>
  <c r="N123" i="14"/>
  <c r="O123" i="14" s="1"/>
  <c r="N124" i="14"/>
  <c r="O124" i="14" s="1"/>
  <c r="N125" i="14"/>
  <c r="O125" i="14" s="1"/>
  <c r="C4" i="23" l="1"/>
  <c r="C3" i="23"/>
  <c r="C2" i="23"/>
  <c r="A2" i="23"/>
  <c r="A3" i="23" s="1"/>
  <c r="J1" i="23"/>
  <c r="F1" i="23"/>
  <c r="E36" i="23" l="1"/>
  <c r="A4" i="23"/>
  <c r="E4" i="23" s="1"/>
  <c r="H25" i="20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62" i="20"/>
  <c r="H41" i="20"/>
  <c r="H35" i="20"/>
  <c r="D2" i="23"/>
  <c r="E3" i="23" l="1"/>
  <c r="G3" i="23" s="1"/>
  <c r="F4" i="23"/>
  <c r="G4" i="23" s="1"/>
  <c r="F3" i="23"/>
  <c r="F36" i="23"/>
  <c r="G36" i="23" s="1"/>
  <c r="F2" i="23"/>
  <c r="E2" i="23"/>
  <c r="C32" i="13"/>
  <c r="G2" i="23" l="1"/>
  <c r="B44" i="15"/>
  <c r="O5" i="20" l="1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AR5" i="13" s="1"/>
  <c r="M12" i="20"/>
  <c r="H5" i="13" l="1"/>
  <c r="C24" i="13"/>
  <c r="C23" i="13"/>
  <c r="C16" i="13"/>
  <c r="C19" i="13"/>
  <c r="G5" i="13"/>
  <c r="B35" i="13"/>
  <c r="M34" i="20"/>
  <c r="M65" i="20"/>
  <c r="M31" i="20"/>
  <c r="M11" i="20"/>
  <c r="M39" i="20"/>
  <c r="M46" i="20"/>
  <c r="M29" i="20"/>
  <c r="M20" i="20"/>
  <c r="M17" i="20"/>
  <c r="M42" i="20"/>
  <c r="M43" i="20"/>
  <c r="M45" i="20"/>
  <c r="M33" i="20"/>
  <c r="M52" i="20"/>
  <c r="M13" i="20"/>
  <c r="M55" i="20"/>
  <c r="C2" i="13"/>
  <c r="C3" i="8"/>
  <c r="C4" i="8"/>
  <c r="B27" i="15" l="1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O109" i="14" l="1"/>
  <c r="O22" i="14"/>
  <c r="O32" i="14"/>
  <c r="O121" i="14"/>
  <c r="O98" i="14"/>
  <c r="O74" i="14"/>
  <c r="O83" i="14"/>
  <c r="O85" i="14"/>
  <c r="O62" i="14"/>
  <c r="O97" i="14"/>
  <c r="O99" i="14"/>
  <c r="O88" i="14"/>
  <c r="O105" i="14"/>
  <c r="O57" i="14"/>
  <c r="O66" i="14"/>
  <c r="O43" i="14"/>
  <c r="O100" i="14"/>
  <c r="O107" i="14"/>
  <c r="O38" i="14"/>
  <c r="O87" i="14"/>
  <c r="O75" i="14"/>
  <c r="O76" i="14"/>
  <c r="O106" i="14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58" i="20" s="1"/>
  <c r="G79" i="14"/>
  <c r="G71" i="14"/>
  <c r="F28" i="20" s="1"/>
  <c r="G63" i="14"/>
  <c r="G55" i="14"/>
  <c r="F43" i="20" s="1"/>
  <c r="G47" i="14"/>
  <c r="F29" i="20" s="1"/>
  <c r="G39" i="14"/>
  <c r="F20" i="20" s="1"/>
  <c r="G31" i="14"/>
  <c r="F57" i="20" s="1"/>
  <c r="G23" i="14"/>
  <c r="F40" i="20" s="1"/>
  <c r="G15" i="14"/>
  <c r="F9" i="20" s="1"/>
  <c r="G7" i="14"/>
  <c r="F8" i="20" s="1"/>
  <c r="G120" i="14"/>
  <c r="G112" i="14"/>
  <c r="G104" i="14"/>
  <c r="G96" i="14"/>
  <c r="G88" i="14"/>
  <c r="G80" i="14"/>
  <c r="G72" i="14"/>
  <c r="F62" i="20" s="1"/>
  <c r="G64" i="14"/>
  <c r="G56" i="14"/>
  <c r="G48" i="14"/>
  <c r="F37" i="20" s="1"/>
  <c r="G40" i="14"/>
  <c r="F47" i="20" s="1"/>
  <c r="G32" i="14"/>
  <c r="G24" i="14"/>
  <c r="F13" i="20" s="1"/>
  <c r="G16" i="14"/>
  <c r="F27" i="20" s="1"/>
  <c r="G8" i="14"/>
  <c r="F7" i="20" s="1"/>
  <c r="G126" i="14"/>
  <c r="M126" i="14" s="1"/>
  <c r="G121" i="14"/>
  <c r="G113" i="14"/>
  <c r="G105" i="14"/>
  <c r="G97" i="14"/>
  <c r="G89" i="14"/>
  <c r="G81" i="14"/>
  <c r="G73" i="14"/>
  <c r="G65" i="14"/>
  <c r="G57" i="14"/>
  <c r="F49" i="20" s="1"/>
  <c r="G49" i="14"/>
  <c r="F64" i="20" s="1"/>
  <c r="G41" i="14"/>
  <c r="F55" i="20" s="1"/>
  <c r="G33" i="14"/>
  <c r="F18" i="20" s="1"/>
  <c r="G25" i="14"/>
  <c r="F48" i="20" s="1"/>
  <c r="G17" i="14"/>
  <c r="F66" i="20" s="1"/>
  <c r="G9" i="14"/>
  <c r="F4" i="20" s="1"/>
  <c r="G122" i="14"/>
  <c r="G114" i="14"/>
  <c r="G106" i="14"/>
  <c r="G98" i="14"/>
  <c r="G90" i="14"/>
  <c r="G82" i="14"/>
  <c r="G74" i="14"/>
  <c r="G66" i="14"/>
  <c r="F46" i="20" s="1"/>
  <c r="G58" i="14"/>
  <c r="F59" i="20" s="1"/>
  <c r="G50" i="14"/>
  <c r="G42" i="14"/>
  <c r="F65" i="20" s="1"/>
  <c r="G34" i="14"/>
  <c r="F54" i="20" s="1"/>
  <c r="G26" i="14"/>
  <c r="F52" i="20" s="1"/>
  <c r="G18" i="14"/>
  <c r="F12" i="20" s="1"/>
  <c r="G10" i="14"/>
  <c r="F17" i="20" s="1"/>
  <c r="G123" i="14"/>
  <c r="G115" i="14"/>
  <c r="G107" i="14"/>
  <c r="G99" i="14"/>
  <c r="G91" i="14"/>
  <c r="G83" i="14"/>
  <c r="G75" i="14"/>
  <c r="F61" i="20" s="1"/>
  <c r="G67" i="14"/>
  <c r="F60" i="20" s="1"/>
  <c r="G59" i="14"/>
  <c r="G51" i="14"/>
  <c r="F16" i="20" s="1"/>
  <c r="G43" i="14"/>
  <c r="F56" i="20" s="1"/>
  <c r="G35" i="14"/>
  <c r="F21" i="20" s="1"/>
  <c r="G27" i="14"/>
  <c r="F22" i="20" s="1"/>
  <c r="G19" i="14"/>
  <c r="F19" i="20" s="1"/>
  <c r="G11" i="14"/>
  <c r="F32" i="20" s="1"/>
  <c r="G124" i="14"/>
  <c r="G116" i="14"/>
  <c r="G108" i="14"/>
  <c r="G100" i="14"/>
  <c r="G92" i="14"/>
  <c r="G84" i="14"/>
  <c r="G76" i="14"/>
  <c r="G68" i="14"/>
  <c r="G60" i="14"/>
  <c r="F34" i="20" s="1"/>
  <c r="G52" i="14"/>
  <c r="F26" i="20" s="1"/>
  <c r="G44" i="14"/>
  <c r="F63" i="20" s="1"/>
  <c r="G36" i="14"/>
  <c r="F30" i="20" s="1"/>
  <c r="G28" i="14"/>
  <c r="F44" i="20" s="1"/>
  <c r="G20" i="14"/>
  <c r="F41" i="20" s="1"/>
  <c r="G12" i="14"/>
  <c r="F23" i="20" s="1"/>
  <c r="G4" i="14"/>
  <c r="F11" i="20" s="1"/>
  <c r="G125" i="14"/>
  <c r="G117" i="14"/>
  <c r="G109" i="14"/>
  <c r="G101" i="14"/>
  <c r="G93" i="14"/>
  <c r="G85" i="14"/>
  <c r="G77" i="14"/>
  <c r="G69" i="14"/>
  <c r="F53" i="20" s="1"/>
  <c r="G61" i="14"/>
  <c r="F24" i="20" s="1"/>
  <c r="G53" i="14"/>
  <c r="G45" i="14"/>
  <c r="F45" i="20" s="1"/>
  <c r="G37" i="14"/>
  <c r="F36" i="20" s="1"/>
  <c r="G29" i="14"/>
  <c r="F14" i="20" s="1"/>
  <c r="G21" i="14"/>
  <c r="F33" i="20" s="1"/>
  <c r="G13" i="14"/>
  <c r="F31" i="20" s="1"/>
  <c r="G5" i="14"/>
  <c r="G118" i="14"/>
  <c r="G110" i="14"/>
  <c r="G102" i="14"/>
  <c r="G94" i="14"/>
  <c r="G86" i="14"/>
  <c r="G78" i="14"/>
  <c r="G70" i="14"/>
  <c r="G62" i="14"/>
  <c r="G54" i="14"/>
  <c r="G46" i="14"/>
  <c r="F39" i="20" s="1"/>
  <c r="G38" i="14"/>
  <c r="F38" i="20" s="1"/>
  <c r="G30" i="14"/>
  <c r="G22" i="14"/>
  <c r="F42" i="20" s="1"/>
  <c r="G14" i="14"/>
  <c r="F15" i="20" s="1"/>
  <c r="G6" i="14"/>
  <c r="F5" i="20" s="1"/>
  <c r="G2" i="14"/>
  <c r="F10" i="20" s="1"/>
  <c r="G3" i="14"/>
  <c r="F6" i="20" s="1"/>
  <c r="A2" i="8"/>
  <c r="A3" i="8" s="1"/>
  <c r="F51" i="20" l="1"/>
  <c r="F50" i="20"/>
  <c r="G134" i="14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C8" i="13"/>
  <c r="A4" i="8"/>
  <c r="F35" i="20" l="1"/>
  <c r="L35" i="20"/>
  <c r="L25" i="20"/>
  <c r="N126" i="14"/>
  <c r="O126" i="14" s="1"/>
  <c r="A5" i="8"/>
  <c r="H4" i="13"/>
  <c r="F1" i="8"/>
  <c r="C2" i="8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6" i="8" l="1"/>
  <c r="C4" i="13"/>
  <c r="G25" i="20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35" i="20"/>
  <c r="I4" i="13"/>
  <c r="E28" i="23" l="1"/>
  <c r="F28" i="23"/>
  <c r="A7" i="8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G28" i="23" l="1"/>
  <c r="A8" i="8"/>
  <c r="E115" i="14"/>
  <c r="P115" i="14" s="1"/>
  <c r="E84" i="14"/>
  <c r="P84" i="14" s="1"/>
  <c r="E99" i="14"/>
  <c r="P99" i="14" s="1"/>
  <c r="E89" i="14"/>
  <c r="P89" i="14" s="1"/>
  <c r="E117" i="14"/>
  <c r="P117" i="14" s="1"/>
  <c r="E121" i="14"/>
  <c r="P121" i="14" s="1"/>
  <c r="E106" i="14"/>
  <c r="P106" i="14" s="1"/>
  <c r="E100" i="14"/>
  <c r="P100" i="14" s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F125" i="14"/>
  <c r="M125" i="14" s="1"/>
  <c r="F81" i="14"/>
  <c r="M81" i="14" s="1"/>
  <c r="F47" i="14"/>
  <c r="D29" i="20" s="1"/>
  <c r="F76" i="14"/>
  <c r="M76" i="14" s="1"/>
  <c r="F88" i="14"/>
  <c r="M88" i="14" s="1"/>
  <c r="F122" i="14"/>
  <c r="M122" i="14" s="1"/>
  <c r="F16" i="14"/>
  <c r="F39" i="14"/>
  <c r="D20" i="20" s="1"/>
  <c r="F25" i="14"/>
  <c r="F40" i="14"/>
  <c r="D47" i="20" s="1"/>
  <c r="F57" i="14"/>
  <c r="F24" i="14"/>
  <c r="F100" i="14"/>
  <c r="M100" i="14" s="1"/>
  <c r="F21" i="14"/>
  <c r="F85" i="14"/>
  <c r="M85" i="14" s="1"/>
  <c r="F90" i="14"/>
  <c r="M90" i="14" s="1"/>
  <c r="F37" i="14"/>
  <c r="D36" i="20" s="1"/>
  <c r="F48" i="14"/>
  <c r="D37" i="20" s="1"/>
  <c r="F109" i="14"/>
  <c r="M109" i="14" s="1"/>
  <c r="F80" i="14"/>
  <c r="M80" i="14" s="1"/>
  <c r="F44" i="14"/>
  <c r="D63" i="20" s="1"/>
  <c r="F84" i="14"/>
  <c r="M84" i="14" s="1"/>
  <c r="F32" i="14"/>
  <c r="F7" i="14"/>
  <c r="F71" i="14"/>
  <c r="D28" i="20" s="1"/>
  <c r="F114" i="14"/>
  <c r="M114" i="14" s="1"/>
  <c r="F105" i="14"/>
  <c r="M105" i="14" s="1"/>
  <c r="F112" i="14"/>
  <c r="M112" i="14" s="1"/>
  <c r="F103" i="14"/>
  <c r="M103" i="14" s="1"/>
  <c r="F9" i="14"/>
  <c r="F6" i="14"/>
  <c r="F42" i="14"/>
  <c r="D65" i="20" s="1"/>
  <c r="F61" i="14"/>
  <c r="D24" i="20" s="1"/>
  <c r="F94" i="14"/>
  <c r="M94" i="14" s="1"/>
  <c r="F101" i="14"/>
  <c r="M101" i="14" s="1"/>
  <c r="F72" i="14"/>
  <c r="D62" i="20" s="1"/>
  <c r="F3" i="14"/>
  <c r="F69" i="14"/>
  <c r="F65" i="14"/>
  <c r="M65" i="14" s="1"/>
  <c r="F92" i="14"/>
  <c r="M92" i="14" s="1"/>
  <c r="F68" i="14"/>
  <c r="M68" i="14" s="1"/>
  <c r="F91" i="14"/>
  <c r="M91" i="14" s="1"/>
  <c r="F18" i="14"/>
  <c r="F83" i="14"/>
  <c r="M83" i="14" s="1"/>
  <c r="F66" i="14"/>
  <c r="D46" i="20" s="1"/>
  <c r="F51" i="14"/>
  <c r="D16" i="20" s="1"/>
  <c r="F89" i="14"/>
  <c r="M89" i="14" s="1"/>
  <c r="F14" i="14"/>
  <c r="F79" i="14"/>
  <c r="M79" i="14" s="1"/>
  <c r="F41" i="14"/>
  <c r="D55" i="20" s="1"/>
  <c r="F27" i="14"/>
  <c r="F107" i="14"/>
  <c r="M107" i="14" s="1"/>
  <c r="F93" i="14"/>
  <c r="M93" i="14" s="1"/>
  <c r="F13" i="14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D64" i="20" s="1"/>
  <c r="F31" i="14"/>
  <c r="F36" i="14"/>
  <c r="F63" i="14"/>
  <c r="M63" i="14" s="1"/>
  <c r="F124" i="14"/>
  <c r="M124" i="14" s="1"/>
  <c r="F82" i="14"/>
  <c r="M82" i="14" s="1"/>
  <c r="F5" i="14"/>
  <c r="F35" i="14"/>
  <c r="F119" i="14"/>
  <c r="M119" i="14" s="1"/>
  <c r="F8" i="14"/>
  <c r="F30" i="14"/>
  <c r="M30" i="14" s="1"/>
  <c r="F78" i="14"/>
  <c r="M78" i="14" s="1"/>
  <c r="F67" i="14"/>
  <c r="D60" i="20" s="1"/>
  <c r="F99" i="14"/>
  <c r="M99" i="14" s="1"/>
  <c r="F111" i="14"/>
  <c r="M111" i="14" s="1"/>
  <c r="F58" i="14"/>
  <c r="D59" i="20" s="1"/>
  <c r="F95" i="14"/>
  <c r="M95" i="14" s="1"/>
  <c r="F60" i="14"/>
  <c r="F86" i="14"/>
  <c r="M86" i="14" s="1"/>
  <c r="F23" i="14"/>
  <c r="F121" i="14"/>
  <c r="M121" i="14" s="1"/>
  <c r="F34" i="14"/>
  <c r="D54" i="20" s="1"/>
  <c r="F118" i="14"/>
  <c r="M118" i="14" s="1"/>
  <c r="F28" i="14"/>
  <c r="F75" i="14"/>
  <c r="F2" i="14"/>
  <c r="F53" i="14"/>
  <c r="M53" i="14" s="1"/>
  <c r="F26" i="14"/>
  <c r="D52" i="20" s="1"/>
  <c r="F110" i="14"/>
  <c r="M110" i="14" s="1"/>
  <c r="F50" i="14"/>
  <c r="M50" i="14" s="1"/>
  <c r="F45" i="14"/>
  <c r="D45" i="20" s="1"/>
  <c r="F22" i="14"/>
  <c r="F20" i="14"/>
  <c r="F70" i="14"/>
  <c r="M70" i="14" s="1"/>
  <c r="F123" i="14"/>
  <c r="M123" i="14" s="1"/>
  <c r="F55" i="14"/>
  <c r="D43" i="20" s="1"/>
  <c r="F98" i="14"/>
  <c r="M98" i="14" s="1"/>
  <c r="F4" i="14"/>
  <c r="F117" i="14"/>
  <c r="M117" i="14" s="1"/>
  <c r="F115" i="14"/>
  <c r="M115" i="14" s="1"/>
  <c r="F97" i="14"/>
  <c r="M97" i="14" s="1"/>
  <c r="F52" i="14"/>
  <c r="D26" i="20" s="1"/>
  <c r="F29" i="14"/>
  <c r="F74" i="14"/>
  <c r="M74" i="14" s="1"/>
  <c r="F64" i="14"/>
  <c r="M64" i="14" s="1"/>
  <c r="F12" i="14"/>
  <c r="F54" i="14"/>
  <c r="M54" i="14" s="1"/>
  <c r="F33" i="14"/>
  <c r="F11" i="14"/>
  <c r="F108" i="14"/>
  <c r="M108" i="14" s="1"/>
  <c r="F87" i="14"/>
  <c r="F120" i="14"/>
  <c r="M120" i="14" s="1"/>
  <c r="F46" i="14"/>
  <c r="D39" i="20" s="1"/>
  <c r="F116" i="14"/>
  <c r="M116" i="14" s="1"/>
  <c r="F43" i="14"/>
  <c r="F17" i="14"/>
  <c r="M17" i="14" s="1"/>
  <c r="F113" i="14"/>
  <c r="M113" i="14" s="1"/>
  <c r="F77" i="14"/>
  <c r="M77" i="14" s="1"/>
  <c r="F19" i="14"/>
  <c r="F56" i="14"/>
  <c r="M56" i="14" s="1"/>
  <c r="F38" i="14"/>
  <c r="D38" i="20" s="1"/>
  <c r="F96" i="14"/>
  <c r="M96" i="14" s="1"/>
  <c r="F10" i="14"/>
  <c r="K1" i="8"/>
  <c r="K4" i="13"/>
  <c r="A9" i="8" l="1"/>
  <c r="M57" i="14"/>
  <c r="D49" i="20"/>
  <c r="M24" i="14"/>
  <c r="D13" i="20"/>
  <c r="M5" i="14"/>
  <c r="D25" i="20"/>
  <c r="M18" i="14"/>
  <c r="D12" i="20"/>
  <c r="M12" i="14"/>
  <c r="D23" i="20"/>
  <c r="M4" i="14"/>
  <c r="D11" i="20"/>
  <c r="M28" i="14"/>
  <c r="D44" i="20"/>
  <c r="M10" i="14"/>
  <c r="D17" i="20"/>
  <c r="M43" i="14"/>
  <c r="D56" i="20"/>
  <c r="M27" i="14"/>
  <c r="D22" i="20"/>
  <c r="M25" i="14"/>
  <c r="D48" i="20"/>
  <c r="M33" i="14"/>
  <c r="D18" i="20"/>
  <c r="M14" i="14"/>
  <c r="D15" i="20"/>
  <c r="M7" i="14"/>
  <c r="D8" i="20"/>
  <c r="M15" i="14"/>
  <c r="D9" i="20"/>
  <c r="M22" i="14"/>
  <c r="D42" i="20"/>
  <c r="M29" i="14"/>
  <c r="D14" i="20"/>
  <c r="M19" i="14"/>
  <c r="D19" i="20"/>
  <c r="M32" i="14"/>
  <c r="D51" i="20"/>
  <c r="D50" i="20"/>
  <c r="M2" i="14"/>
  <c r="D10" i="20"/>
  <c r="M60" i="14"/>
  <c r="D34" i="20"/>
  <c r="M8" i="14"/>
  <c r="D7" i="20"/>
  <c r="M31" i="14"/>
  <c r="D57" i="20"/>
  <c r="M13" i="14"/>
  <c r="D31" i="20"/>
  <c r="M69" i="14"/>
  <c r="D53" i="20"/>
  <c r="M9" i="14"/>
  <c r="D4" i="20"/>
  <c r="M21" i="14"/>
  <c r="D33" i="20"/>
  <c r="M35" i="14"/>
  <c r="D21" i="20"/>
  <c r="M23" i="14"/>
  <c r="D40" i="20"/>
  <c r="M87" i="14"/>
  <c r="D58" i="20"/>
  <c r="M36" i="14"/>
  <c r="D30" i="20"/>
  <c r="M6" i="14"/>
  <c r="D5" i="20"/>
  <c r="M16" i="14"/>
  <c r="D27" i="20"/>
  <c r="M11" i="14"/>
  <c r="D32" i="20"/>
  <c r="M20" i="14"/>
  <c r="D41" i="20"/>
  <c r="M3" i="14"/>
  <c r="D6" i="20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M66" i="14"/>
  <c r="M45" i="14"/>
  <c r="D61" i="20"/>
  <c r="M75" i="14"/>
  <c r="M67" i="14"/>
  <c r="M41" i="14"/>
  <c r="M71" i="14"/>
  <c r="M52" i="14"/>
  <c r="M55" i="14"/>
  <c r="M47" i="14"/>
  <c r="M49" i="14"/>
  <c r="M72" i="14"/>
  <c r="M48" i="14"/>
  <c r="M39" i="14"/>
  <c r="M46" i="14"/>
  <c r="M26" i="14"/>
  <c r="M34" i="14"/>
  <c r="M37" i="14"/>
  <c r="M58" i="14"/>
  <c r="M61" i="14"/>
  <c r="M38" i="14"/>
  <c r="M51" i="14"/>
  <c r="M42" i="14"/>
  <c r="M44" i="14"/>
  <c r="M40" i="14"/>
  <c r="L1" i="8"/>
  <c r="L4" i="13"/>
  <c r="A10" i="8" l="1"/>
  <c r="C15" i="13"/>
  <c r="C36" i="15" s="1"/>
  <c r="C9" i="13"/>
  <c r="G3" i="13"/>
  <c r="G25" i="13" s="1"/>
  <c r="K13" i="13"/>
  <c r="L5" i="13"/>
  <c r="L13" i="13" s="1"/>
  <c r="M1" i="8"/>
  <c r="M4" i="13"/>
  <c r="A11" i="8" l="1"/>
  <c r="E28" i="20"/>
  <c r="E9" i="20"/>
  <c r="E60" i="20"/>
  <c r="E57" i="20"/>
  <c r="E20" i="20"/>
  <c r="E27" i="20"/>
  <c r="E40" i="20"/>
  <c r="E48" i="20"/>
  <c r="E16" i="20"/>
  <c r="E47" i="20"/>
  <c r="E36" i="20"/>
  <c r="E38" i="20"/>
  <c r="E31" i="20"/>
  <c r="E32" i="20"/>
  <c r="E50" i="20"/>
  <c r="E19" i="20"/>
  <c r="E12" i="20"/>
  <c r="E7" i="20"/>
  <c r="E37" i="20"/>
  <c r="E39" i="20"/>
  <c r="E58" i="20"/>
  <c r="E64" i="20"/>
  <c r="E11" i="20"/>
  <c r="E54" i="20"/>
  <c r="E56" i="20"/>
  <c r="E15" i="20"/>
  <c r="E23" i="20"/>
  <c r="E49" i="20"/>
  <c r="E46" i="20"/>
  <c r="E43" i="20"/>
  <c r="E65" i="20"/>
  <c r="E42" i="20"/>
  <c r="E44" i="20"/>
  <c r="E61" i="20"/>
  <c r="E52" i="20"/>
  <c r="E5" i="20"/>
  <c r="E45" i="20"/>
  <c r="E53" i="20"/>
  <c r="E13" i="20"/>
  <c r="E62" i="20"/>
  <c r="E51" i="20"/>
  <c r="E26" i="20"/>
  <c r="E8" i="20"/>
  <c r="E30" i="20"/>
  <c r="E24" i="20"/>
  <c r="E55" i="20"/>
  <c r="E41" i="20"/>
  <c r="E18" i="20"/>
  <c r="E33" i="20"/>
  <c r="E6" i="20"/>
  <c r="E10" i="20"/>
  <c r="E59" i="20"/>
  <c r="E4" i="20"/>
  <c r="E63" i="20"/>
  <c r="E29" i="20"/>
  <c r="E21" i="20"/>
  <c r="E25" i="20"/>
  <c r="E14" i="20"/>
  <c r="E34" i="20"/>
  <c r="E17" i="20"/>
  <c r="E22" i="20"/>
  <c r="X6" i="13"/>
  <c r="AL6" i="13"/>
  <c r="J6" i="13"/>
  <c r="K6" i="13"/>
  <c r="I6" i="13"/>
  <c r="L6" i="13"/>
  <c r="H6" i="13"/>
  <c r="G6" i="13"/>
  <c r="G7" i="13" s="1"/>
  <c r="M5" i="13"/>
  <c r="M6" i="13"/>
  <c r="N1" i="8"/>
  <c r="N4" i="13"/>
  <c r="A12" i="8" l="1"/>
  <c r="H7" i="13"/>
  <c r="H8" i="13" s="1"/>
  <c r="L7" i="13"/>
  <c r="I7" i="13"/>
  <c r="K7" i="13"/>
  <c r="J7" i="13"/>
  <c r="M7" i="13"/>
  <c r="L15" i="13"/>
  <c r="K15" i="13"/>
  <c r="I15" i="13"/>
  <c r="J15" i="13"/>
  <c r="M13" i="13"/>
  <c r="M15" i="13"/>
  <c r="N5" i="13"/>
  <c r="N6" i="13"/>
  <c r="O1" i="8"/>
  <c r="O4" i="13"/>
  <c r="A13" i="8" l="1"/>
  <c r="N7" i="13"/>
  <c r="I8" i="13"/>
  <c r="J8" i="13" s="1"/>
  <c r="K8" i="13" s="1"/>
  <c r="L8" i="13" s="1"/>
  <c r="M8" i="13" s="1"/>
  <c r="L17" i="13"/>
  <c r="M17" i="13"/>
  <c r="K17" i="13"/>
  <c r="H14" i="13"/>
  <c r="N13" i="13"/>
  <c r="N15" i="13"/>
  <c r="O5" i="13"/>
  <c r="O6" i="13"/>
  <c r="P1" i="8"/>
  <c r="P4" i="13"/>
  <c r="A14" i="8" l="1"/>
  <c r="N8" i="13"/>
  <c r="O7" i="13"/>
  <c r="I14" i="13"/>
  <c r="G14" i="13"/>
  <c r="N17" i="13"/>
  <c r="O13" i="13"/>
  <c r="O15" i="13"/>
  <c r="P5" i="13"/>
  <c r="P6" i="13"/>
  <c r="Q1" i="8"/>
  <c r="Q4" i="13"/>
  <c r="A15" i="8" l="1"/>
  <c r="O8" i="13"/>
  <c r="O14" i="13" s="1"/>
  <c r="P7" i="13"/>
  <c r="J14" i="13"/>
  <c r="J16" i="13" s="1"/>
  <c r="N14" i="13"/>
  <c r="L14" i="13"/>
  <c r="K14" i="13"/>
  <c r="M14" i="13"/>
  <c r="H16" i="13"/>
  <c r="G16" i="13"/>
  <c r="I16" i="13"/>
  <c r="O17" i="13"/>
  <c r="P13" i="13"/>
  <c r="P15" i="13"/>
  <c r="Q5" i="13"/>
  <c r="Q6" i="13"/>
  <c r="R1" i="8"/>
  <c r="R4" i="13"/>
  <c r="A16" i="8" l="1"/>
  <c r="P8" i="13"/>
  <c r="Q7" i="13"/>
  <c r="L16" i="13"/>
  <c r="O16" i="13"/>
  <c r="M16" i="13"/>
  <c r="K16" i="13"/>
  <c r="N16" i="13"/>
  <c r="P17" i="13"/>
  <c r="Q13" i="13"/>
  <c r="Q15" i="13"/>
  <c r="R5" i="13"/>
  <c r="R6" i="13"/>
  <c r="S1" i="8"/>
  <c r="S4" i="13"/>
  <c r="E53" i="23" l="1"/>
  <c r="F53" i="23"/>
  <c r="A17" i="8"/>
  <c r="Q8" i="13"/>
  <c r="Q14" i="13" s="1"/>
  <c r="R7" i="13"/>
  <c r="P14" i="13"/>
  <c r="P16" i="13" s="1"/>
  <c r="Q17" i="13"/>
  <c r="R13" i="13"/>
  <c r="R15" i="13"/>
  <c r="S5" i="13"/>
  <c r="S6" i="13"/>
  <c r="T1" i="8"/>
  <c r="T4" i="13"/>
  <c r="G53" i="23" l="1"/>
  <c r="A18" i="8"/>
  <c r="R8" i="13"/>
  <c r="R14" i="13" s="1"/>
  <c r="R16" i="13" s="1"/>
  <c r="S7" i="13"/>
  <c r="S8" i="13" s="1"/>
  <c r="Q16" i="13"/>
  <c r="R17" i="13"/>
  <c r="S13" i="13"/>
  <c r="S15" i="13"/>
  <c r="T5" i="13"/>
  <c r="T13" i="13" s="1"/>
  <c r="T6" i="13"/>
  <c r="U1" i="8"/>
  <c r="U4" i="13"/>
  <c r="A19" i="8" l="1"/>
  <c r="T7" i="13"/>
  <c r="T8" i="13" s="1"/>
  <c r="S14" i="13"/>
  <c r="S16" i="13" s="1"/>
  <c r="S17" i="13"/>
  <c r="T15" i="13"/>
  <c r="U5" i="13"/>
  <c r="U6" i="13"/>
  <c r="V1" i="8"/>
  <c r="V4" i="13"/>
  <c r="A20" i="8" l="1"/>
  <c r="U7" i="13"/>
  <c r="U8" i="13" s="1"/>
  <c r="T14" i="13"/>
  <c r="T16" i="13" s="1"/>
  <c r="T17" i="13"/>
  <c r="U13" i="13"/>
  <c r="U15" i="13"/>
  <c r="V5" i="13"/>
  <c r="V6" i="13"/>
  <c r="W1" i="8"/>
  <c r="W4" i="13"/>
  <c r="A21" i="8" l="1"/>
  <c r="V7" i="13"/>
  <c r="U14" i="13"/>
  <c r="U16" i="13" s="1"/>
  <c r="U17" i="13"/>
  <c r="V13" i="13"/>
  <c r="V15" i="13"/>
  <c r="W5" i="13"/>
  <c r="W6" i="13"/>
  <c r="X1" i="8"/>
  <c r="X4" i="13"/>
  <c r="E35" i="23" l="1"/>
  <c r="G35" i="23" s="1"/>
  <c r="F35" i="23"/>
  <c r="A22" i="8"/>
  <c r="W7" i="13"/>
  <c r="V17" i="13"/>
  <c r="V8" i="13"/>
  <c r="W13" i="13"/>
  <c r="W15" i="13"/>
  <c r="X5" i="13"/>
  <c r="X7" i="13" s="1"/>
  <c r="Y1" i="8"/>
  <c r="Y4" i="13"/>
  <c r="A23" i="8" l="1"/>
  <c r="V14" i="13"/>
  <c r="W17" i="13"/>
  <c r="W8" i="13"/>
  <c r="X13" i="13"/>
  <c r="X15" i="13"/>
  <c r="Y5" i="13"/>
  <c r="Y6" i="13"/>
  <c r="Z1" i="8"/>
  <c r="Z4" i="13"/>
  <c r="A24" i="8" l="1"/>
  <c r="Y7" i="13"/>
  <c r="Y8" i="13" s="1"/>
  <c r="X8" i="13"/>
  <c r="X14" i="13" s="1"/>
  <c r="V16" i="13"/>
  <c r="W14" i="13"/>
  <c r="W16" i="13" s="1"/>
  <c r="X17" i="13"/>
  <c r="Y13" i="13"/>
  <c r="Y15" i="13"/>
  <c r="Z5" i="13"/>
  <c r="Z6" i="13"/>
  <c r="AA1" i="8"/>
  <c r="AA4" i="13"/>
  <c r="A25" i="8" l="1"/>
  <c r="Z7" i="13"/>
  <c r="X16" i="13"/>
  <c r="Y14" i="13"/>
  <c r="Y17" i="13"/>
  <c r="Z13" i="13"/>
  <c r="Z15" i="13"/>
  <c r="AA5" i="13"/>
  <c r="AA6" i="13"/>
  <c r="AB1" i="8"/>
  <c r="AB4" i="13"/>
  <c r="A26" i="8" l="1"/>
  <c r="AA7" i="13"/>
  <c r="Y16" i="13"/>
  <c r="Z17" i="13"/>
  <c r="Z8" i="13"/>
  <c r="AA13" i="13"/>
  <c r="AA15" i="13"/>
  <c r="AB5" i="13"/>
  <c r="AB6" i="13"/>
  <c r="AC1" i="8"/>
  <c r="AC4" i="13"/>
  <c r="A27" i="8" l="1"/>
  <c r="AB7" i="13"/>
  <c r="AA8" i="13"/>
  <c r="AA14" i="13" s="1"/>
  <c r="AB13" i="13"/>
  <c r="Z14" i="13"/>
  <c r="Z16" i="13" s="1"/>
  <c r="AA17" i="13"/>
  <c r="AB15" i="13"/>
  <c r="AC5" i="13"/>
  <c r="AC13" i="13" s="1"/>
  <c r="AC6" i="13"/>
  <c r="AD1" i="8"/>
  <c r="AD4" i="13"/>
  <c r="A28" i="8" l="1"/>
  <c r="AC7" i="13"/>
  <c r="AB17" i="13"/>
  <c r="AA16" i="13"/>
  <c r="AB8" i="13"/>
  <c r="AC15" i="13"/>
  <c r="AD5" i="13"/>
  <c r="AD13" i="13" s="1"/>
  <c r="AD6" i="13"/>
  <c r="AE1" i="8"/>
  <c r="AE4" i="13"/>
  <c r="A29" i="8" l="1"/>
  <c r="AD7" i="13"/>
  <c r="AC17" i="13"/>
  <c r="AB14" i="13"/>
  <c r="AC8" i="13"/>
  <c r="AD15" i="13"/>
  <c r="AE5" i="13"/>
  <c r="AE13" i="13" s="1"/>
  <c r="AE6" i="13"/>
  <c r="AF1" i="8"/>
  <c r="AF4" i="13"/>
  <c r="A30" i="8" l="1"/>
  <c r="AE7" i="13"/>
  <c r="AD17" i="13"/>
  <c r="AB16" i="13"/>
  <c r="AC14" i="13"/>
  <c r="AD8" i="13"/>
  <c r="AE15" i="13"/>
  <c r="AF5" i="13"/>
  <c r="AF6" i="13"/>
  <c r="AG1" i="8"/>
  <c r="AG4" i="13"/>
  <c r="A31" i="8" l="1"/>
  <c r="AF7" i="13"/>
  <c r="AF8" i="13" s="1"/>
  <c r="AF13" i="13"/>
  <c r="AC16" i="13"/>
  <c r="AE17" i="13"/>
  <c r="AD14" i="13"/>
  <c r="AE8" i="13"/>
  <c r="AF15" i="13"/>
  <c r="AG5" i="13"/>
  <c r="AG13" i="13" s="1"/>
  <c r="AG6" i="13"/>
  <c r="AH1" i="8"/>
  <c r="AH4" i="13"/>
  <c r="E67" i="23" l="1"/>
  <c r="F67" i="23"/>
  <c r="A32" i="8"/>
  <c r="AG7" i="13"/>
  <c r="AG8" i="13" s="1"/>
  <c r="AF14" i="13"/>
  <c r="AD16" i="13"/>
  <c r="AF17" i="13"/>
  <c r="AE14" i="13"/>
  <c r="AE16" i="13" s="1"/>
  <c r="AG15" i="13"/>
  <c r="AH5" i="13"/>
  <c r="AH13" i="13" s="1"/>
  <c r="AH6" i="13"/>
  <c r="AI1" i="8"/>
  <c r="AI4" i="13"/>
  <c r="G67" i="23" l="1"/>
  <c r="A33" i="8"/>
  <c r="AH7" i="13"/>
  <c r="AH8" i="13" s="1"/>
  <c r="AG17" i="13"/>
  <c r="AF16" i="13"/>
  <c r="AH15" i="13"/>
  <c r="AI5" i="13"/>
  <c r="AI13" i="13" s="1"/>
  <c r="AI6" i="13"/>
  <c r="AJ1" i="8"/>
  <c r="AJ4" i="13"/>
  <c r="A34" i="8" l="1"/>
  <c r="AI7" i="13"/>
  <c r="AI8" i="13" s="1"/>
  <c r="AH17" i="13"/>
  <c r="AH14" i="13"/>
  <c r="AG14" i="13"/>
  <c r="AI15" i="13"/>
  <c r="AI17" i="13" s="1"/>
  <c r="AJ5" i="13"/>
  <c r="AJ13" i="13" s="1"/>
  <c r="AJ6" i="13"/>
  <c r="AK1" i="8"/>
  <c r="AK4" i="13"/>
  <c r="A35" i="8" l="1"/>
  <c r="AJ7" i="13"/>
  <c r="AG16" i="13"/>
  <c r="AH16" i="13"/>
  <c r="AJ15" i="13"/>
  <c r="AJ17" i="13" s="1"/>
  <c r="AK5" i="13"/>
  <c r="AK13" i="13" s="1"/>
  <c r="AK6" i="13"/>
  <c r="AL1" i="8"/>
  <c r="AL4" i="13"/>
  <c r="F29" i="8" l="1"/>
  <c r="A36" i="8"/>
  <c r="AK7" i="13"/>
  <c r="AK8" i="13" s="1"/>
  <c r="AI14" i="13"/>
  <c r="AJ8" i="13"/>
  <c r="AK15" i="13"/>
  <c r="AL5" i="13"/>
  <c r="AL7" i="13" s="1"/>
  <c r="AM1" i="8"/>
  <c r="AM4" i="13"/>
  <c r="A37" i="8" l="1"/>
  <c r="F36" i="8"/>
  <c r="AK14" i="13"/>
  <c r="AL8" i="13"/>
  <c r="AK17" i="13"/>
  <c r="AI16" i="13"/>
  <c r="AJ14" i="13"/>
  <c r="AL13" i="13"/>
  <c r="AL15" i="13"/>
  <c r="AL17" i="13" s="1"/>
  <c r="AM5" i="13"/>
  <c r="AM13" i="13" s="1"/>
  <c r="AM6" i="13"/>
  <c r="AN1" i="8"/>
  <c r="AN4" i="13"/>
  <c r="A38" i="8" l="1"/>
  <c r="F37" i="8"/>
  <c r="AJ16" i="13"/>
  <c r="AK16" i="13"/>
  <c r="AM7" i="13"/>
  <c r="AM8" i="13" s="1"/>
  <c r="AM15" i="13"/>
  <c r="AN5" i="13"/>
  <c r="AN6" i="13"/>
  <c r="AO1" i="8"/>
  <c r="AO4" i="13"/>
  <c r="A39" i="8" l="1"/>
  <c r="E38" i="8"/>
  <c r="F38" i="8"/>
  <c r="AN7" i="13"/>
  <c r="AN8" i="13" s="1"/>
  <c r="AM17" i="13"/>
  <c r="AM14" i="13"/>
  <c r="AL14" i="13"/>
  <c r="AN13" i="13"/>
  <c r="AN15" i="13"/>
  <c r="AO5" i="13"/>
  <c r="AO13" i="13" s="1"/>
  <c r="AO6" i="13"/>
  <c r="AP1" i="8"/>
  <c r="AP4" i="13"/>
  <c r="G38" i="8" l="1"/>
  <c r="A40" i="8"/>
  <c r="F39" i="8"/>
  <c r="AL16" i="13"/>
  <c r="AM16" i="13"/>
  <c r="AN17" i="13"/>
  <c r="AN14" i="13"/>
  <c r="AO7" i="13"/>
  <c r="AO15" i="13"/>
  <c r="AP5" i="13"/>
  <c r="AP6" i="13"/>
  <c r="AQ1" i="8"/>
  <c r="AQ4" i="13"/>
  <c r="A41" i="8" l="1"/>
  <c r="F40" i="8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E36" i="8" l="1"/>
  <c r="G36" i="8" s="1"/>
  <c r="G26" i="20" s="1"/>
  <c r="A42" i="8"/>
  <c r="E41" i="8"/>
  <c r="G41" i="8" s="1"/>
  <c r="F41" i="8"/>
  <c r="AP17" i="13"/>
  <c r="AP14" i="13"/>
  <c r="AO14" i="13"/>
  <c r="AQ7" i="13"/>
  <c r="AQ8" i="13" s="1"/>
  <c r="AQ15" i="13"/>
  <c r="AR6" i="13"/>
  <c r="AS1" i="8"/>
  <c r="AS4" i="13"/>
  <c r="E56" i="23" l="1"/>
  <c r="F56" i="23"/>
  <c r="E39" i="8"/>
  <c r="G39" i="8" s="1"/>
  <c r="G29" i="20" s="1"/>
  <c r="E40" i="8"/>
  <c r="G40" i="8" s="1"/>
  <c r="A43" i="8"/>
  <c r="E42" i="8"/>
  <c r="F42" i="8"/>
  <c r="G28" i="20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G56" i="23" l="1"/>
  <c r="G42" i="8"/>
  <c r="A44" i="8"/>
  <c r="G30" i="20"/>
  <c r="AQ16" i="13"/>
  <c r="AR14" i="13"/>
  <c r="AS7" i="13"/>
  <c r="AS8" i="13" s="1"/>
  <c r="AS15" i="13"/>
  <c r="AS17" i="13" s="1"/>
  <c r="AT5" i="13"/>
  <c r="AT6" i="13"/>
  <c r="AU1" i="8"/>
  <c r="AU4" i="13"/>
  <c r="A45" i="8" l="1"/>
  <c r="F44" i="8"/>
  <c r="AR16" i="13"/>
  <c r="AS14" i="13"/>
  <c r="AS16" i="13" s="1"/>
  <c r="AT7" i="13"/>
  <c r="AT13" i="13"/>
  <c r="AT15" i="13"/>
  <c r="AU5" i="13"/>
  <c r="AU6" i="13"/>
  <c r="AV1" i="8"/>
  <c r="AV4" i="13"/>
  <c r="E90" i="23" l="1"/>
  <c r="G90" i="23" s="1"/>
  <c r="F90" i="23"/>
  <c r="A46" i="8"/>
  <c r="E45" i="8"/>
  <c r="G45" i="8" s="1"/>
  <c r="F45" i="8"/>
  <c r="G34" i="20"/>
  <c r="AT17" i="13"/>
  <c r="AT8" i="13"/>
  <c r="AU7" i="13"/>
  <c r="AU8" i="13" s="1"/>
  <c r="AU13" i="13"/>
  <c r="AU15" i="13"/>
  <c r="AU17" i="13" s="1"/>
  <c r="AV5" i="13"/>
  <c r="AV13" i="13" s="1"/>
  <c r="AV6" i="13"/>
  <c r="AW1" i="8"/>
  <c r="AW4" i="13"/>
  <c r="E44" i="8" l="1"/>
  <c r="G44" i="8" s="1"/>
  <c r="G31" i="20" s="1"/>
  <c r="A47" i="8"/>
  <c r="F46" i="8"/>
  <c r="AU14" i="13"/>
  <c r="AT14" i="13"/>
  <c r="AV7" i="13"/>
  <c r="AV8" i="13" s="1"/>
  <c r="AV15" i="13"/>
  <c r="AW5" i="13"/>
  <c r="AW6" i="13"/>
  <c r="AX1" i="8"/>
  <c r="AX4" i="13"/>
  <c r="A48" i="8" l="1"/>
  <c r="E47" i="8"/>
  <c r="F47" i="8"/>
  <c r="AU16" i="13"/>
  <c r="AT16" i="13"/>
  <c r="AV17" i="13"/>
  <c r="AV14" i="13"/>
  <c r="AW7" i="13"/>
  <c r="AW8" i="13" s="1"/>
  <c r="AW13" i="13"/>
  <c r="AW15" i="13"/>
  <c r="AX5" i="13"/>
  <c r="AX6" i="13"/>
  <c r="AY1" i="8"/>
  <c r="AY4" i="13"/>
  <c r="E38" i="23" l="1"/>
  <c r="F38" i="23"/>
  <c r="G47" i="8"/>
  <c r="A49" i="8"/>
  <c r="E48" i="8"/>
  <c r="G48" i="8" s="1"/>
  <c r="F48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G38" i="23" l="1"/>
  <c r="A50" i="8"/>
  <c r="E49" i="8"/>
  <c r="G49" i="8" s="1"/>
  <c r="F49" i="8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BA4" i="13"/>
  <c r="E63" i="23" l="1"/>
  <c r="G63" i="23" s="1"/>
  <c r="F63" i="23"/>
  <c r="E46" i="8"/>
  <c r="G46" i="8" s="1"/>
  <c r="A51" i="8"/>
  <c r="E50" i="8"/>
  <c r="G50" i="8" s="1"/>
  <c r="G33" i="20" s="1"/>
  <c r="F50" i="8"/>
  <c r="G39" i="20"/>
  <c r="AY14" i="13"/>
  <c r="AZ7" i="13"/>
  <c r="AZ8" i="13" s="1"/>
  <c r="AZ15" i="13"/>
  <c r="AZ17" i="13" s="1"/>
  <c r="BA5" i="13"/>
  <c r="BA6" i="13"/>
  <c r="BB1" i="8"/>
  <c r="BB4" i="13"/>
  <c r="A52" i="8" l="1"/>
  <c r="E51" i="8"/>
  <c r="F51" i="8"/>
  <c r="AY16" i="13"/>
  <c r="AZ14" i="13"/>
  <c r="BA7" i="13"/>
  <c r="BA8" i="13" s="1"/>
  <c r="BA13" i="13"/>
  <c r="BA15" i="13"/>
  <c r="BB5" i="13"/>
  <c r="BB13" i="13" s="1"/>
  <c r="BB6" i="13"/>
  <c r="BC1" i="8"/>
  <c r="BC4" i="13"/>
  <c r="E72" i="23" l="1"/>
  <c r="F72" i="23"/>
  <c r="G51" i="8"/>
  <c r="G37" i="20" s="1"/>
  <c r="A53" i="8"/>
  <c r="E52" i="8"/>
  <c r="F52" i="8"/>
  <c r="G38" i="20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E64" i="23" l="1"/>
  <c r="F64" i="23"/>
  <c r="G72" i="23"/>
  <c r="G52" i="8"/>
  <c r="A54" i="8"/>
  <c r="E53" i="8"/>
  <c r="F53" i="8"/>
  <c r="BA16" i="13"/>
  <c r="BB17" i="13"/>
  <c r="BE1" i="8"/>
  <c r="BB14" i="13"/>
  <c r="BB16" i="13" s="1"/>
  <c r="G66" i="20"/>
  <c r="BC7" i="13"/>
  <c r="BC8" i="13" s="1"/>
  <c r="BC15" i="13"/>
  <c r="BD5" i="13"/>
  <c r="BD6" i="13"/>
  <c r="C29" i="13"/>
  <c r="BE4" i="13"/>
  <c r="G64" i="23" l="1"/>
  <c r="G53" i="8"/>
  <c r="A55" i="8"/>
  <c r="E54" i="8"/>
  <c r="F54" i="8"/>
  <c r="BC17" i="13"/>
  <c r="BF1" i="8"/>
  <c r="BC14" i="13"/>
  <c r="BC16" i="13" s="1"/>
  <c r="BD7" i="13"/>
  <c r="BD8" i="13" s="1"/>
  <c r="BD13" i="13"/>
  <c r="BD15" i="13"/>
  <c r="BE5" i="13"/>
  <c r="BE13" i="13" s="1"/>
  <c r="BE6" i="13"/>
  <c r="C21" i="13"/>
  <c r="D29" i="13"/>
  <c r="H3" i="13"/>
  <c r="B29" i="15"/>
  <c r="B34" i="13"/>
  <c r="BF4" i="13"/>
  <c r="G54" i="8" l="1"/>
  <c r="A56" i="8"/>
  <c r="E55" i="8"/>
  <c r="G55" i="8" s="1"/>
  <c r="G40" i="20" s="1"/>
  <c r="F55" i="8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J29" i="20"/>
  <c r="C16" i="15"/>
  <c r="C34" i="15"/>
  <c r="I3" i="13"/>
  <c r="C10" i="15"/>
  <c r="BG4" i="13"/>
  <c r="A57" i="8" l="1"/>
  <c r="E56" i="8"/>
  <c r="F56" i="8"/>
  <c r="BE17" i="13"/>
  <c r="BH1" i="8"/>
  <c r="E2" i="8" s="1"/>
  <c r="G2" i="8" s="1"/>
  <c r="BE14" i="13"/>
  <c r="BE16" i="13" s="1"/>
  <c r="BF7" i="13"/>
  <c r="BF8" i="13" s="1"/>
  <c r="BE10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E57" i="23" l="1"/>
  <c r="F57" i="23"/>
  <c r="G56" i="8"/>
  <c r="A58" i="8"/>
  <c r="E57" i="8"/>
  <c r="F57" i="8"/>
  <c r="G41" i="20"/>
  <c r="BI1" i="8"/>
  <c r="BF14" i="13"/>
  <c r="BG7" i="13"/>
  <c r="BG8" i="13" s="1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G57" i="23" l="1"/>
  <c r="G57" i="8"/>
  <c r="A59" i="8"/>
  <c r="E58" i="8"/>
  <c r="G58" i="8" s="1"/>
  <c r="F58" i="8"/>
  <c r="BG17" i="13"/>
  <c r="BF16" i="13"/>
  <c r="BJ1" i="8"/>
  <c r="BG14" i="13"/>
  <c r="BH7" i="13"/>
  <c r="BH8" i="13" s="1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E59" i="23" l="1"/>
  <c r="F59" i="23"/>
  <c r="A60" i="8"/>
  <c r="E59" i="8"/>
  <c r="F59" i="8"/>
  <c r="BG16" i="13"/>
  <c r="BH14" i="13"/>
  <c r="BK1" i="8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E60" i="23" l="1"/>
  <c r="F60" i="23"/>
  <c r="G59" i="23"/>
  <c r="G59" i="8"/>
  <c r="G44" i="20" s="1"/>
  <c r="A61" i="8"/>
  <c r="E60" i="8"/>
  <c r="G60" i="8" s="1"/>
  <c r="G43" i="20" s="1"/>
  <c r="F60" i="8"/>
  <c r="BH16" i="13"/>
  <c r="BI17" i="13"/>
  <c r="BI14" i="13"/>
  <c r="BL1" i="8"/>
  <c r="BJ7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G60" i="23" l="1"/>
  <c r="A62" i="8"/>
  <c r="E61" i="8"/>
  <c r="G61" i="8" s="1"/>
  <c r="F61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O3" i="13"/>
  <c r="BM4" i="13"/>
  <c r="E86" i="23" l="1"/>
  <c r="F86" i="23"/>
  <c r="E3" i="8"/>
  <c r="E4" i="8"/>
  <c r="F4" i="8"/>
  <c r="F3" i="8"/>
  <c r="E7" i="8"/>
  <c r="F7" i="8"/>
  <c r="F5" i="8"/>
  <c r="E5" i="8"/>
  <c r="F6" i="8"/>
  <c r="E10" i="8"/>
  <c r="E6" i="8"/>
  <c r="G6" i="8" s="1"/>
  <c r="F8" i="8"/>
  <c r="E8" i="8"/>
  <c r="F9" i="8"/>
  <c r="E9" i="8"/>
  <c r="G9" i="8" s="1"/>
  <c r="F10" i="8"/>
  <c r="F12" i="8"/>
  <c r="E12" i="8"/>
  <c r="G12" i="8" s="1"/>
  <c r="E13" i="8"/>
  <c r="F14" i="8"/>
  <c r="F11" i="8"/>
  <c r="E15" i="8"/>
  <c r="F13" i="8"/>
  <c r="E11" i="8"/>
  <c r="G11" i="8" s="1"/>
  <c r="E14" i="8"/>
  <c r="G14" i="8" s="1"/>
  <c r="F15" i="8"/>
  <c r="E16" i="8"/>
  <c r="G16" i="8" s="1"/>
  <c r="F17" i="8"/>
  <c r="F16" i="8"/>
  <c r="F19" i="8"/>
  <c r="E17" i="8"/>
  <c r="G17" i="8" s="1"/>
  <c r="F18" i="8"/>
  <c r="E18" i="8"/>
  <c r="G18" i="8" s="1"/>
  <c r="E19" i="8"/>
  <c r="G19" i="8" s="1"/>
  <c r="F20" i="8"/>
  <c r="E20" i="8"/>
  <c r="F21" i="8"/>
  <c r="F23" i="8"/>
  <c r="E24" i="8"/>
  <c r="G24" i="8" s="1"/>
  <c r="E21" i="8"/>
  <c r="G21" i="8" s="1"/>
  <c r="F22" i="8"/>
  <c r="E26" i="8"/>
  <c r="E22" i="8"/>
  <c r="E23" i="8"/>
  <c r="G23" i="8" s="1"/>
  <c r="F24" i="8"/>
  <c r="F25" i="8"/>
  <c r="F26" i="8"/>
  <c r="E25" i="8"/>
  <c r="G25" i="8" s="1"/>
  <c r="F27" i="8"/>
  <c r="E27" i="8"/>
  <c r="F28" i="8"/>
  <c r="E28" i="8"/>
  <c r="E31" i="8"/>
  <c r="E29" i="8"/>
  <c r="G29" i="8" s="1"/>
  <c r="F30" i="8"/>
  <c r="F33" i="8"/>
  <c r="F31" i="8"/>
  <c r="E30" i="8"/>
  <c r="G30" i="8" s="1"/>
  <c r="E32" i="8"/>
  <c r="G32" i="8" s="1"/>
  <c r="F32" i="8"/>
  <c r="E33" i="8"/>
  <c r="F34" i="8"/>
  <c r="E34" i="8"/>
  <c r="G34" i="8" s="1"/>
  <c r="F35" i="8"/>
  <c r="E37" i="8"/>
  <c r="G37" i="8" s="1"/>
  <c r="G36" i="20" s="1"/>
  <c r="E35" i="8"/>
  <c r="G35" i="8" s="1"/>
  <c r="F43" i="8"/>
  <c r="E43" i="8"/>
  <c r="A63" i="8"/>
  <c r="E62" i="8"/>
  <c r="F62" i="8"/>
  <c r="G24" i="20"/>
  <c r="G32" i="20"/>
  <c r="G21" i="20"/>
  <c r="BK17" i="13"/>
  <c r="BJ14" i="13"/>
  <c r="J33" i="20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G86" i="23" l="1"/>
  <c r="G5" i="8"/>
  <c r="G15" i="8"/>
  <c r="G62" i="8"/>
  <c r="A64" i="8"/>
  <c r="E63" i="8"/>
  <c r="F63" i="8"/>
  <c r="G33" i="8"/>
  <c r="G31" i="8"/>
  <c r="G8" i="8"/>
  <c r="G7" i="8"/>
  <c r="G43" i="8"/>
  <c r="G28" i="8"/>
  <c r="G20" i="8"/>
  <c r="G22" i="8"/>
  <c r="G13" i="8"/>
  <c r="G27" i="8"/>
  <c r="G20" i="20" s="1"/>
  <c r="J20" i="20" s="1"/>
  <c r="G26" i="8"/>
  <c r="G18" i="20" s="1"/>
  <c r="G10" i="8"/>
  <c r="G4" i="8"/>
  <c r="G3" i="8"/>
  <c r="G22" i="20"/>
  <c r="G16" i="20"/>
  <c r="G13" i="20"/>
  <c r="G5" i="20"/>
  <c r="G27" i="20"/>
  <c r="G23" i="20"/>
  <c r="G12" i="20"/>
  <c r="J12" i="20" s="1"/>
  <c r="G10" i="20"/>
  <c r="G17" i="20"/>
  <c r="J17" i="20" s="1"/>
  <c r="G15" i="20"/>
  <c r="G11" i="20"/>
  <c r="G9" i="20"/>
  <c r="G6" i="20"/>
  <c r="G19" i="20"/>
  <c r="G4" i="20"/>
  <c r="G8" i="20"/>
  <c r="G14" i="20"/>
  <c r="G7" i="20"/>
  <c r="G42" i="20"/>
  <c r="BK16" i="13"/>
  <c r="BJ16" i="13"/>
  <c r="BL17" i="13"/>
  <c r="J31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43" i="20"/>
  <c r="Q3" i="13"/>
  <c r="BO4" i="13"/>
  <c r="E88" i="23" l="1"/>
  <c r="F88" i="23"/>
  <c r="G63" i="8"/>
  <c r="A65" i="8"/>
  <c r="E64" i="8"/>
  <c r="F64" i="8"/>
  <c r="G46" i="20"/>
  <c r="C12" i="13"/>
  <c r="C14" i="13" s="1"/>
  <c r="C20" i="15" s="1"/>
  <c r="BL14" i="13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R3" i="13"/>
  <c r="BP4" i="13"/>
  <c r="G88" i="23" l="1"/>
  <c r="G64" i="8"/>
  <c r="A66" i="8"/>
  <c r="E65" i="8"/>
  <c r="G65" i="8" s="1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A67" i="8" l="1"/>
  <c r="E66" i="8"/>
  <c r="G66" i="8" s="1"/>
  <c r="G45" i="20" s="1"/>
  <c r="J45" i="20" s="1"/>
  <c r="F66" i="8"/>
  <c r="J42" i="20"/>
  <c r="BO17" i="13"/>
  <c r="BN14" i="13"/>
  <c r="BN11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T3" i="13"/>
  <c r="BR4" i="13"/>
  <c r="A68" i="8" l="1"/>
  <c r="E67" i="8"/>
  <c r="F67" i="8"/>
  <c r="G47" i="20"/>
  <c r="BN16" i="13"/>
  <c r="BP17" i="13"/>
  <c r="BO14" i="13"/>
  <c r="BO10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E50" i="23" l="1"/>
  <c r="G50" i="23" s="1"/>
  <c r="F50" i="23"/>
  <c r="G67" i="8"/>
  <c r="A69" i="8"/>
  <c r="E68" i="8"/>
  <c r="F68" i="8"/>
  <c r="BO16" i="13"/>
  <c r="BR15" i="13"/>
  <c r="BP14" i="13"/>
  <c r="BP16" i="13" s="1"/>
  <c r="BR13" i="13"/>
  <c r="BP10" i="13"/>
  <c r="BP11" i="13"/>
  <c r="BQ8" i="13"/>
  <c r="BR7" i="13"/>
  <c r="BR8" i="13" s="1"/>
  <c r="U27" i="13"/>
  <c r="U28" i="13" s="1"/>
  <c r="U25" i="13"/>
  <c r="BS5" i="13"/>
  <c r="BS6" i="13"/>
  <c r="J11" i="20"/>
  <c r="J22" i="20"/>
  <c r="V3" i="13"/>
  <c r="BT4" i="13"/>
  <c r="G68" i="8" l="1"/>
  <c r="A70" i="8"/>
  <c r="E69" i="8"/>
  <c r="G69" i="8" s="1"/>
  <c r="G48" i="20" s="1"/>
  <c r="J48" i="20" s="1"/>
  <c r="F69" i="8"/>
  <c r="J47" i="20"/>
  <c r="BR17" i="13"/>
  <c r="BS15" i="13"/>
  <c r="J46" i="20"/>
  <c r="BR14" i="13"/>
  <c r="BQ14" i="13"/>
  <c r="BS13" i="13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A71" i="8" l="1"/>
  <c r="E70" i="8"/>
  <c r="F70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J13" i="20"/>
  <c r="X3" i="13"/>
  <c r="BV4" i="13"/>
  <c r="E83" i="23" l="1"/>
  <c r="G83" i="23" s="1"/>
  <c r="F83" i="23"/>
  <c r="G70" i="8"/>
  <c r="A72" i="8"/>
  <c r="E71" i="8"/>
  <c r="F71" i="8"/>
  <c r="BU15" i="13"/>
  <c r="BS14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Y3" i="13"/>
  <c r="BW4" i="13"/>
  <c r="E84" i="23" l="1"/>
  <c r="F84" i="23"/>
  <c r="G71" i="8"/>
  <c r="A73" i="8"/>
  <c r="E72" i="8"/>
  <c r="G72" i="8" s="1"/>
  <c r="F72" i="8"/>
  <c r="BS16" i="13"/>
  <c r="BU17" i="13"/>
  <c r="BU8" i="13"/>
  <c r="BU14" i="13" s="1"/>
  <c r="BV17" i="13"/>
  <c r="BT14" i="13"/>
  <c r="BT11" i="13"/>
  <c r="BT10" i="13"/>
  <c r="BV7" i="13"/>
  <c r="Y27" i="13"/>
  <c r="Y28" i="13" s="1"/>
  <c r="Y25" i="13"/>
  <c r="BW5" i="13"/>
  <c r="BW13" i="13" s="1"/>
  <c r="BW6" i="13"/>
  <c r="BW15" i="13" s="1"/>
  <c r="Z3" i="13"/>
  <c r="BX4" i="13"/>
  <c r="E29" i="23" l="1"/>
  <c r="F29" i="23"/>
  <c r="G84" i="23"/>
  <c r="A74" i="8"/>
  <c r="E73" i="8"/>
  <c r="G73" i="8" s="1"/>
  <c r="G49" i="20" s="1"/>
  <c r="J49" i="20" s="1"/>
  <c r="F73" i="8"/>
  <c r="BW17" i="13"/>
  <c r="BV8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AA3" i="13"/>
  <c r="BY4" i="13"/>
  <c r="E30" i="23" l="1"/>
  <c r="F30" i="23"/>
  <c r="G29" i="23"/>
  <c r="A75" i="8"/>
  <c r="E74" i="8"/>
  <c r="F74" i="8"/>
  <c r="BX17" i="13"/>
  <c r="BW8" i="13"/>
  <c r="BV10" i="13"/>
  <c r="BV14" i="13"/>
  <c r="BV11" i="13"/>
  <c r="BX7" i="13"/>
  <c r="BX8" i="13" s="1"/>
  <c r="AA27" i="13"/>
  <c r="AA28" i="13" s="1"/>
  <c r="AA25" i="13"/>
  <c r="BY5" i="13"/>
  <c r="BY13" i="13" s="1"/>
  <c r="BY6" i="13"/>
  <c r="BY15" i="13" s="1"/>
  <c r="AB3" i="13"/>
  <c r="BZ4" i="13"/>
  <c r="E61" i="23" l="1"/>
  <c r="F61" i="23"/>
  <c r="G30" i="23"/>
  <c r="G74" i="8"/>
  <c r="A76" i="8"/>
  <c r="E75" i="8"/>
  <c r="F75" i="8"/>
  <c r="BY17" i="13"/>
  <c r="BX14" i="13"/>
  <c r="BW11" i="13"/>
  <c r="BX11" i="13" s="1"/>
  <c r="BW10" i="13"/>
  <c r="BX10" i="13" s="1"/>
  <c r="BW14" i="13"/>
  <c r="BV16" i="13"/>
  <c r="BY7" i="13"/>
  <c r="AB27" i="13"/>
  <c r="AB28" i="13" s="1"/>
  <c r="AB25" i="13"/>
  <c r="BZ5" i="13"/>
  <c r="BZ13" i="13" s="1"/>
  <c r="BZ6" i="13"/>
  <c r="BZ15" i="13" s="1"/>
  <c r="AC3" i="13"/>
  <c r="CA4" i="13"/>
  <c r="E62" i="23" l="1"/>
  <c r="F62" i="23"/>
  <c r="G61" i="23"/>
  <c r="G75" i="8"/>
  <c r="A77" i="8"/>
  <c r="E76" i="8"/>
  <c r="F76" i="8"/>
  <c r="G53" i="20"/>
  <c r="J53" i="20" s="1"/>
  <c r="BZ17" i="13"/>
  <c r="BY8" i="13"/>
  <c r="BY10" i="13" s="1"/>
  <c r="BW16" i="13"/>
  <c r="BX16" i="13"/>
  <c r="BZ7" i="13"/>
  <c r="AC27" i="13"/>
  <c r="AC28" i="13" s="1"/>
  <c r="AC25" i="13"/>
  <c r="CA5" i="13"/>
  <c r="CA13" i="13" s="1"/>
  <c r="CA6" i="13"/>
  <c r="CA15" i="13" s="1"/>
  <c r="AD3" i="13"/>
  <c r="CB4" i="13"/>
  <c r="G62" i="23" l="1"/>
  <c r="G76" i="8"/>
  <c r="A78" i="8"/>
  <c r="E77" i="8"/>
  <c r="F77" i="8"/>
  <c r="G50" i="20"/>
  <c r="J50" i="20" s="1"/>
  <c r="G51" i="20"/>
  <c r="G54" i="20"/>
  <c r="CA17" i="13"/>
  <c r="BZ8" i="13"/>
  <c r="BY11" i="13"/>
  <c r="BY14" i="13"/>
  <c r="CA7" i="13"/>
  <c r="AD27" i="13"/>
  <c r="AD28" i="13" s="1"/>
  <c r="AD25" i="13"/>
  <c r="CB5" i="13"/>
  <c r="CB13" i="13" s="1"/>
  <c r="CB6" i="13"/>
  <c r="CB15" i="13" s="1"/>
  <c r="AE3" i="13"/>
  <c r="CC4" i="13"/>
  <c r="G77" i="8" l="1"/>
  <c r="G56" i="20" s="1"/>
  <c r="A79" i="8"/>
  <c r="E78" i="8"/>
  <c r="G78" i="8" s="1"/>
  <c r="F78" i="8"/>
  <c r="CB17" i="13"/>
  <c r="CA8" i="13"/>
  <c r="CA14" i="13" s="1"/>
  <c r="BZ11" i="13"/>
  <c r="BZ14" i="13"/>
  <c r="BZ10" i="13"/>
  <c r="BY16" i="13"/>
  <c r="CB7" i="13"/>
  <c r="AE27" i="13"/>
  <c r="AE28" i="13" s="1"/>
  <c r="AE25" i="13"/>
  <c r="CC5" i="13"/>
  <c r="CC13" i="13" s="1"/>
  <c r="CC6" i="13"/>
  <c r="CC15" i="13" s="1"/>
  <c r="AF3" i="13"/>
  <c r="CD4" i="13"/>
  <c r="A80" i="8" l="1"/>
  <c r="E79" i="8"/>
  <c r="G79" i="8" s="1"/>
  <c r="F79" i="8"/>
  <c r="G55" i="20"/>
  <c r="CC17" i="13"/>
  <c r="CB8" i="13"/>
  <c r="CA11" i="13"/>
  <c r="CA10" i="13"/>
  <c r="BZ16" i="13"/>
  <c r="CA16" i="13"/>
  <c r="CC7" i="13"/>
  <c r="AF27" i="13"/>
  <c r="AF28" i="13" s="1"/>
  <c r="AF25" i="13"/>
  <c r="CD5" i="13"/>
  <c r="CD13" i="13" s="1"/>
  <c r="CD6" i="13"/>
  <c r="CD15" i="13" s="1"/>
  <c r="AG3" i="13"/>
  <c r="CE4" i="13"/>
  <c r="A81" i="8" l="1"/>
  <c r="E80" i="8"/>
  <c r="F80" i="8"/>
  <c r="CD17" i="13"/>
  <c r="CC8" i="13"/>
  <c r="CB10" i="13"/>
  <c r="CB14" i="13"/>
  <c r="CB11" i="13"/>
  <c r="CD7" i="13"/>
  <c r="AG27" i="13"/>
  <c r="AG28" i="13" s="1"/>
  <c r="AG25" i="13"/>
  <c r="CE5" i="13"/>
  <c r="CE13" i="13" s="1"/>
  <c r="CE6" i="13"/>
  <c r="CE15" i="13" s="1"/>
  <c r="AH3" i="13"/>
  <c r="CF4" i="13"/>
  <c r="G80" i="8" l="1"/>
  <c r="A82" i="8"/>
  <c r="E81" i="8"/>
  <c r="F81" i="8"/>
  <c r="G52" i="20"/>
  <c r="J52" i="20" s="1"/>
  <c r="CE17" i="13"/>
  <c r="CD8" i="13"/>
  <c r="CC11" i="13"/>
  <c r="CC10" i="13"/>
  <c r="CC14" i="13"/>
  <c r="CB16" i="13"/>
  <c r="CE7" i="13"/>
  <c r="CE8" i="13" s="1"/>
  <c r="AH27" i="13"/>
  <c r="AH28" i="13" s="1"/>
  <c r="AH25" i="13"/>
  <c r="CF5" i="13"/>
  <c r="CF13" i="13" s="1"/>
  <c r="CF6" i="13"/>
  <c r="CF15" i="13" s="1"/>
  <c r="AI3" i="13"/>
  <c r="CG4" i="13"/>
  <c r="G81" i="8" l="1"/>
  <c r="A83" i="8"/>
  <c r="E82" i="8"/>
  <c r="F82" i="8"/>
  <c r="CF17" i="13"/>
  <c r="CD10" i="13"/>
  <c r="CE10" i="13" s="1"/>
  <c r="CD11" i="13"/>
  <c r="CE11" i="13" s="1"/>
  <c r="CE14" i="13"/>
  <c r="CD14" i="13"/>
  <c r="CD16" i="13" s="1"/>
  <c r="CC16" i="13"/>
  <c r="CF7" i="13"/>
  <c r="AI27" i="13"/>
  <c r="AI28" i="13" s="1"/>
  <c r="AI25" i="13"/>
  <c r="CG5" i="13"/>
  <c r="CG13" i="13" s="1"/>
  <c r="CG6" i="13"/>
  <c r="CG15" i="13" s="1"/>
  <c r="J39" i="20"/>
  <c r="AJ3" i="13"/>
  <c r="CH4" i="13"/>
  <c r="G82" i="8" l="1"/>
  <c r="G57" i="20" s="1"/>
  <c r="A84" i="8"/>
  <c r="E83" i="8"/>
  <c r="F83" i="8"/>
  <c r="CG17" i="13"/>
  <c r="CF8" i="13"/>
  <c r="CE16" i="13"/>
  <c r="CG7" i="13"/>
  <c r="AJ27" i="13"/>
  <c r="AJ28" i="13" s="1"/>
  <c r="AJ25" i="13"/>
  <c r="CH5" i="13"/>
  <c r="CH13" i="13" s="1"/>
  <c r="CH6" i="13"/>
  <c r="CH15" i="13" s="1"/>
  <c r="AK3" i="13"/>
  <c r="CI4" i="13"/>
  <c r="G83" i="8" l="1"/>
  <c r="G58" i="20" s="1"/>
  <c r="J58" i="20" s="1"/>
  <c r="A85" i="8"/>
  <c r="E84" i="8"/>
  <c r="G84" i="8" s="1"/>
  <c r="F84" i="8"/>
  <c r="CH17" i="13"/>
  <c r="CG8" i="13"/>
  <c r="CF14" i="13"/>
  <c r="CF11" i="13"/>
  <c r="CF10" i="13"/>
  <c r="CH7" i="13"/>
  <c r="CH8" i="13" s="1"/>
  <c r="AK27" i="13"/>
  <c r="AK28" i="13" s="1"/>
  <c r="AK25" i="13"/>
  <c r="CI5" i="13"/>
  <c r="CI13" i="13" s="1"/>
  <c r="CI6" i="13"/>
  <c r="CI15" i="13" s="1"/>
  <c r="AL3" i="13"/>
  <c r="CJ4" i="13"/>
  <c r="A86" i="8" l="1"/>
  <c r="E85" i="8"/>
  <c r="F85" i="8"/>
  <c r="CG11" i="13"/>
  <c r="CH11" i="13" s="1"/>
  <c r="CI17" i="13"/>
  <c r="CG10" i="13"/>
  <c r="CH10" i="13" s="1"/>
  <c r="CH14" i="13"/>
  <c r="CG14" i="13"/>
  <c r="CF16" i="13"/>
  <c r="CI7" i="13"/>
  <c r="AL25" i="13"/>
  <c r="AL27" i="13"/>
  <c r="AL28" i="13" s="1"/>
  <c r="CJ5" i="13"/>
  <c r="CJ13" i="13" s="1"/>
  <c r="CJ6" i="13"/>
  <c r="CJ15" i="13" s="1"/>
  <c r="AM3" i="13"/>
  <c r="CK4" i="13"/>
  <c r="G85" i="8" l="1"/>
  <c r="A87" i="8"/>
  <c r="E86" i="8"/>
  <c r="F86" i="8"/>
  <c r="CJ17" i="13"/>
  <c r="CI8" i="13"/>
  <c r="CG16" i="13"/>
  <c r="CH16" i="13"/>
  <c r="CJ7" i="13"/>
  <c r="AM27" i="13"/>
  <c r="AM28" i="13" s="1"/>
  <c r="AM25" i="13"/>
  <c r="CK5" i="13"/>
  <c r="CK13" i="13" s="1"/>
  <c r="CK6" i="13"/>
  <c r="CK15" i="13" s="1"/>
  <c r="AN3" i="13"/>
  <c r="CL4" i="13"/>
  <c r="G86" i="8" l="1"/>
  <c r="G59" i="20" s="1"/>
  <c r="A88" i="8"/>
  <c r="E87" i="8"/>
  <c r="F87" i="8"/>
  <c r="CK17" i="13"/>
  <c r="CJ8" i="13"/>
  <c r="CJ14" i="13" s="1"/>
  <c r="CI10" i="13"/>
  <c r="CI14" i="13"/>
  <c r="CI11" i="13"/>
  <c r="CK7" i="13"/>
  <c r="CK8" i="13" s="1"/>
  <c r="AN27" i="13"/>
  <c r="AN28" i="13" s="1"/>
  <c r="AN25" i="13"/>
  <c r="CL5" i="13"/>
  <c r="CL13" i="13" s="1"/>
  <c r="CL6" i="13"/>
  <c r="CL15" i="13" s="1"/>
  <c r="AO3" i="13"/>
  <c r="CM4" i="13"/>
  <c r="G87" i="8" l="1"/>
  <c r="A89" i="8"/>
  <c r="E88" i="8"/>
  <c r="G88" i="8" s="1"/>
  <c r="F88" i="8"/>
  <c r="CL17" i="13"/>
  <c r="CJ10" i="13"/>
  <c r="CK10" i="13" s="1"/>
  <c r="CJ11" i="13"/>
  <c r="CK11" i="13" s="1"/>
  <c r="CK14" i="13"/>
  <c r="CI16" i="13"/>
  <c r="CJ16" i="13"/>
  <c r="CL7" i="13"/>
  <c r="AO27" i="13"/>
  <c r="AO28" i="13" s="1"/>
  <c r="AO25" i="13"/>
  <c r="CM5" i="13"/>
  <c r="CM13" i="13" s="1"/>
  <c r="CM6" i="13"/>
  <c r="CM15" i="13" s="1"/>
  <c r="AP3" i="13"/>
  <c r="CN4" i="13"/>
  <c r="E89" i="8" l="1"/>
  <c r="A90" i="8"/>
  <c r="F89" i="8"/>
  <c r="CM17" i="13"/>
  <c r="CK16" i="13"/>
  <c r="CL8" i="13"/>
  <c r="CM7" i="13"/>
  <c r="CM8" i="13" s="1"/>
  <c r="AP25" i="13"/>
  <c r="AP27" i="13"/>
  <c r="AP28" i="13" s="1"/>
  <c r="CN5" i="13"/>
  <c r="CN13" i="13" s="1"/>
  <c r="CN6" i="13"/>
  <c r="CN15" i="13" s="1"/>
  <c r="AQ3" i="13"/>
  <c r="CO4" i="13"/>
  <c r="E90" i="8" l="1"/>
  <c r="A91" i="8"/>
  <c r="F90" i="8"/>
  <c r="G89" i="8"/>
  <c r="CN17" i="13"/>
  <c r="CM14" i="13"/>
  <c r="CL14" i="13"/>
  <c r="CL11" i="13"/>
  <c r="CM11" i="13" s="1"/>
  <c r="CL10" i="13"/>
  <c r="CM10" i="13" s="1"/>
  <c r="CN7" i="13"/>
  <c r="AQ27" i="13"/>
  <c r="AQ28" i="13" s="1"/>
  <c r="AQ25" i="13"/>
  <c r="CO5" i="13"/>
  <c r="CO13" i="13" s="1"/>
  <c r="CO6" i="13"/>
  <c r="CO15" i="13" s="1"/>
  <c r="AR3" i="13"/>
  <c r="CP4" i="13"/>
  <c r="A92" i="8" l="1"/>
  <c r="E91" i="8"/>
  <c r="F91" i="8"/>
  <c r="G90" i="8"/>
  <c r="CO17" i="13"/>
  <c r="CN8" i="13"/>
  <c r="CN11" i="13" s="1"/>
  <c r="CM16" i="13"/>
  <c r="CL16" i="13"/>
  <c r="J59" i="20"/>
  <c r="CO7" i="13"/>
  <c r="AR27" i="13"/>
  <c r="AR28" i="13" s="1"/>
  <c r="AR25" i="13"/>
  <c r="CP5" i="13"/>
  <c r="CP13" i="13" s="1"/>
  <c r="CP6" i="13"/>
  <c r="CP15" i="13" s="1"/>
  <c r="AS3" i="13"/>
  <c r="CQ4" i="13"/>
  <c r="G91" i="8" l="1"/>
  <c r="A93" i="8"/>
  <c r="E92" i="8"/>
  <c r="G92" i="8" s="1"/>
  <c r="F92" i="8"/>
  <c r="CP17" i="13"/>
  <c r="CO8" i="13"/>
  <c r="G60" i="20"/>
  <c r="CN14" i="13"/>
  <c r="CN10" i="13"/>
  <c r="J55" i="20"/>
  <c r="CP7" i="13"/>
  <c r="CP8" i="13" s="1"/>
  <c r="AS27" i="13"/>
  <c r="AS28" i="13" s="1"/>
  <c r="AS25" i="13"/>
  <c r="CQ5" i="13"/>
  <c r="CQ13" i="13" s="1"/>
  <c r="CQ6" i="13"/>
  <c r="CQ15" i="13" s="1"/>
  <c r="AT3" i="13"/>
  <c r="CR4" i="13"/>
  <c r="E93" i="8" l="1"/>
  <c r="A94" i="8"/>
  <c r="F93" i="8"/>
  <c r="CQ17" i="13"/>
  <c r="CP14" i="13"/>
  <c r="CO10" i="13"/>
  <c r="CP10" i="13" s="1"/>
  <c r="CO14" i="13"/>
  <c r="CO11" i="13"/>
  <c r="CP11" i="13" s="1"/>
  <c r="CN16" i="13"/>
  <c r="CQ7" i="13"/>
  <c r="AT27" i="13"/>
  <c r="AT28" i="13" s="1"/>
  <c r="AT25" i="13"/>
  <c r="CR5" i="13"/>
  <c r="CR13" i="13" s="1"/>
  <c r="CR6" i="13"/>
  <c r="CR15" i="13" s="1"/>
  <c r="AU3" i="13"/>
  <c r="CS4" i="13"/>
  <c r="CR17" i="13" l="1"/>
  <c r="E94" i="8"/>
  <c r="A95" i="8"/>
  <c r="F94" i="8"/>
  <c r="G93" i="8"/>
  <c r="CR8" i="13"/>
  <c r="CQ8" i="13"/>
  <c r="CP16" i="13"/>
  <c r="CO16" i="13"/>
  <c r="CR7" i="13"/>
  <c r="AU27" i="13"/>
  <c r="AU28" i="13" s="1"/>
  <c r="AU25" i="13"/>
  <c r="CS5" i="13"/>
  <c r="CS13" i="13" s="1"/>
  <c r="CS6" i="13"/>
  <c r="CS15" i="13" s="1"/>
  <c r="AV3" i="13"/>
  <c r="CT4" i="13"/>
  <c r="CU17" i="13" l="1"/>
  <c r="CT17" i="13"/>
  <c r="CS17" i="13"/>
  <c r="E95" i="8"/>
  <c r="A96" i="8"/>
  <c r="F95" i="8"/>
  <c r="G94" i="8"/>
  <c r="G62" i="20" s="1"/>
  <c r="CR14" i="13"/>
  <c r="CQ14" i="13"/>
  <c r="CQ11" i="13"/>
  <c r="CR11" i="13" s="1"/>
  <c r="CQ10" i="13"/>
  <c r="CR10" i="13" s="1"/>
  <c r="CS7" i="13"/>
  <c r="CZ8" i="13" s="1"/>
  <c r="DA14" i="13" s="1"/>
  <c r="DC16" i="13" s="1"/>
  <c r="CT15" i="13"/>
  <c r="CV17" i="13" s="1"/>
  <c r="CT13" i="13"/>
  <c r="AV27" i="13"/>
  <c r="AV28" i="13" s="1"/>
  <c r="AV25" i="13"/>
  <c r="CT5" i="13"/>
  <c r="CT6" i="13"/>
  <c r="AW3" i="13"/>
  <c r="CU4" i="13"/>
  <c r="CX8" i="13" l="1"/>
  <c r="CY14" i="13" s="1"/>
  <c r="DA16" i="13" s="1"/>
  <c r="CV8" i="13"/>
  <c r="CW14" i="13" s="1"/>
  <c r="CY16" i="13" s="1"/>
  <c r="CW8" i="13"/>
  <c r="CX14" i="13" s="1"/>
  <c r="CZ16" i="13" s="1"/>
  <c r="CS8" i="13"/>
  <c r="CT14" i="13" s="1"/>
  <c r="CV16" i="13" s="1"/>
  <c r="CS11" i="13"/>
  <c r="E96" i="8"/>
  <c r="A97" i="8"/>
  <c r="F96" i="8"/>
  <c r="G95" i="8"/>
  <c r="CU8" i="13"/>
  <c r="CV14" i="13" s="1"/>
  <c r="CX16" i="13" s="1"/>
  <c r="CT8" i="13"/>
  <c r="CU14" i="13" s="1"/>
  <c r="CW16" i="13" s="1"/>
  <c r="DB8" i="13"/>
  <c r="CY8" i="13"/>
  <c r="CZ14" i="13" s="1"/>
  <c r="DB16" i="13" s="1"/>
  <c r="DA8" i="13"/>
  <c r="DB14" i="13" s="1"/>
  <c r="DD16" i="13" s="1"/>
  <c r="CS14" i="13"/>
  <c r="CU16" i="13" s="1"/>
  <c r="CR16" i="13"/>
  <c r="CQ16" i="13"/>
  <c r="DC8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CS10" i="13" l="1"/>
  <c r="CS16" i="13"/>
  <c r="E97" i="8"/>
  <c r="G97" i="8" s="1"/>
  <c r="A98" i="8"/>
  <c r="F97" i="8"/>
  <c r="G96" i="8"/>
  <c r="CT11" i="13"/>
  <c r="CU11" i="13" s="1"/>
  <c r="CV11" i="13" s="1"/>
  <c r="CW11" i="13" s="1"/>
  <c r="CX11" i="13" s="1"/>
  <c r="CY11" i="13" s="1"/>
  <c r="CZ11" i="13" s="1"/>
  <c r="DA11" i="13" s="1"/>
  <c r="DB11" i="13" s="1"/>
  <c r="DC11" i="13" s="1"/>
  <c r="DC14" i="13"/>
  <c r="DE16" i="13" s="1"/>
  <c r="CT16" i="13"/>
  <c r="CT10" i="13"/>
  <c r="CU10" i="13" s="1"/>
  <c r="CV10" i="13" s="1"/>
  <c r="CW10" i="13" s="1"/>
  <c r="CX10" i="13" s="1"/>
  <c r="CY10" i="13" s="1"/>
  <c r="CZ10" i="13" s="1"/>
  <c r="DA10" i="13" s="1"/>
  <c r="DB10" i="13" s="1"/>
  <c r="DC10" i="13" s="1"/>
  <c r="G63" i="20"/>
  <c r="DD14" i="13"/>
  <c r="DF16" i="13" s="1"/>
  <c r="DE14" i="13"/>
  <c r="DG16" i="13" s="1"/>
  <c r="CU7" i="13"/>
  <c r="CV13" i="13"/>
  <c r="CV15" i="13"/>
  <c r="CX17" i="13" s="1"/>
  <c r="AX25" i="13"/>
  <c r="AX27" i="13"/>
  <c r="AX28" i="13" s="1"/>
  <c r="CV5" i="13"/>
  <c r="CV6" i="13"/>
  <c r="AY3" i="13"/>
  <c r="CW4" i="13"/>
  <c r="A99" i="8" l="1"/>
  <c r="E98" i="8"/>
  <c r="F98" i="8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G98" i="8" l="1"/>
  <c r="A100" i="8"/>
  <c r="E99" i="8"/>
  <c r="F99" i="8"/>
  <c r="DF14" i="13"/>
  <c r="DH16" i="13" s="1"/>
  <c r="DG14" i="13"/>
  <c r="DI16" i="13" s="1"/>
  <c r="DE11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G99" i="8" l="1"/>
  <c r="A101" i="8"/>
  <c r="E100" i="8"/>
  <c r="G100" i="8" s="1"/>
  <c r="F100" i="8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E101" i="8" l="1"/>
  <c r="A102" i="8"/>
  <c r="F101" i="8"/>
  <c r="DH14" i="13"/>
  <c r="DJ16" i="13" s="1"/>
  <c r="DG11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E102" i="8" l="1"/>
  <c r="A103" i="8"/>
  <c r="F102" i="8"/>
  <c r="G101" i="8"/>
  <c r="DI14" i="13"/>
  <c r="DK16" i="13" s="1"/>
  <c r="DH10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E103" i="8" l="1"/>
  <c r="A104" i="8"/>
  <c r="F103" i="8"/>
  <c r="G102" i="8"/>
  <c r="DJ14" i="13"/>
  <c r="DL16" i="13" s="1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E104" i="8" l="1"/>
  <c r="A105" i="8"/>
  <c r="F104" i="8"/>
  <c r="G103" i="8"/>
  <c r="DK14" i="13"/>
  <c r="DM16" i="13" s="1"/>
  <c r="DJ11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E105" i="8" l="1"/>
  <c r="A106" i="8"/>
  <c r="F105" i="8"/>
  <c r="G104" i="8"/>
  <c r="DL14" i="13"/>
  <c r="DN16" i="13" s="1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A107" i="8" l="1"/>
  <c r="E106" i="8"/>
  <c r="F106" i="8"/>
  <c r="G105" i="8"/>
  <c r="DM14" i="13"/>
  <c r="DO16" i="13" s="1"/>
  <c r="DL11" i="13"/>
  <c r="DL10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G106" i="8" l="1"/>
  <c r="A108" i="8"/>
  <c r="E107" i="8"/>
  <c r="F107" i="8"/>
  <c r="G65" i="20"/>
  <c r="J65" i="20" s="1"/>
  <c r="DN14" i="13"/>
  <c r="DP16" i="13" s="1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G107" i="8" l="1"/>
  <c r="G64" i="20" s="1"/>
  <c r="A109" i="8"/>
  <c r="E108" i="8"/>
  <c r="F108" i="8"/>
  <c r="DO14" i="13"/>
  <c r="DQ16" i="13" s="1"/>
  <c r="DN11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G108" i="8" l="1"/>
  <c r="E109" i="8"/>
  <c r="A110" i="8"/>
  <c r="F109" i="8"/>
  <c r="DP14" i="13"/>
  <c r="DR16" i="13" s="1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E110" i="8" l="1"/>
  <c r="A111" i="8"/>
  <c r="F110" i="8"/>
  <c r="G109" i="8"/>
  <c r="DR14" i="13"/>
  <c r="DT16" i="13" s="1"/>
  <c r="DQ14" i="13"/>
  <c r="DS16" i="13" s="1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E111" i="8" l="1"/>
  <c r="A112" i="8"/>
  <c r="F111" i="8"/>
  <c r="G110" i="8"/>
  <c r="DQ11" i="13"/>
  <c r="DR8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E112" i="8" l="1"/>
  <c r="A113" i="8"/>
  <c r="F112" i="8"/>
  <c r="G111" i="8"/>
  <c r="DS14" i="13"/>
  <c r="DU16" i="13" s="1"/>
  <c r="DR11" i="13"/>
  <c r="DS8" i="13"/>
  <c r="DR10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E113" i="8" l="1"/>
  <c r="A114" i="8"/>
  <c r="F113" i="8"/>
  <c r="G112" i="8"/>
  <c r="DT14" i="13"/>
  <c r="DV16" i="13" s="1"/>
  <c r="DU14" i="13"/>
  <c r="DW16" i="13" s="1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A115" i="8" l="1"/>
  <c r="E114" i="8"/>
  <c r="F114" i="8"/>
  <c r="G113" i="8"/>
  <c r="DT11" i="13"/>
  <c r="DU8" i="13"/>
  <c r="DL7" i="13"/>
  <c r="DM13" i="13"/>
  <c r="DM15" i="13"/>
  <c r="DO17" i="13" s="1"/>
  <c r="BO27" i="13"/>
  <c r="BO28" i="13" s="1"/>
  <c r="BO25" i="13"/>
  <c r="DM5" i="13"/>
  <c r="DM6" i="13"/>
  <c r="BP3" i="13"/>
  <c r="DN4" i="13"/>
  <c r="G114" i="8" l="1"/>
  <c r="A116" i="8"/>
  <c r="E115" i="8"/>
  <c r="F115" i="8"/>
  <c r="DV14" i="13"/>
  <c r="DX16" i="13" s="1"/>
  <c r="DU11" i="13"/>
  <c r="DV8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G115" i="8" l="1"/>
  <c r="A117" i="8"/>
  <c r="E116" i="8"/>
  <c r="F116" i="8"/>
  <c r="DW14" i="13"/>
  <c r="DY16" i="13" s="1"/>
  <c r="DV11" i="13"/>
  <c r="DW8" i="13"/>
  <c r="DV10" i="13"/>
  <c r="DN7" i="13"/>
  <c r="DO13" i="13"/>
  <c r="DO15" i="13"/>
  <c r="DQ17" i="13" s="1"/>
  <c r="BQ27" i="13"/>
  <c r="BQ28" i="13" s="1"/>
  <c r="BQ25" i="13"/>
  <c r="DO5" i="13"/>
  <c r="DO6" i="13"/>
  <c r="BR3" i="13"/>
  <c r="DP4" i="13"/>
  <c r="G116" i="8" l="1"/>
  <c r="E117" i="8"/>
  <c r="G117" i="8" s="1"/>
  <c r="A118" i="8"/>
  <c r="F117" i="8"/>
  <c r="DX14" i="13"/>
  <c r="DZ16" i="13" s="1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E118" i="8" l="1"/>
  <c r="A119" i="8"/>
  <c r="F118" i="8"/>
  <c r="DY14" i="13"/>
  <c r="EA16" i="13" s="1"/>
  <c r="DX10" i="13"/>
  <c r="DX11" i="13"/>
  <c r="DY8" i="13"/>
  <c r="DP7" i="13"/>
  <c r="DQ15" i="13"/>
  <c r="DS17" i="13" s="1"/>
  <c r="DQ13" i="13"/>
  <c r="BS27" i="13"/>
  <c r="BS28" i="13" s="1"/>
  <c r="BS25" i="13"/>
  <c r="DQ5" i="13"/>
  <c r="DQ6" i="13"/>
  <c r="BT3" i="13"/>
  <c r="DR4" i="13"/>
  <c r="E119" i="8" l="1"/>
  <c r="A120" i="8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F119" i="8"/>
  <c r="G118" i="8"/>
  <c r="DZ14" i="13"/>
  <c r="EB16" i="13" s="1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G119" i="8" l="1"/>
  <c r="EA14" i="13"/>
  <c r="EC16" i="13" s="1"/>
  <c r="DZ11" i="13"/>
  <c r="EA8" i="13"/>
  <c r="DZ10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0" i="13"/>
  <c r="DY7" i="13"/>
  <c r="DZ15" i="13"/>
  <c r="EB17" i="13" s="1"/>
  <c r="DZ13" i="13"/>
  <c r="CB27" i="13"/>
  <c r="CB28" i="13" s="1"/>
  <c r="CB25" i="13"/>
  <c r="DZ5" i="13"/>
  <c r="DZ6" i="13"/>
  <c r="J34" i="20"/>
  <c r="CC3" i="13"/>
  <c r="EA4" i="13"/>
  <c r="EI14" i="13" l="1"/>
  <c r="EK16" i="13" s="1"/>
  <c r="EH11" i="13"/>
  <c r="EI8" i="13"/>
  <c r="EH10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0" i="13"/>
  <c r="EA7" i="13"/>
  <c r="EB15" i="13"/>
  <c r="ED17" i="13" s="1"/>
  <c r="EB13" i="13"/>
  <c r="CD27" i="13"/>
  <c r="CD28" i="13" s="1"/>
  <c r="CD25" i="13"/>
  <c r="EB5" i="13"/>
  <c r="EB6" i="13"/>
  <c r="J19" i="20"/>
  <c r="CE3" i="13"/>
  <c r="EC4" i="13"/>
  <c r="EK14" i="13" l="1"/>
  <c r="EM16" i="13" s="1"/>
  <c r="EJ11" i="13"/>
  <c r="EK8" i="13"/>
  <c r="EJ10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0" i="13"/>
  <c r="EE7" i="13"/>
  <c r="EF15" i="13"/>
  <c r="EH17" i="13" s="1"/>
  <c r="EF13" i="13"/>
  <c r="CH25" i="13"/>
  <c r="CH27" i="13"/>
  <c r="CH28" i="13" s="1"/>
  <c r="EF5" i="13"/>
  <c r="EF6" i="13"/>
  <c r="J28" i="20"/>
  <c r="J44" i="20"/>
  <c r="CI3" i="13"/>
  <c r="EG4" i="13"/>
  <c r="EO14" i="13" l="1"/>
  <c r="EQ16" i="13" s="1"/>
  <c r="EN11" i="13"/>
  <c r="EO8" i="13"/>
  <c r="EN10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1" i="20"/>
  <c r="J61" i="20" s="1"/>
  <c r="CM3" i="13"/>
  <c r="EK4" i="13"/>
  <c r="ES14" i="13" l="1"/>
  <c r="EU16" i="13" s="1"/>
  <c r="ER11" i="13"/>
  <c r="ES8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N8" i="13" l="1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1" i="13" l="1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2" i="13"/>
  <c r="AL21" i="13"/>
  <c r="GU27" i="13"/>
  <c r="GU28" i="13" s="1"/>
  <c r="GU25" i="13"/>
  <c r="GV3" i="13"/>
  <c r="I20" i="13" l="1"/>
  <c r="I26" i="13" s="1"/>
  <c r="AM22" i="13"/>
  <c r="AM21" i="13"/>
  <c r="K9" i="13"/>
  <c r="J22" i="13"/>
  <c r="J23" i="13"/>
  <c r="J21" i="13"/>
  <c r="J20" i="13"/>
  <c r="GV27" i="13"/>
  <c r="GV28" i="13" s="1"/>
  <c r="GV25" i="13"/>
  <c r="GW3" i="13"/>
  <c r="J26" i="13" l="1"/>
  <c r="L9" i="13"/>
  <c r="K23" i="13"/>
  <c r="K22" i="13"/>
  <c r="K21" i="13"/>
  <c r="K20" i="13"/>
  <c r="K26" i="13" s="1"/>
  <c r="AN21" i="13"/>
  <c r="AN22" i="13"/>
  <c r="GW27" i="13"/>
  <c r="GW28" i="13" s="1"/>
  <c r="GW25" i="13"/>
  <c r="GX3" i="13"/>
  <c r="AO21" i="13" l="1"/>
  <c r="AO22" i="13"/>
  <c r="M9" i="13"/>
  <c r="L21" i="13"/>
  <c r="L23" i="13"/>
  <c r="L22" i="13"/>
  <c r="L20" i="13"/>
  <c r="L26" i="13" s="1"/>
  <c r="GX27" i="13"/>
  <c r="GX28" i="13" s="1"/>
  <c r="GX25" i="13"/>
  <c r="GY3" i="13"/>
  <c r="AP22" i="13" l="1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2" i="13"/>
  <c r="AR21" i="13"/>
  <c r="HA27" i="13"/>
  <c r="HA28" i="13" s="1"/>
  <c r="HA25" i="13"/>
  <c r="HB3" i="13"/>
  <c r="AS22" i="13" l="1"/>
  <c r="AS21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1" i="13"/>
  <c r="AX22" i="13"/>
  <c r="HG27" i="13"/>
  <c r="HG28" i="13" s="1"/>
  <c r="HG25" i="13"/>
  <c r="HH3" i="13"/>
  <c r="Y20" i="13" l="1"/>
  <c r="Y26" i="13" s="1"/>
  <c r="Z9" i="13"/>
  <c r="AY22" i="13"/>
  <c r="AY21" i="13"/>
  <c r="HH25" i="13"/>
  <c r="HH27" i="13"/>
  <c r="HH28" i="13" s="1"/>
  <c r="HI3" i="13"/>
  <c r="AA9" i="13" l="1"/>
  <c r="Z20" i="13"/>
  <c r="Z26" i="13" s="1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HJ25" i="13"/>
  <c r="HJ27" i="13"/>
  <c r="HJ28" i="13" s="1"/>
  <c r="HK3" i="13"/>
  <c r="AC9" i="13" l="1"/>
  <c r="AB20" i="13"/>
  <c r="AB26" i="13" s="1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HL27" i="13"/>
  <c r="HL28" i="13" s="1"/>
  <c r="HL25" i="13"/>
  <c r="HM3" i="13"/>
  <c r="AE9" i="13" l="1"/>
  <c r="AD20" i="13"/>
  <c r="AD26" i="13" s="1"/>
  <c r="BD22" i="13"/>
  <c r="BD21" i="13"/>
  <c r="HM27" i="13"/>
  <c r="HM28" i="13" s="1"/>
  <c r="HM25" i="13"/>
  <c r="HN3" i="13"/>
  <c r="AF9" i="13" l="1"/>
  <c r="AE20" i="13"/>
  <c r="AE26" i="13" s="1"/>
  <c r="BE21" i="13"/>
  <c r="BE22" i="13"/>
  <c r="HN27" i="13"/>
  <c r="HN28" i="13" s="1"/>
  <c r="HN25" i="13"/>
  <c r="HO3" i="13"/>
  <c r="AG9" i="13" l="1"/>
  <c r="AF20" i="13"/>
  <c r="AF26" i="13" s="1"/>
  <c r="BF22" i="13"/>
  <c r="BF21" i="13"/>
  <c r="HO27" i="13"/>
  <c r="HO28" i="13" s="1"/>
  <c r="HO25" i="13"/>
  <c r="HP3" i="13"/>
  <c r="AH9" i="13" l="1"/>
  <c r="AI9" i="13" s="1"/>
  <c r="AG20" i="13"/>
  <c r="AG26" i="13" s="1"/>
  <c r="BG22" i="13"/>
  <c r="BG21" i="13"/>
  <c r="HP25" i="13"/>
  <c r="HP27" i="13"/>
  <c r="HP28" i="13" s="1"/>
  <c r="HQ3" i="13"/>
  <c r="AH20" i="13" l="1"/>
  <c r="AH26" i="13" s="1"/>
  <c r="BH22" i="13"/>
  <c r="BH21" i="13"/>
  <c r="HQ27" i="13"/>
  <c r="HQ28" i="13" s="1"/>
  <c r="HQ25" i="13"/>
  <c r="HR3" i="13"/>
  <c r="AJ9" i="13" l="1"/>
  <c r="AI20" i="13"/>
  <c r="AI26" i="13" s="1"/>
  <c r="BI22" i="13"/>
  <c r="BI21" i="13"/>
  <c r="HR27" i="13"/>
  <c r="HR28" i="13" s="1"/>
  <c r="HR25" i="13"/>
  <c r="HS3" i="13"/>
  <c r="AJ20" i="13" l="1"/>
  <c r="AJ26" i="13" s="1"/>
  <c r="AK9" i="13"/>
  <c r="BJ21" i="13"/>
  <c r="BJ22" i="13"/>
  <c r="HS27" i="13"/>
  <c r="HS28" i="13" s="1"/>
  <c r="HS25" i="13"/>
  <c r="HT3" i="13"/>
  <c r="AL9" i="13" l="1"/>
  <c r="AK20" i="13"/>
  <c r="AK26" i="13" s="1"/>
  <c r="BK22" i="13"/>
  <c r="BK21" i="13"/>
  <c r="HT27" i="13"/>
  <c r="HT28" i="13" s="1"/>
  <c r="HT25" i="13"/>
  <c r="HU3" i="13"/>
  <c r="AM9" i="13" l="1"/>
  <c r="AL20" i="13"/>
  <c r="AL26" i="13" s="1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HV25" i="13"/>
  <c r="HV27" i="13"/>
  <c r="HV28" i="13" s="1"/>
  <c r="HW3" i="13"/>
  <c r="AN20" i="13" l="1"/>
  <c r="AN26" i="13" s="1"/>
  <c r="AO9" i="13"/>
  <c r="BN22" i="13"/>
  <c r="BN21" i="13"/>
  <c r="HW27" i="13"/>
  <c r="HW28" i="13" s="1"/>
  <c r="HW25" i="13"/>
  <c r="HX3" i="13"/>
  <c r="AO20" i="13" l="1"/>
  <c r="AO26" i="13" s="1"/>
  <c r="AP9" i="13"/>
  <c r="BO21" i="13"/>
  <c r="BO22" i="13"/>
  <c r="HX27" i="13"/>
  <c r="HX28" i="13" s="1"/>
  <c r="HX25" i="13"/>
  <c r="HY3" i="13"/>
  <c r="AQ9" i="13" l="1"/>
  <c r="AP20" i="13"/>
  <c r="AP26" i="13" s="1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HZ25" i="13"/>
  <c r="HZ27" i="13"/>
  <c r="HZ28" i="13" s="1"/>
  <c r="IA3" i="13"/>
  <c r="AR20" i="13" l="1"/>
  <c r="AR26" i="13" s="1"/>
  <c r="AS9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IB27" i="13"/>
  <c r="IB28" i="13" s="1"/>
  <c r="IB25" i="13"/>
  <c r="IC3" i="13"/>
  <c r="AT20" i="13" l="1"/>
  <c r="AT26" i="13" s="1"/>
  <c r="AU9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ID27" i="13"/>
  <c r="ID28" i="13" s="1"/>
  <c r="ID25" i="13"/>
  <c r="IE3" i="13"/>
  <c r="AV20" i="13" l="1"/>
  <c r="AV26" i="13" s="1"/>
  <c r="AW9" i="13"/>
  <c r="BV21" i="13"/>
  <c r="BV22" i="13"/>
  <c r="IE27" i="13"/>
  <c r="IE28" i="13" s="1"/>
  <c r="IE25" i="13"/>
  <c r="IF3" i="13"/>
  <c r="AX9" i="13" l="1"/>
  <c r="AW20" i="13"/>
  <c r="AW26" i="13" s="1"/>
  <c r="BW22" i="13"/>
  <c r="BW21" i="13"/>
  <c r="IF25" i="13"/>
  <c r="IF27" i="13"/>
  <c r="IF28" i="13" s="1"/>
  <c r="IG3" i="13"/>
  <c r="AX20" i="13" l="1"/>
  <c r="AX26" i="13" s="1"/>
  <c r="AY9" i="13"/>
  <c r="BX21" i="13"/>
  <c r="BX22" i="13"/>
  <c r="IG27" i="13"/>
  <c r="IG28" i="13" s="1"/>
  <c r="IG25" i="13"/>
  <c r="IH3" i="13"/>
  <c r="AY20" i="13" l="1"/>
  <c r="AY26" i="13" s="1"/>
  <c r="AZ9" i="13"/>
  <c r="BY21" i="13"/>
  <c r="BY22" i="13"/>
  <c r="IH25" i="13"/>
  <c r="IH27" i="13"/>
  <c r="IH28" i="13" s="1"/>
  <c r="II3" i="13"/>
  <c r="AZ20" i="13" l="1"/>
  <c r="AZ26" i="13" s="1"/>
  <c r="BA9" i="13"/>
  <c r="BZ21" i="13"/>
  <c r="BZ22" i="13"/>
  <c r="II27" i="13"/>
  <c r="II28" i="13" s="1"/>
  <c r="II25" i="13"/>
  <c r="IJ3" i="13"/>
  <c r="BB9" i="13" l="1"/>
  <c r="BA20" i="13"/>
  <c r="BA26" i="13" s="1"/>
  <c r="CA22" i="13"/>
  <c r="CA21" i="13"/>
  <c r="IJ27" i="13"/>
  <c r="IJ28" i="13" s="1"/>
  <c r="IJ25" i="13"/>
  <c r="IK3" i="13"/>
  <c r="BC9" i="13" l="1"/>
  <c r="BB20" i="13"/>
  <c r="BB26" i="13" s="1"/>
  <c r="CB21" i="13"/>
  <c r="CB22" i="13"/>
  <c r="IK27" i="13"/>
  <c r="IK28" i="13" s="1"/>
  <c r="IK25" i="13"/>
  <c r="IL3" i="13"/>
  <c r="BC20" i="13" l="1"/>
  <c r="BC26" i="13" s="1"/>
  <c r="BD9" i="13"/>
  <c r="CC22" i="13"/>
  <c r="CC21" i="13"/>
  <c r="IL25" i="13"/>
  <c r="IL27" i="13"/>
  <c r="IL28" i="13" s="1"/>
  <c r="IM3" i="13"/>
  <c r="BD20" i="13" l="1"/>
  <c r="BD26" i="13" s="1"/>
  <c r="BE9" i="13"/>
  <c r="CD22" i="13"/>
  <c r="CD21" i="13"/>
  <c r="IM27" i="13"/>
  <c r="IM28" i="13" s="1"/>
  <c r="IM25" i="13"/>
  <c r="IN3" i="13"/>
  <c r="BF9" i="13" l="1"/>
  <c r="BE20" i="13"/>
  <c r="BE26" i="13" s="1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M41" i="20"/>
  <c r="M4" i="20"/>
  <c r="M10" i="20"/>
  <c r="M15" i="20"/>
  <c r="M64" i="20"/>
  <c r="M38" i="20"/>
  <c r="M40" i="20"/>
  <c r="M30" i="20"/>
  <c r="M63" i="20"/>
  <c r="M23" i="20"/>
  <c r="M21" i="20"/>
  <c r="M24" i="20"/>
  <c r="M7" i="20"/>
  <c r="M26" i="20"/>
  <c r="M5" i="20"/>
  <c r="M32" i="20"/>
  <c r="M6" i="20"/>
  <c r="M27" i="20"/>
  <c r="M16" i="20"/>
  <c r="M60" i="20"/>
  <c r="D66" i="20"/>
  <c r="E66" i="20" s="1"/>
  <c r="M66" i="20"/>
  <c r="M14" i="20"/>
  <c r="M62" i="20"/>
  <c r="M37" i="20"/>
  <c r="M57" i="20"/>
  <c r="M18" i="20"/>
  <c r="M54" i="20"/>
  <c r="M36" i="20"/>
  <c r="M35" i="20"/>
  <c r="D35" i="20"/>
  <c r="E35" i="20" s="1"/>
  <c r="M9" i="20"/>
  <c r="M56" i="20"/>
  <c r="M51" i="20"/>
  <c r="M8" i="20"/>
  <c r="BG20" i="13" l="1"/>
  <c r="BG26" i="13" s="1"/>
  <c r="BH9" i="13"/>
  <c r="CG22" i="13"/>
  <c r="CG21" i="13"/>
  <c r="J4" i="20"/>
  <c r="J21" i="20"/>
  <c r="J8" i="20"/>
  <c r="J66" i="20"/>
  <c r="J51" i="20"/>
  <c r="J63" i="20"/>
  <c r="J64" i="20"/>
  <c r="J41" i="20"/>
  <c r="J56" i="20"/>
  <c r="J40" i="20"/>
  <c r="J10" i="20"/>
  <c r="J26" i="20"/>
  <c r="J14" i="20"/>
  <c r="J27" i="20"/>
  <c r="J9" i="20"/>
  <c r="J6" i="20"/>
  <c r="J54" i="20"/>
  <c r="J7" i="20"/>
  <c r="J37" i="20"/>
  <c r="J60" i="20"/>
  <c r="J32" i="20"/>
  <c r="J18" i="20"/>
  <c r="J23" i="20"/>
  <c r="J35" i="20"/>
  <c r="J57" i="20"/>
  <c r="J38" i="20"/>
  <c r="J36" i="20"/>
  <c r="J24" i="20"/>
  <c r="J62" i="20"/>
  <c r="J16" i="20"/>
  <c r="J5" i="20"/>
  <c r="J30" i="20"/>
  <c r="J15" i="20"/>
  <c r="J25" i="20"/>
  <c r="BH20" i="13" l="1"/>
  <c r="BH26" i="13" s="1"/>
  <c r="BI9" i="13"/>
  <c r="CH21" i="13"/>
  <c r="CH22" i="13"/>
  <c r="BJ9" i="13" l="1"/>
  <c r="BI20" i="13"/>
  <c r="BI26" i="13" s="1"/>
  <c r="CI22" i="13"/>
  <c r="CI21" i="13"/>
  <c r="BK9" i="13" l="1"/>
  <c r="BJ20" i="13"/>
  <c r="BJ26" i="13" s="1"/>
  <c r="CJ21" i="13"/>
  <c r="CJ22" i="13"/>
  <c r="BL9" i="13" l="1"/>
  <c r="BK20" i="13"/>
  <c r="BK26" i="13" s="1"/>
  <c r="CK21" i="13"/>
  <c r="CK22" i="13"/>
  <c r="H52" i="20"/>
  <c r="BM9" i="13" l="1"/>
  <c r="BL20" i="13"/>
  <c r="BL26" i="13" s="1"/>
  <c r="CL21" i="13"/>
  <c r="CL22" i="13"/>
  <c r="BN9" i="13" l="1"/>
  <c r="BM20" i="13"/>
  <c r="BM26" i="13" s="1"/>
  <c r="CM21" i="13"/>
  <c r="CM22" i="13"/>
  <c r="BN20" i="13" l="1"/>
  <c r="BN26" i="13" s="1"/>
  <c r="BO9" i="13"/>
  <c r="CN22" i="13"/>
  <c r="CN21" i="13"/>
  <c r="BO20" i="13" l="1"/>
  <c r="BO26" i="13" s="1"/>
  <c r="BP9" i="13"/>
  <c r="CO21" i="13"/>
  <c r="CO22" i="13"/>
  <c r="BQ9" i="13" l="1"/>
  <c r="BP20" i="13"/>
  <c r="BP26" i="13" s="1"/>
  <c r="CP22" i="13"/>
  <c r="CP21" i="13"/>
  <c r="BR9" i="13" l="1"/>
  <c r="BQ20" i="13"/>
  <c r="BQ26" i="13" s="1"/>
  <c r="CQ22" i="13"/>
  <c r="CQ21" i="13"/>
  <c r="BS9" i="13" l="1"/>
  <c r="BR20" i="13"/>
  <c r="BR26" i="13" s="1"/>
  <c r="CR21" i="13"/>
  <c r="CR22" i="13"/>
  <c r="BT9" i="13" l="1"/>
  <c r="BS20" i="13"/>
  <c r="BS26" i="13" s="1"/>
  <c r="CS22" i="13"/>
  <c r="CS21" i="13"/>
  <c r="BU9" i="13" l="1"/>
  <c r="BT20" i="13"/>
  <c r="BT26" i="13" s="1"/>
  <c r="CT21" i="13"/>
  <c r="CT22" i="13"/>
  <c r="BU20" i="13" l="1"/>
  <c r="BU26" i="13" s="1"/>
  <c r="BV9" i="13"/>
  <c r="CU22" i="13"/>
  <c r="CU21" i="13"/>
  <c r="BV20" i="13" l="1"/>
  <c r="BV26" i="13" s="1"/>
  <c r="BW9" i="13"/>
  <c r="CV21" i="13"/>
  <c r="CV22" i="13"/>
  <c r="H64" i="20"/>
  <c r="BW20" i="13" l="1"/>
  <c r="BW26" i="13" s="1"/>
  <c r="BX9" i="13"/>
  <c r="CW21" i="13"/>
  <c r="CW22" i="13"/>
  <c r="BY9" i="13" l="1"/>
  <c r="BX20" i="13"/>
  <c r="BX26" i="13" s="1"/>
  <c r="CX22" i="13"/>
  <c r="CX21" i="13"/>
  <c r="BZ9" i="13" l="1"/>
  <c r="BY20" i="13"/>
  <c r="BY26" i="13" s="1"/>
  <c r="CY21" i="13"/>
  <c r="CY22" i="13"/>
  <c r="H59" i="20"/>
  <c r="BZ20" i="13" l="1"/>
  <c r="BZ26" i="13" s="1"/>
  <c r="CA9" i="13"/>
  <c r="CZ22" i="13"/>
  <c r="CZ21" i="13"/>
  <c r="CA20" i="13" l="1"/>
  <c r="CA26" i="13" s="1"/>
  <c r="CB9" i="13"/>
  <c r="DA22" i="13"/>
  <c r="DA21" i="13"/>
  <c r="CC9" i="13" l="1"/>
  <c r="CB20" i="13"/>
  <c r="CB26" i="13" s="1"/>
  <c r="DB22" i="13"/>
  <c r="DB21" i="13"/>
  <c r="CD9" i="13" l="1"/>
  <c r="CC20" i="13"/>
  <c r="CC26" i="13" s="1"/>
  <c r="DC21" i="13"/>
  <c r="DC22" i="13"/>
  <c r="CE9" i="13" l="1"/>
  <c r="CD20" i="13"/>
  <c r="CD26" i="13" s="1"/>
  <c r="DD21" i="13"/>
  <c r="DD22" i="13"/>
  <c r="H66" i="20"/>
  <c r="CF9" i="13" l="1"/>
  <c r="CE20" i="13"/>
  <c r="CE26" i="13" s="1"/>
  <c r="DE22" i="13"/>
  <c r="DE21" i="13"/>
  <c r="CG9" i="13" l="1"/>
  <c r="CF20" i="13"/>
  <c r="CF26" i="13" s="1"/>
  <c r="DF22" i="13"/>
  <c r="DF21" i="13"/>
  <c r="CH9" i="13" l="1"/>
  <c r="CG20" i="13"/>
  <c r="CG26" i="13" s="1"/>
  <c r="DG21" i="13"/>
  <c r="DG22" i="13"/>
  <c r="CI9" i="13" l="1"/>
  <c r="CH20" i="13"/>
  <c r="CH26" i="13" s="1"/>
  <c r="DH22" i="13"/>
  <c r="DH21" i="13"/>
  <c r="CI20" i="13" l="1"/>
  <c r="CI26" i="13" s="1"/>
  <c r="CJ9" i="13"/>
  <c r="DI22" i="13"/>
  <c r="DI21" i="13"/>
  <c r="CK9" i="13" l="1"/>
  <c r="CJ20" i="13"/>
  <c r="CJ26" i="13" s="1"/>
  <c r="DJ22" i="13"/>
  <c r="DJ21" i="13"/>
  <c r="CK20" i="13" l="1"/>
  <c r="CK26" i="13" s="1"/>
  <c r="CL9" i="13"/>
  <c r="DK22" i="13"/>
  <c r="DK21" i="13"/>
  <c r="CM9" i="13" l="1"/>
  <c r="CL20" i="13"/>
  <c r="CL26" i="13" s="1"/>
  <c r="DL22" i="13"/>
  <c r="DL21" i="13"/>
  <c r="CN9" i="13" l="1"/>
  <c r="CM20" i="13"/>
  <c r="CM26" i="13" s="1"/>
  <c r="DM22" i="13"/>
  <c r="DM21" i="13"/>
  <c r="CN20" i="13" l="1"/>
  <c r="CN26" i="13" s="1"/>
  <c r="CO9" i="13"/>
  <c r="DN21" i="13"/>
  <c r="DN22" i="13"/>
  <c r="CO20" i="13" l="1"/>
  <c r="CO26" i="13" s="1"/>
  <c r="CP9" i="13"/>
  <c r="DO22" i="13"/>
  <c r="DO21" i="13"/>
  <c r="CQ9" i="13" l="1"/>
  <c r="CP20" i="13"/>
  <c r="CP26" i="13" s="1"/>
  <c r="DP22" i="13"/>
  <c r="DP21" i="13"/>
  <c r="CQ20" i="13" l="1"/>
  <c r="CQ26" i="13" s="1"/>
  <c r="CR9" i="13"/>
  <c r="DQ22" i="13"/>
  <c r="DQ21" i="13"/>
  <c r="CR20" i="13" l="1"/>
  <c r="CR26" i="13" s="1"/>
  <c r="CS9" i="13"/>
  <c r="DR21" i="13"/>
  <c r="DR22" i="13"/>
  <c r="CT9" i="13" l="1"/>
  <c r="CS20" i="13"/>
  <c r="CS26" i="13" s="1"/>
  <c r="DS22" i="13"/>
  <c r="DS21" i="13"/>
  <c r="CT20" i="13" l="1"/>
  <c r="CT26" i="13" s="1"/>
  <c r="CU9" i="13"/>
  <c r="DT21" i="13"/>
  <c r="DT22" i="13"/>
  <c r="CV9" i="13" l="1"/>
  <c r="CU20" i="13"/>
  <c r="CU26" i="13" s="1"/>
  <c r="DU22" i="13"/>
  <c r="DU21" i="13"/>
  <c r="CW9" i="13" l="1"/>
  <c r="CV20" i="13"/>
  <c r="CV26" i="13" s="1"/>
  <c r="DV22" i="13"/>
  <c r="DV21" i="13"/>
  <c r="CW20" i="13" l="1"/>
  <c r="CW26" i="13" s="1"/>
  <c r="CX9" i="13"/>
  <c r="DW22" i="13"/>
  <c r="DW21" i="13"/>
  <c r="CX20" i="13" l="1"/>
  <c r="CX26" i="13" s="1"/>
  <c r="CY9" i="13"/>
  <c r="DX22" i="13"/>
  <c r="DX21" i="13"/>
  <c r="CZ9" i="13" l="1"/>
  <c r="CY20" i="13"/>
  <c r="CY26" i="13" s="1"/>
  <c r="DY22" i="13"/>
  <c r="DY21" i="13"/>
  <c r="DA9" i="13" l="1"/>
  <c r="CZ20" i="13"/>
  <c r="CZ26" i="13" s="1"/>
  <c r="DZ21" i="13"/>
  <c r="DZ22" i="13"/>
  <c r="DB9" i="13" l="1"/>
  <c r="DA20" i="13"/>
  <c r="DA26" i="13" s="1"/>
  <c r="EA22" i="13"/>
  <c r="EA21" i="13"/>
  <c r="DC9" i="13" l="1"/>
  <c r="DB20" i="13"/>
  <c r="DB26" i="13" s="1"/>
  <c r="EB21" i="13"/>
  <c r="EB22" i="13"/>
  <c r="DC20" i="13" l="1"/>
  <c r="DC26" i="13" s="1"/>
  <c r="DD9" i="13"/>
  <c r="EC21" i="13"/>
  <c r="EC22" i="13"/>
  <c r="DD20" i="13" l="1"/>
  <c r="DD26" i="13" s="1"/>
  <c r="DE9" i="13"/>
  <c r="ED21" i="13"/>
  <c r="ED22" i="13"/>
  <c r="DE20" i="13" l="1"/>
  <c r="DE26" i="13" s="1"/>
  <c r="DF9" i="13"/>
  <c r="EE21" i="13"/>
  <c r="EE22" i="13"/>
  <c r="DF20" i="13" l="1"/>
  <c r="DF26" i="13" s="1"/>
  <c r="DG9" i="13"/>
  <c r="EF22" i="13"/>
  <c r="EF21" i="13"/>
  <c r="DG20" i="13" l="1"/>
  <c r="DG26" i="13" s="1"/>
  <c r="DH9" i="13"/>
  <c r="EG21" i="13"/>
  <c r="EG22" i="13"/>
  <c r="DI9" i="13" l="1"/>
  <c r="DH20" i="13"/>
  <c r="DH26" i="13" s="1"/>
  <c r="EH22" i="13"/>
  <c r="EH21" i="13"/>
  <c r="DI20" i="13" l="1"/>
  <c r="DI26" i="13" s="1"/>
  <c r="DJ9" i="13"/>
  <c r="EI21" i="13"/>
  <c r="EI22" i="13"/>
  <c r="DK9" i="13" l="1"/>
  <c r="DJ20" i="13"/>
  <c r="DJ26" i="13" s="1"/>
  <c r="EJ22" i="13"/>
  <c r="EJ21" i="13"/>
  <c r="DK20" i="13" l="1"/>
  <c r="DK26" i="13" s="1"/>
  <c r="DL9" i="13"/>
  <c r="EK21" i="13"/>
  <c r="EK22" i="13"/>
  <c r="DM9" i="13" l="1"/>
  <c r="DL20" i="13"/>
  <c r="DL26" i="13" s="1"/>
  <c r="EL21" i="13"/>
  <c r="EL22" i="13"/>
  <c r="DN9" i="13" l="1"/>
  <c r="DM20" i="13"/>
  <c r="DM26" i="13" s="1"/>
  <c r="EM22" i="13"/>
  <c r="EM21" i="13"/>
  <c r="DN20" i="13" l="1"/>
  <c r="DN26" i="13" s="1"/>
  <c r="DO9" i="13"/>
  <c r="EN21" i="13"/>
  <c r="EN22" i="13"/>
  <c r="DO20" i="13" l="1"/>
  <c r="DO26" i="13" s="1"/>
  <c r="DP9" i="13"/>
  <c r="EO21" i="13"/>
  <c r="EO22" i="13"/>
  <c r="DP20" i="13" l="1"/>
  <c r="DP26" i="13" s="1"/>
  <c r="DQ9" i="13"/>
  <c r="EP22" i="13"/>
  <c r="EP21" i="13"/>
  <c r="DQ20" i="13" l="1"/>
  <c r="DQ26" i="13" s="1"/>
  <c r="DR9" i="13"/>
  <c r="EQ21" i="13"/>
  <c r="EQ22" i="13"/>
  <c r="DS9" i="13" l="1"/>
  <c r="DR20" i="13"/>
  <c r="DR26" i="13" s="1"/>
  <c r="ER21" i="13"/>
  <c r="ER22" i="13"/>
  <c r="DT9" i="13" l="1"/>
  <c r="DS20" i="13"/>
  <c r="DS26" i="13" s="1"/>
  <c r="ES22" i="13"/>
  <c r="ES21" i="13"/>
  <c r="DT20" i="13" l="1"/>
  <c r="DT26" i="13" s="1"/>
  <c r="DU9" i="13"/>
  <c r="ET22" i="13"/>
  <c r="ET21" i="13"/>
  <c r="DU20" i="13" l="1"/>
  <c r="DU26" i="13" s="1"/>
  <c r="DV9" i="13"/>
  <c r="EU21" i="13"/>
  <c r="EU22" i="13"/>
  <c r="DV20" i="13" l="1"/>
  <c r="DV26" i="13" s="1"/>
  <c r="DW9" i="13"/>
  <c r="EV21" i="13"/>
  <c r="EV22" i="13"/>
  <c r="DX9" i="13" l="1"/>
  <c r="DW20" i="13"/>
  <c r="DW26" i="13" s="1"/>
  <c r="EW22" i="13"/>
  <c r="EW21" i="13"/>
  <c r="DX20" i="13" l="1"/>
  <c r="DX26" i="13" s="1"/>
  <c r="DY9" i="13"/>
  <c r="EX21" i="13"/>
  <c r="EX22" i="13"/>
  <c r="DY20" i="13" l="1"/>
  <c r="DY26" i="13" s="1"/>
  <c r="DZ9" i="13"/>
  <c r="EY21" i="13"/>
  <c r="EY22" i="13"/>
  <c r="DZ20" i="13" l="1"/>
  <c r="DZ26" i="13" s="1"/>
  <c r="EA9" i="13"/>
  <c r="EZ22" i="13"/>
  <c r="EZ21" i="13"/>
  <c r="EB9" i="13" l="1"/>
  <c r="EA20" i="13"/>
  <c r="EA26" i="13" s="1"/>
  <c r="FA22" i="13"/>
  <c r="FA21" i="13"/>
  <c r="EB20" i="13" l="1"/>
  <c r="EB26" i="13" s="1"/>
  <c r="EC9" i="13"/>
  <c r="FB21" i="13"/>
  <c r="FB22" i="13"/>
  <c r="ED9" i="13" l="1"/>
  <c r="EC20" i="13"/>
  <c r="EC26" i="13" s="1"/>
  <c r="FC22" i="13"/>
  <c r="FC21" i="13"/>
  <c r="ED20" i="13" l="1"/>
  <c r="ED26" i="13" s="1"/>
  <c r="EE9" i="13"/>
  <c r="FD21" i="13"/>
  <c r="FD22" i="13"/>
  <c r="EF9" i="13" l="1"/>
  <c r="EE20" i="13"/>
  <c r="EE26" i="13" s="1"/>
  <c r="FE21" i="13"/>
  <c r="FE22" i="13"/>
  <c r="EG9" i="13" l="1"/>
  <c r="EF20" i="13"/>
  <c r="EF26" i="13" s="1"/>
  <c r="FF21" i="13"/>
  <c r="FF22" i="13"/>
  <c r="EH9" i="13" l="1"/>
  <c r="EG20" i="13"/>
  <c r="EG26" i="13" s="1"/>
  <c r="FG22" i="13"/>
  <c r="FG21" i="13"/>
  <c r="EI9" i="13" l="1"/>
  <c r="EH20" i="13"/>
  <c r="EH26" i="13" s="1"/>
  <c r="FH22" i="13"/>
  <c r="FH21" i="13"/>
  <c r="EJ9" i="13" l="1"/>
  <c r="EI20" i="13"/>
  <c r="EI26" i="13" s="1"/>
  <c r="FI21" i="13"/>
  <c r="FI22" i="13"/>
  <c r="EJ20" i="13" l="1"/>
  <c r="EJ26" i="13" s="1"/>
  <c r="EK9" i="13"/>
  <c r="FJ21" i="13"/>
  <c r="FJ22" i="13"/>
  <c r="EL9" i="13" l="1"/>
  <c r="EK20" i="13"/>
  <c r="EK26" i="13" s="1"/>
  <c r="FK21" i="13"/>
  <c r="FK22" i="13"/>
  <c r="EL20" i="13" l="1"/>
  <c r="EL26" i="13" s="1"/>
  <c r="EM9" i="13"/>
  <c r="FL22" i="13"/>
  <c r="FL21" i="13"/>
  <c r="EN9" i="13" l="1"/>
  <c r="EM20" i="13"/>
  <c r="EM26" i="13" s="1"/>
  <c r="FM22" i="13"/>
  <c r="FM21" i="13"/>
  <c r="EO9" i="13" l="1"/>
  <c r="EN20" i="13"/>
  <c r="EN26" i="13" s="1"/>
  <c r="FN21" i="13"/>
  <c r="FN22" i="13"/>
  <c r="EO20" i="13" l="1"/>
  <c r="EO26" i="13" s="1"/>
  <c r="EP9" i="13"/>
  <c r="FO22" i="13"/>
  <c r="FO21" i="13"/>
  <c r="EQ9" i="13" l="1"/>
  <c r="EP20" i="13"/>
  <c r="EP26" i="13" s="1"/>
  <c r="FP21" i="13"/>
  <c r="FP22" i="13"/>
  <c r="ER9" i="13" l="1"/>
  <c r="EQ20" i="13"/>
  <c r="EQ26" i="13" s="1"/>
  <c r="FQ21" i="13"/>
  <c r="FQ22" i="13"/>
  <c r="ES9" i="13" l="1"/>
  <c r="ER20" i="13"/>
  <c r="ER26" i="13" s="1"/>
  <c r="FR22" i="13"/>
  <c r="FR21" i="13"/>
  <c r="ET9" i="13" l="1"/>
  <c r="ES20" i="13"/>
  <c r="ES26" i="13" s="1"/>
  <c r="FS21" i="13"/>
  <c r="FS22" i="13"/>
  <c r="EU9" i="13" l="1"/>
  <c r="ET20" i="13"/>
  <c r="ET26" i="13" s="1"/>
  <c r="FT22" i="13"/>
  <c r="FT21" i="13"/>
  <c r="EV9" i="13" l="1"/>
  <c r="EU20" i="13"/>
  <c r="EU26" i="13" s="1"/>
  <c r="FU22" i="13"/>
  <c r="FU21" i="13"/>
  <c r="EW9" i="13" l="1"/>
  <c r="EV20" i="13"/>
  <c r="EV26" i="13" s="1"/>
  <c r="FV22" i="13"/>
  <c r="FV21" i="13"/>
  <c r="EW20" i="13" l="1"/>
  <c r="EW26" i="13" s="1"/>
  <c r="EX9" i="13"/>
  <c r="FW22" i="13"/>
  <c r="FW21" i="13"/>
  <c r="EX20" i="13" l="1"/>
  <c r="EX26" i="13" s="1"/>
  <c r="EY9" i="13"/>
  <c r="FX22" i="13"/>
  <c r="FX21" i="13"/>
  <c r="EZ9" i="13" l="1"/>
  <c r="EY20" i="13"/>
  <c r="EY26" i="13" s="1"/>
  <c r="FY22" i="13"/>
  <c r="FY21" i="13"/>
  <c r="FA9" i="13" l="1"/>
  <c r="EZ20" i="13"/>
  <c r="EZ26" i="13" s="1"/>
  <c r="FZ22" i="13"/>
  <c r="FZ21" i="13"/>
  <c r="FA20" i="13" l="1"/>
  <c r="FA26" i="13" s="1"/>
  <c r="FB9" i="13"/>
  <c r="GA22" i="13"/>
  <c r="GA21" i="13"/>
  <c r="FB20" i="13" l="1"/>
  <c r="FB26" i="13" s="1"/>
  <c r="FC9" i="13"/>
  <c r="GB22" i="13"/>
  <c r="GB21" i="13"/>
  <c r="FD9" i="13" l="1"/>
  <c r="FC20" i="13"/>
  <c r="FC26" i="13" s="1"/>
  <c r="GC22" i="13"/>
  <c r="GC21" i="13"/>
  <c r="FD20" i="13" l="1"/>
  <c r="FD26" i="13" s="1"/>
  <c r="FE9" i="13"/>
  <c r="GD22" i="13"/>
  <c r="GD21" i="13"/>
  <c r="FE20" i="13" l="1"/>
  <c r="FE26" i="13" s="1"/>
  <c r="FF9" i="13"/>
  <c r="GE21" i="13"/>
  <c r="GE22" i="13"/>
  <c r="FF20" i="13" l="1"/>
  <c r="FF26" i="13" s="1"/>
  <c r="FG9" i="13"/>
  <c r="GF21" i="13"/>
  <c r="GF22" i="13"/>
  <c r="FH9" i="13" l="1"/>
  <c r="FG20" i="13"/>
  <c r="FG26" i="13" s="1"/>
  <c r="GG21" i="13"/>
  <c r="GG22" i="13"/>
  <c r="FI9" i="13" l="1"/>
  <c r="FH20" i="13"/>
  <c r="FH26" i="13" s="1"/>
  <c r="GH22" i="13"/>
  <c r="GH21" i="13"/>
  <c r="FI20" i="13" l="1"/>
  <c r="FI26" i="13" s="1"/>
  <c r="FJ9" i="13"/>
  <c r="GI22" i="13"/>
  <c r="GI21" i="13"/>
  <c r="FJ20" i="13" l="1"/>
  <c r="FJ26" i="13" s="1"/>
  <c r="FK9" i="13"/>
  <c r="GJ21" i="13"/>
  <c r="GJ22" i="13"/>
  <c r="FL9" i="13" l="1"/>
  <c r="FK20" i="13"/>
  <c r="FK26" i="13" s="1"/>
  <c r="GK22" i="13"/>
  <c r="GK21" i="13"/>
  <c r="FM9" i="13" l="1"/>
  <c r="FL20" i="13"/>
  <c r="FL26" i="13" s="1"/>
  <c r="GL21" i="13"/>
  <c r="GL22" i="13"/>
  <c r="FN9" i="13" l="1"/>
  <c r="FM20" i="13"/>
  <c r="FM26" i="13" s="1"/>
  <c r="GM21" i="13"/>
  <c r="GM22" i="13"/>
  <c r="FO9" i="13" l="1"/>
  <c r="FN20" i="13"/>
  <c r="FN26" i="13" s="1"/>
  <c r="GN22" i="13"/>
  <c r="GN21" i="13"/>
  <c r="FO20" i="13" l="1"/>
  <c r="FO26" i="13" s="1"/>
  <c r="FP9" i="13"/>
  <c r="GO21" i="13"/>
  <c r="GO22" i="13"/>
  <c r="FP20" i="13" l="1"/>
  <c r="FP26" i="13" s="1"/>
  <c r="FQ9" i="13"/>
  <c r="GP22" i="13"/>
  <c r="GP21" i="13"/>
  <c r="FR9" i="13" l="1"/>
  <c r="FQ20" i="13"/>
  <c r="FQ26" i="13" s="1"/>
  <c r="GQ21" i="13"/>
  <c r="GQ22" i="13"/>
  <c r="FR20" i="13" l="1"/>
  <c r="FR26" i="13" s="1"/>
  <c r="FS9" i="13"/>
  <c r="GR22" i="13"/>
  <c r="GR21" i="13"/>
  <c r="FT9" i="13" l="1"/>
  <c r="FS20" i="13"/>
  <c r="FS26" i="13" s="1"/>
  <c r="GS21" i="13"/>
  <c r="GS22" i="13"/>
  <c r="FU9" i="13" l="1"/>
  <c r="FT20" i="13"/>
  <c r="FT26" i="13" s="1"/>
  <c r="GT21" i="13"/>
  <c r="GT22" i="13"/>
  <c r="FV9" i="13" l="1"/>
  <c r="FU20" i="13"/>
  <c r="FU26" i="13" s="1"/>
  <c r="GU21" i="13"/>
  <c r="GU22" i="13"/>
  <c r="FV20" i="13" l="1"/>
  <c r="FV26" i="13" s="1"/>
  <c r="FW9" i="13"/>
  <c r="GV21" i="13"/>
  <c r="GV22" i="13"/>
  <c r="FW20" i="13" l="1"/>
  <c r="FW26" i="13" s="1"/>
  <c r="FX9" i="13"/>
  <c r="GW21" i="13"/>
  <c r="GW22" i="13"/>
  <c r="FY9" i="13" l="1"/>
  <c r="FX20" i="13"/>
  <c r="FX26" i="13" s="1"/>
  <c r="GX21" i="13"/>
  <c r="GX22" i="13"/>
  <c r="FZ9" i="13" l="1"/>
  <c r="FY20" i="13"/>
  <c r="FY26" i="13" s="1"/>
  <c r="GY21" i="13"/>
  <c r="GY22" i="13"/>
  <c r="FZ20" i="13" l="1"/>
  <c r="FZ26" i="13" s="1"/>
  <c r="GA9" i="13"/>
  <c r="GZ21" i="13"/>
  <c r="GZ22" i="13"/>
  <c r="GA20" i="13" l="1"/>
  <c r="GA26" i="13" s="1"/>
  <c r="GB9" i="13"/>
  <c r="HA21" i="13"/>
  <c r="HA22" i="13"/>
  <c r="GC9" i="13" l="1"/>
  <c r="GB20" i="13"/>
  <c r="GB26" i="13" s="1"/>
  <c r="HB22" i="13"/>
  <c r="HB21" i="13"/>
  <c r="GC20" i="13" l="1"/>
  <c r="GC26" i="13" s="1"/>
  <c r="GD9" i="13"/>
  <c r="HC22" i="13"/>
  <c r="HC21" i="13"/>
  <c r="GD20" i="13" l="1"/>
  <c r="GD26" i="13" s="1"/>
  <c r="GE9" i="13"/>
  <c r="HD22" i="13"/>
  <c r="HD21" i="13"/>
  <c r="GE20" i="13" l="1"/>
  <c r="GE26" i="13" s="1"/>
  <c r="GF9" i="13"/>
  <c r="HE22" i="13"/>
  <c r="HE21" i="13"/>
  <c r="GG9" i="13" l="1"/>
  <c r="GF20" i="13"/>
  <c r="GF26" i="13" s="1"/>
  <c r="HF21" i="13"/>
  <c r="HF22" i="13"/>
  <c r="GH9" i="13" l="1"/>
  <c r="GG20" i="13"/>
  <c r="GG26" i="13" s="1"/>
  <c r="HG22" i="13"/>
  <c r="HG21" i="13"/>
  <c r="GI9" i="13" l="1"/>
  <c r="GH20" i="13"/>
  <c r="GH26" i="13" s="1"/>
  <c r="HH22" i="13"/>
  <c r="HH21" i="13"/>
  <c r="GJ9" i="13" l="1"/>
  <c r="GI20" i="13"/>
  <c r="GI26" i="13" s="1"/>
  <c r="HI21" i="13"/>
  <c r="HI22" i="13"/>
  <c r="GK9" i="13" l="1"/>
  <c r="GJ20" i="13"/>
  <c r="GJ26" i="13" s="1"/>
  <c r="HJ21" i="13"/>
  <c r="HJ22" i="13"/>
  <c r="GL9" i="13" l="1"/>
  <c r="GK20" i="13"/>
  <c r="GK26" i="13" s="1"/>
  <c r="HK21" i="13"/>
  <c r="HK22" i="13"/>
  <c r="GM9" i="13" l="1"/>
  <c r="GL20" i="13"/>
  <c r="GL26" i="13" s="1"/>
  <c r="HL22" i="13"/>
  <c r="HL21" i="13"/>
  <c r="GN9" i="13" l="1"/>
  <c r="GM20" i="13"/>
  <c r="GM26" i="13" s="1"/>
  <c r="HM22" i="13"/>
  <c r="HM21" i="13"/>
  <c r="GO9" i="13" l="1"/>
  <c r="GN20" i="13"/>
  <c r="GN26" i="13" s="1"/>
  <c r="HN22" i="13"/>
  <c r="HN21" i="13"/>
  <c r="GP9" i="13" l="1"/>
  <c r="GO20" i="13"/>
  <c r="GO26" i="13" s="1"/>
  <c r="HO22" i="13"/>
  <c r="HO21" i="13"/>
  <c r="GP20" i="13" l="1"/>
  <c r="GP26" i="13" s="1"/>
  <c r="GQ9" i="13"/>
  <c r="HP21" i="13"/>
  <c r="HP22" i="13"/>
  <c r="GQ20" i="13" l="1"/>
  <c r="GQ26" i="13" s="1"/>
  <c r="GR9" i="13"/>
  <c r="HQ21" i="13"/>
  <c r="HQ22" i="13"/>
  <c r="GS9" i="13" l="1"/>
  <c r="GR20" i="13"/>
  <c r="GR26" i="13" s="1"/>
  <c r="HR21" i="13"/>
  <c r="HR22" i="13"/>
  <c r="GT9" i="13" l="1"/>
  <c r="GS20" i="13"/>
  <c r="GS26" i="13" s="1"/>
  <c r="HS21" i="13"/>
  <c r="HS22" i="13"/>
  <c r="GU9" i="13" l="1"/>
  <c r="GT20" i="13"/>
  <c r="GT26" i="13" s="1"/>
  <c r="HT21" i="13"/>
  <c r="HT22" i="13"/>
  <c r="GU20" i="13" l="1"/>
  <c r="GU26" i="13" s="1"/>
  <c r="GV9" i="13"/>
  <c r="HU22" i="13"/>
  <c r="HU21" i="13"/>
  <c r="GV20" i="13" l="1"/>
  <c r="GV26" i="13" s="1"/>
  <c r="GW9" i="13"/>
  <c r="HV22" i="13"/>
  <c r="HV21" i="13"/>
  <c r="GW20" i="13" l="1"/>
  <c r="GW26" i="13" s="1"/>
  <c r="GX9" i="13"/>
  <c r="HW22" i="13"/>
  <c r="HW21" i="13"/>
  <c r="GY9" i="13" l="1"/>
  <c r="GX20" i="13"/>
  <c r="GX26" i="13" s="1"/>
  <c r="HX22" i="13"/>
  <c r="HX21" i="13"/>
  <c r="GZ9" i="13" l="1"/>
  <c r="GY20" i="13"/>
  <c r="GY26" i="13" s="1"/>
  <c r="HY22" i="13"/>
  <c r="HY21" i="13"/>
  <c r="HA9" i="13" l="1"/>
  <c r="GZ20" i="13"/>
  <c r="GZ26" i="13" s="1"/>
  <c r="HZ21" i="13"/>
  <c r="HZ22" i="13"/>
  <c r="HB9" i="13" l="1"/>
  <c r="HA20" i="13"/>
  <c r="HA26" i="13" s="1"/>
  <c r="IA22" i="13"/>
  <c r="IA21" i="13"/>
  <c r="HC9" i="13" l="1"/>
  <c r="HB20" i="13"/>
  <c r="HB26" i="13" s="1"/>
  <c r="IB21" i="13"/>
  <c r="IB22" i="13"/>
  <c r="HC20" i="13" l="1"/>
  <c r="HC26" i="13" s="1"/>
  <c r="HD9" i="13"/>
  <c r="IC22" i="13"/>
  <c r="IC21" i="13"/>
  <c r="HD20" i="13" l="1"/>
  <c r="HD26" i="13" s="1"/>
  <c r="HE9" i="13"/>
  <c r="ID21" i="13"/>
  <c r="ID22" i="13"/>
  <c r="HE20" i="13" l="1"/>
  <c r="HE26" i="13" s="1"/>
  <c r="HF9" i="13"/>
  <c r="IE22" i="13"/>
  <c r="IE21" i="13"/>
  <c r="HF20" i="13" l="1"/>
  <c r="HF26" i="13" s="1"/>
  <c r="HG9" i="13"/>
  <c r="IF21" i="13"/>
  <c r="IF22" i="13"/>
  <c r="HG20" i="13" l="1"/>
  <c r="HG26" i="13" s="1"/>
  <c r="HH9" i="13"/>
  <c r="IG21" i="13"/>
  <c r="IG22" i="13"/>
  <c r="HH20" i="13" l="1"/>
  <c r="HH26" i="13" s="1"/>
  <c r="HI9" i="13"/>
  <c r="IH22" i="13"/>
  <c r="IH21" i="13"/>
  <c r="HI20" i="13" l="1"/>
  <c r="HI26" i="13" s="1"/>
  <c r="HJ9" i="13"/>
  <c r="II22" i="13"/>
  <c r="II21" i="13"/>
  <c r="HJ20" i="13" l="1"/>
  <c r="HJ26" i="13" s="1"/>
  <c r="HK9" i="13"/>
  <c r="IJ22" i="13"/>
  <c r="IJ21" i="13"/>
  <c r="HK20" i="13" l="1"/>
  <c r="HK26" i="13" s="1"/>
  <c r="HL9" i="13"/>
  <c r="IK21" i="13"/>
  <c r="IK22" i="13"/>
  <c r="HM9" i="13" l="1"/>
  <c r="HL20" i="13"/>
  <c r="HL26" i="13" s="1"/>
  <c r="IL21" i="13"/>
  <c r="IL22" i="13"/>
  <c r="HM20" i="13" l="1"/>
  <c r="HM26" i="13" s="1"/>
  <c r="HN9" i="13"/>
  <c r="IM22" i="13"/>
  <c r="IM21" i="13"/>
  <c r="HN20" i="13" l="1"/>
  <c r="HN26" i="13" s="1"/>
  <c r="HO9" i="13"/>
  <c r="IN22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C27" i="13" s="1"/>
  <c r="IN20" i="13" l="1"/>
  <c r="IN26" i="13" s="1"/>
  <c r="D31" i="13" s="1"/>
  <c r="D27" i="13" s="1"/>
  <c r="D30" i="13" l="1"/>
  <c r="C40" i="15"/>
  <c r="C42" i="15" s="1"/>
  <c r="C22" i="15"/>
  <c r="C24" i="15" s="1"/>
  <c r="H60" i="20"/>
  <c r="H57" i="20"/>
  <c r="H44" i="20"/>
  <c r="H36" i="20"/>
  <c r="H53" i="20"/>
  <c r="H33" i="20"/>
  <c r="H43" i="20"/>
  <c r="H65" i="20"/>
  <c r="H54" i="20"/>
  <c r="H29" i="20"/>
  <c r="H31" i="20"/>
  <c r="E12" i="13" l="1"/>
  <c r="AL12" i="13" s="1"/>
  <c r="AL23" i="13" l="1"/>
  <c r="AM12" i="13"/>
  <c r="AM23" i="13" l="1"/>
  <c r="AN12" i="13"/>
  <c r="AN23" i="13" l="1"/>
  <c r="AO12" i="13"/>
  <c r="AP12" i="13" l="1"/>
  <c r="AO23" i="13"/>
  <c r="AP23" i="13" l="1"/>
  <c r="AQ12" i="13"/>
  <c r="AR12" i="13" l="1"/>
  <c r="AQ23" i="13"/>
  <c r="AS12" i="13" l="1"/>
  <c r="AR23" i="13"/>
  <c r="AT12" i="13" l="1"/>
  <c r="AS23" i="13"/>
  <c r="AT23" i="13" l="1"/>
  <c r="AU12" i="13"/>
  <c r="AU23" i="13" l="1"/>
  <c r="AV12" i="13"/>
  <c r="AV23" i="13" l="1"/>
  <c r="AW12" i="13"/>
  <c r="AX12" i="13" l="1"/>
  <c r="AW23" i="13"/>
  <c r="AX23" i="13" l="1"/>
  <c r="AY12" i="13"/>
  <c r="AZ12" i="13" l="1"/>
  <c r="AY23" i="13"/>
  <c r="BA12" i="13" l="1"/>
  <c r="AZ23" i="13"/>
  <c r="BB12" i="13" l="1"/>
  <c r="BA23" i="13"/>
  <c r="BB23" i="13" l="1"/>
  <c r="BC12" i="13"/>
  <c r="BC23" i="13" l="1"/>
  <c r="BD12" i="13"/>
  <c r="BE12" i="13" l="1"/>
  <c r="BD23" i="13"/>
  <c r="BE23" i="13" l="1"/>
  <c r="BF12" i="13"/>
  <c r="BF23" i="13" l="1"/>
  <c r="BG12" i="13"/>
  <c r="BH12" i="13" l="1"/>
  <c r="BG23" i="13"/>
  <c r="BI12" i="13" l="1"/>
  <c r="BH23" i="13"/>
  <c r="BI23" i="13" l="1"/>
  <c r="BJ12" i="13"/>
  <c r="BJ23" i="13" l="1"/>
  <c r="BK12" i="13"/>
  <c r="BK23" i="13" l="1"/>
  <c r="BL12" i="13"/>
  <c r="BL23" i="13" l="1"/>
  <c r="BM12" i="13"/>
  <c r="BN12" i="13" l="1"/>
  <c r="BM23" i="13"/>
  <c r="BN23" i="13" l="1"/>
  <c r="BO12" i="13"/>
  <c r="BO23" i="13" l="1"/>
  <c r="BP12" i="13"/>
  <c r="BQ12" i="13" l="1"/>
  <c r="BP23" i="13"/>
  <c r="BQ23" i="13" l="1"/>
  <c r="BR12" i="13"/>
  <c r="BS12" i="13" l="1"/>
  <c r="BR23" i="13"/>
  <c r="BS23" i="13" l="1"/>
  <c r="BT12" i="13"/>
  <c r="BU12" i="13" l="1"/>
  <c r="BT23" i="13"/>
  <c r="BV12" i="13" l="1"/>
  <c r="BU23" i="13"/>
  <c r="BV23" i="13" l="1"/>
  <c r="BW12" i="13"/>
  <c r="BX12" i="13" l="1"/>
  <c r="BW23" i="13"/>
  <c r="BX23" i="13" l="1"/>
  <c r="BY12" i="13"/>
  <c r="BZ12" i="13" l="1"/>
  <c r="BY23" i="13"/>
  <c r="CA12" i="13" l="1"/>
  <c r="BZ23" i="13"/>
  <c r="CA23" i="13" l="1"/>
  <c r="CB12" i="13"/>
  <c r="CB23" i="13" l="1"/>
  <c r="CC12" i="13"/>
  <c r="CD12" i="13" l="1"/>
  <c r="CC23" i="13"/>
  <c r="CE12" i="13" l="1"/>
  <c r="CD23" i="13"/>
  <c r="CE23" i="13" l="1"/>
  <c r="CF12" i="13"/>
  <c r="CF23" i="13" l="1"/>
  <c r="CG12" i="13"/>
  <c r="CG23" i="13" l="1"/>
  <c r="CH12" i="13"/>
  <c r="CI12" i="13" l="1"/>
  <c r="CH23" i="13"/>
  <c r="CI23" i="13" l="1"/>
  <c r="CJ12" i="13"/>
  <c r="CK12" i="13" l="1"/>
  <c r="CJ23" i="13"/>
  <c r="CL12" i="13" l="1"/>
  <c r="CK23" i="13"/>
  <c r="CM12" i="13" l="1"/>
  <c r="CL23" i="13"/>
  <c r="CM23" i="13" l="1"/>
  <c r="CN12" i="13"/>
  <c r="CO12" i="13" l="1"/>
  <c r="CN23" i="13"/>
  <c r="CO23" i="13" l="1"/>
  <c r="CP12" i="13"/>
  <c r="CQ12" i="13" l="1"/>
  <c r="CP23" i="13"/>
  <c r="CR12" i="13" l="1"/>
  <c r="CQ23" i="13"/>
  <c r="CS12" i="13" l="1"/>
  <c r="CR23" i="13"/>
  <c r="CS23" i="13" l="1"/>
  <c r="CT12" i="13"/>
  <c r="CU12" i="13" l="1"/>
  <c r="CT23" i="13"/>
  <c r="CU23" i="13" l="1"/>
  <c r="CV12" i="13"/>
  <c r="CW12" i="13" l="1"/>
  <c r="CV23" i="13"/>
  <c r="CW23" i="13" l="1"/>
  <c r="CX12" i="13"/>
  <c r="CX23" i="13" l="1"/>
  <c r="CY12" i="13"/>
  <c r="CZ12" i="13" l="1"/>
  <c r="CY23" i="13"/>
  <c r="DA12" i="13" l="1"/>
  <c r="CZ23" i="13"/>
  <c r="DA23" i="13" l="1"/>
  <c r="DB12" i="13"/>
  <c r="DB23" i="13" l="1"/>
  <c r="DC12" i="13"/>
  <c r="DD12" i="13" l="1"/>
  <c r="DC23" i="13"/>
  <c r="DE12" i="13" l="1"/>
  <c r="DD23" i="13"/>
  <c r="DE23" i="13" l="1"/>
  <c r="DF12" i="13"/>
  <c r="DF23" i="13" l="1"/>
  <c r="DG12" i="13"/>
  <c r="DH12" i="13" l="1"/>
  <c r="DG23" i="13"/>
  <c r="DI12" i="13" l="1"/>
  <c r="DH23" i="13"/>
  <c r="DI23" i="13" l="1"/>
  <c r="DJ12" i="13"/>
  <c r="DJ23" i="13" l="1"/>
  <c r="DK12" i="13"/>
  <c r="DL12" i="13" l="1"/>
  <c r="DK23" i="13"/>
  <c r="DM12" i="13" l="1"/>
  <c r="DL23" i="13"/>
  <c r="DM23" i="13" l="1"/>
  <c r="DN12" i="13"/>
  <c r="DN23" i="13" l="1"/>
  <c r="DO12" i="13"/>
  <c r="DP12" i="13" l="1"/>
  <c r="DO23" i="13"/>
  <c r="DQ12" i="13" l="1"/>
  <c r="DP23" i="13"/>
  <c r="DQ23" i="13" l="1"/>
  <c r="DR12" i="13"/>
  <c r="DR23" i="13" l="1"/>
  <c r="DS12" i="13"/>
  <c r="DT12" i="13" l="1"/>
  <c r="DS23" i="13"/>
  <c r="DU12" i="13" l="1"/>
  <c r="DT23" i="13"/>
  <c r="DU23" i="13" l="1"/>
  <c r="DV12" i="13"/>
  <c r="DV23" i="13" l="1"/>
  <c r="DW12" i="13"/>
  <c r="DX12" i="13" l="1"/>
  <c r="DW23" i="13"/>
  <c r="DY12" i="13" l="1"/>
  <c r="DX23" i="13"/>
  <c r="DY23" i="13" l="1"/>
  <c r="DZ12" i="13"/>
  <c r="DZ23" i="13" l="1"/>
  <c r="EA12" i="13"/>
  <c r="EB12" i="13" l="1"/>
  <c r="EA23" i="13"/>
  <c r="EC12" i="13" l="1"/>
  <c r="EB23" i="13"/>
  <c r="EC23" i="13" l="1"/>
  <c r="ED12" i="13"/>
  <c r="ED23" i="13" l="1"/>
  <c r="EE12" i="13"/>
  <c r="EF12" i="13" l="1"/>
  <c r="EE23" i="13"/>
  <c r="EG12" i="13" l="1"/>
  <c r="EF23" i="13"/>
  <c r="EG23" i="13" l="1"/>
  <c r="EH12" i="13"/>
  <c r="EH23" i="13" l="1"/>
  <c r="EI12" i="13"/>
  <c r="EJ12" i="13" l="1"/>
  <c r="EI23" i="13"/>
  <c r="EK12" i="13" l="1"/>
  <c r="EJ23" i="13"/>
  <c r="EK23" i="13" l="1"/>
  <c r="EL12" i="13"/>
  <c r="EL23" i="13" l="1"/>
  <c r="EM12" i="13"/>
  <c r="EN12" i="13" l="1"/>
  <c r="EM23" i="13"/>
  <c r="EO12" i="13" l="1"/>
  <c r="EN23" i="13"/>
  <c r="EO23" i="13" l="1"/>
  <c r="EP12" i="13"/>
  <c r="EP23" i="13" l="1"/>
  <c r="EQ12" i="13"/>
  <c r="ER12" i="13" l="1"/>
  <c r="EQ23" i="13"/>
  <c r="ES12" i="13" l="1"/>
  <c r="ER23" i="13"/>
  <c r="ES23" i="13" l="1"/>
  <c r="ET12" i="13"/>
  <c r="ET23" i="13" l="1"/>
  <c r="EU12" i="13"/>
  <c r="EV12" i="13" l="1"/>
  <c r="EU23" i="13"/>
  <c r="EW12" i="13" l="1"/>
  <c r="EV23" i="13"/>
  <c r="EW23" i="13" l="1"/>
  <c r="EX12" i="13"/>
  <c r="EX23" i="13" l="1"/>
  <c r="EY12" i="13"/>
  <c r="EZ12" i="13" l="1"/>
  <c r="EY23" i="13"/>
  <c r="FA12" i="13" l="1"/>
  <c r="EZ23" i="13"/>
  <c r="FA23" i="13" l="1"/>
  <c r="FB12" i="13"/>
  <c r="FB23" i="13" l="1"/>
  <c r="FC12" i="13"/>
  <c r="FD12" i="13" l="1"/>
  <c r="FC23" i="13"/>
  <c r="FE12" i="13" l="1"/>
  <c r="FD23" i="13"/>
  <c r="FE23" i="13" l="1"/>
  <c r="FF12" i="13"/>
  <c r="FF23" i="13" l="1"/>
  <c r="FG12" i="13"/>
  <c r="FH12" i="13" l="1"/>
  <c r="FG23" i="13"/>
  <c r="FI12" i="13" l="1"/>
  <c r="FH23" i="13"/>
  <c r="FI23" i="13" l="1"/>
  <c r="FJ12" i="13"/>
  <c r="FJ23" i="13" l="1"/>
  <c r="FK12" i="13"/>
  <c r="FL12" i="13" l="1"/>
  <c r="FK23" i="13"/>
  <c r="FM12" i="13" l="1"/>
  <c r="FL23" i="13"/>
  <c r="FM23" i="13" l="1"/>
  <c r="FN12" i="13"/>
  <c r="FN23" i="13" l="1"/>
  <c r="FO12" i="13"/>
  <c r="FP12" i="13" l="1"/>
  <c r="FO23" i="13"/>
  <c r="FQ12" i="13" l="1"/>
  <c r="FP23" i="13"/>
  <c r="FQ23" i="13" l="1"/>
  <c r="FR12" i="13"/>
  <c r="FR23" i="13" l="1"/>
  <c r="FS12" i="13"/>
  <c r="FT12" i="13" l="1"/>
  <c r="FS23" i="13"/>
  <c r="FU12" i="13" l="1"/>
  <c r="FT23" i="13"/>
  <c r="FU23" i="13" l="1"/>
  <c r="FV12" i="13"/>
  <c r="FV23" i="13" l="1"/>
  <c r="FW12" i="13"/>
  <c r="FX12" i="13" l="1"/>
  <c r="FW23" i="13"/>
  <c r="FY12" i="13" l="1"/>
  <c r="FX23" i="13"/>
  <c r="FY23" i="13" l="1"/>
  <c r="FZ12" i="13"/>
  <c r="FZ23" i="13" l="1"/>
  <c r="GA12" i="13"/>
  <c r="GB12" i="13" l="1"/>
  <c r="GA23" i="13"/>
  <c r="GC12" i="13" l="1"/>
  <c r="GB23" i="13"/>
  <c r="GC23" i="13" l="1"/>
  <c r="GD12" i="13"/>
  <c r="GD23" i="13" l="1"/>
  <c r="GE12" i="13"/>
  <c r="GF12" i="13" l="1"/>
  <c r="GE23" i="13"/>
  <c r="GG12" i="13" l="1"/>
  <c r="GF23" i="13"/>
  <c r="GG23" i="13" l="1"/>
  <c r="GH12" i="13"/>
  <c r="GH23" i="13" l="1"/>
  <c r="GI12" i="13"/>
  <c r="GJ12" i="13" l="1"/>
  <c r="GI23" i="13"/>
  <c r="GK12" i="13" l="1"/>
  <c r="GJ23" i="13"/>
  <c r="GK23" i="13" l="1"/>
  <c r="GL12" i="13"/>
  <c r="GL23" i="13" l="1"/>
  <c r="GM12" i="13"/>
  <c r="GN12" i="13" l="1"/>
  <c r="GM23" i="13"/>
  <c r="GO12" i="13" l="1"/>
  <c r="GN23" i="13"/>
  <c r="GO23" i="13" l="1"/>
  <c r="GP12" i="13"/>
  <c r="GP23" i="13" l="1"/>
  <c r="GQ12" i="13"/>
  <c r="GR12" i="13" l="1"/>
  <c r="GQ23" i="13"/>
  <c r="GS12" i="13" l="1"/>
  <c r="GR23" i="13"/>
  <c r="GS23" i="13" l="1"/>
  <c r="GT12" i="13"/>
  <c r="GT23" i="13" l="1"/>
  <c r="GU12" i="13"/>
  <c r="GV12" i="13" l="1"/>
  <c r="GU23" i="13"/>
  <c r="GW12" i="13" l="1"/>
  <c r="GV23" i="13"/>
  <c r="GW23" i="13" l="1"/>
  <c r="GX12" i="13"/>
  <c r="GX23" i="13" l="1"/>
  <c r="GY12" i="13"/>
  <c r="GZ12" i="13" l="1"/>
  <c r="GY23" i="13"/>
  <c r="HA12" i="13" l="1"/>
  <c r="GZ23" i="13"/>
  <c r="HA23" i="13" l="1"/>
  <c r="HB12" i="13"/>
  <c r="HB23" i="13" l="1"/>
  <c r="HC12" i="13"/>
  <c r="HD12" i="13" l="1"/>
  <c r="HC23" i="13"/>
  <c r="HE12" i="13" l="1"/>
  <c r="HD23" i="13"/>
  <c r="HE23" i="13" l="1"/>
  <c r="HF12" i="13"/>
  <c r="HF23" i="13" l="1"/>
  <c r="HG12" i="13"/>
  <c r="HH12" i="13" l="1"/>
  <c r="HG23" i="13"/>
  <c r="HI12" i="13" l="1"/>
  <c r="HH23" i="13"/>
  <c r="HI23" i="13" l="1"/>
  <c r="HJ12" i="13"/>
  <c r="HJ23" i="13" l="1"/>
  <c r="HK12" i="13"/>
  <c r="HL12" i="13" l="1"/>
  <c r="HK23" i="13"/>
  <c r="HM12" i="13" l="1"/>
  <c r="HL23" i="13"/>
  <c r="HM23" i="13" l="1"/>
  <c r="HN12" i="13"/>
  <c r="HN23" i="13" l="1"/>
  <c r="HO12" i="13"/>
  <c r="HP12" i="13" l="1"/>
  <c r="HO23" i="13"/>
  <c r="HQ12" i="13" l="1"/>
  <c r="HP23" i="13"/>
  <c r="HQ23" i="13" l="1"/>
  <c r="HR12" i="13"/>
  <c r="HR23" i="13" l="1"/>
  <c r="HS12" i="13"/>
  <c r="HT12" i="13" l="1"/>
  <c r="HS23" i="13"/>
  <c r="HU12" i="13" l="1"/>
  <c r="HT23" i="13"/>
  <c r="HU23" i="13" l="1"/>
  <c r="HV12" i="13"/>
  <c r="HV23" i="13" l="1"/>
  <c r="HW12" i="13"/>
  <c r="HX12" i="13" l="1"/>
  <c r="HW23" i="13"/>
  <c r="HY12" i="13" l="1"/>
  <c r="HX23" i="13"/>
  <c r="HY23" i="13" l="1"/>
  <c r="HZ12" i="13"/>
  <c r="HZ23" i="13" l="1"/>
  <c r="IA12" i="13"/>
  <c r="IB12" i="13" l="1"/>
  <c r="IA23" i="13"/>
  <c r="IC12" i="13" l="1"/>
  <c r="IB23" i="13"/>
  <c r="IC23" i="13" l="1"/>
  <c r="ID12" i="13"/>
  <c r="ID23" i="13" l="1"/>
  <c r="IE12" i="13"/>
  <c r="IF12" i="13" l="1"/>
  <c r="IE23" i="13"/>
  <c r="IG12" i="13" l="1"/>
  <c r="IF23" i="13"/>
  <c r="IG23" i="13" l="1"/>
  <c r="IH12" i="13"/>
  <c r="IH23" i="13" l="1"/>
  <c r="II12" i="13"/>
  <c r="IJ12" i="13" l="1"/>
  <c r="II23" i="13"/>
  <c r="IK12" i="13" l="1"/>
  <c r="IJ23" i="13"/>
  <c r="IK23" i="13" l="1"/>
  <c r="IL12" i="13"/>
  <c r="IL23" i="13" l="1"/>
  <c r="IM12" i="13"/>
  <c r="IN12" i="13" l="1"/>
  <c r="IN23" i="13" s="1"/>
  <c r="IM23" i="13"/>
  <c r="H38" i="20"/>
  <c r="H39" i="20"/>
  <c r="H19" i="20"/>
  <c r="H63" i="20"/>
  <c r="H21" i="20"/>
  <c r="E94" i="23" l="1"/>
  <c r="F94" i="23"/>
  <c r="E55" i="23"/>
  <c r="G55" i="23" s="1"/>
  <c r="H26" i="20" s="1"/>
  <c r="F55" i="23"/>
  <c r="E71" i="23"/>
  <c r="F71" i="23"/>
  <c r="E7" i="23"/>
  <c r="F7" i="23"/>
  <c r="E46" i="23"/>
  <c r="F46" i="23"/>
  <c r="E85" i="23"/>
  <c r="F85" i="23"/>
  <c r="E22" i="23"/>
  <c r="F22" i="23"/>
  <c r="E31" i="23"/>
  <c r="F31" i="23"/>
  <c r="E58" i="23"/>
  <c r="F58" i="23"/>
  <c r="E6" i="23"/>
  <c r="G6" i="23" s="1"/>
  <c r="F6" i="23"/>
  <c r="E89" i="23"/>
  <c r="F89" i="23"/>
  <c r="E77" i="23"/>
  <c r="F77" i="23"/>
  <c r="E65" i="23"/>
  <c r="F65" i="23"/>
  <c r="E17" i="23"/>
  <c r="F17" i="23"/>
  <c r="E68" i="23"/>
  <c r="F68" i="23"/>
  <c r="E91" i="23"/>
  <c r="F91" i="23"/>
  <c r="E51" i="23"/>
  <c r="F51" i="23"/>
  <c r="E49" i="23"/>
  <c r="F49" i="23"/>
  <c r="E5" i="23"/>
  <c r="G5" i="23" s="1"/>
  <c r="F5" i="23"/>
  <c r="E16" i="23"/>
  <c r="F16" i="23"/>
  <c r="E73" i="23"/>
  <c r="F73" i="23"/>
  <c r="E41" i="23"/>
  <c r="F41" i="23"/>
  <c r="E74" i="23"/>
  <c r="G74" i="23" s="1"/>
  <c r="F74" i="23"/>
  <c r="E45" i="23"/>
  <c r="F45" i="23"/>
  <c r="E44" i="23"/>
  <c r="F44" i="23"/>
  <c r="E54" i="23"/>
  <c r="F54" i="23"/>
  <c r="E96" i="23"/>
  <c r="F96" i="23"/>
  <c r="E93" i="23"/>
  <c r="F93" i="23"/>
  <c r="E92" i="23"/>
  <c r="F92" i="23"/>
  <c r="E87" i="23"/>
  <c r="F87" i="23"/>
  <c r="E70" i="23"/>
  <c r="F70" i="23"/>
  <c r="E39" i="23"/>
  <c r="F39" i="23"/>
  <c r="E37" i="23"/>
  <c r="F37" i="23"/>
  <c r="G93" i="23" l="1"/>
  <c r="G45" i="23"/>
  <c r="H32" i="20" s="1"/>
  <c r="G16" i="23"/>
  <c r="H12" i="20" s="1"/>
  <c r="G89" i="23"/>
  <c r="G96" i="23"/>
  <c r="G73" i="23"/>
  <c r="G70" i="23"/>
  <c r="E75" i="23"/>
  <c r="F75" i="23"/>
  <c r="G17" i="23"/>
  <c r="H10" i="20" s="1"/>
  <c r="G22" i="23"/>
  <c r="G7" i="23"/>
  <c r="G51" i="23"/>
  <c r="H48" i="20" s="1"/>
  <c r="E66" i="23"/>
  <c r="F66" i="23"/>
  <c r="G37" i="23"/>
  <c r="G85" i="23"/>
  <c r="G71" i="23"/>
  <c r="G87" i="23"/>
  <c r="E40" i="23"/>
  <c r="F40" i="23"/>
  <c r="E78" i="23"/>
  <c r="F78" i="23"/>
  <c r="G54" i="23"/>
  <c r="E42" i="23"/>
  <c r="F42" i="23"/>
  <c r="G91" i="23"/>
  <c r="H61" i="20" s="1"/>
  <c r="G65" i="23"/>
  <c r="G58" i="23"/>
  <c r="H40" i="20" s="1"/>
  <c r="E47" i="23"/>
  <c r="F47" i="23"/>
  <c r="E18" i="23"/>
  <c r="F18" i="23"/>
  <c r="E32" i="23"/>
  <c r="F32" i="23"/>
  <c r="G39" i="23"/>
  <c r="G44" i="23"/>
  <c r="H16" i="20" s="1"/>
  <c r="G41" i="23"/>
  <c r="G77" i="23"/>
  <c r="H46" i="20" s="1"/>
  <c r="G46" i="23"/>
  <c r="E95" i="23"/>
  <c r="F95" i="23"/>
  <c r="G92" i="23"/>
  <c r="E23" i="23"/>
  <c r="F23" i="23"/>
  <c r="E69" i="23"/>
  <c r="F69" i="23"/>
  <c r="G49" i="23"/>
  <c r="H22" i="20" s="1"/>
  <c r="G68" i="23"/>
  <c r="G31" i="23"/>
  <c r="H28" i="20" s="1"/>
  <c r="E8" i="23"/>
  <c r="F8" i="23"/>
  <c r="E52" i="23"/>
  <c r="F52" i="23"/>
  <c r="G94" i="23"/>
  <c r="H42" i="20" s="1"/>
  <c r="G18" i="23" l="1"/>
  <c r="H8" i="20" s="1"/>
  <c r="G47" i="23"/>
  <c r="G42" i="23"/>
  <c r="H47" i="20" s="1"/>
  <c r="E19" i="23"/>
  <c r="F19" i="23"/>
  <c r="G69" i="23"/>
  <c r="E43" i="23"/>
  <c r="G43" i="23" s="1"/>
  <c r="F43" i="23"/>
  <c r="G40" i="23"/>
  <c r="H24" i="20" s="1"/>
  <c r="G52" i="23"/>
  <c r="H34" i="20" s="1"/>
  <c r="E9" i="23"/>
  <c r="F9" i="23"/>
  <c r="E24" i="23"/>
  <c r="F24" i="23"/>
  <c r="E48" i="23"/>
  <c r="F48" i="23"/>
  <c r="G8" i="23"/>
  <c r="H4" i="20" s="1"/>
  <c r="G23" i="23"/>
  <c r="H17" i="20" s="1"/>
  <c r="E76" i="23"/>
  <c r="F76" i="23"/>
  <c r="E33" i="23"/>
  <c r="F33" i="23"/>
  <c r="E79" i="23"/>
  <c r="F79" i="23"/>
  <c r="G75" i="23"/>
  <c r="G95" i="23"/>
  <c r="G32" i="23"/>
  <c r="H20" i="20" s="1"/>
  <c r="G78" i="23"/>
  <c r="G66" i="23"/>
  <c r="H45" i="20" s="1"/>
  <c r="G33" i="23" l="1"/>
  <c r="H30" i="20" s="1"/>
  <c r="G79" i="23"/>
  <c r="E34" i="23"/>
  <c r="F34" i="23"/>
  <c r="G48" i="23"/>
  <c r="H27" i="20" s="1"/>
  <c r="E25" i="23"/>
  <c r="F25" i="23"/>
  <c r="H51" i="20"/>
  <c r="H50" i="20"/>
  <c r="G24" i="23"/>
  <c r="H23" i="20" s="1"/>
  <c r="E80" i="23"/>
  <c r="F80" i="23"/>
  <c r="G76" i="23"/>
  <c r="H56" i="20" s="1"/>
  <c r="E10" i="23"/>
  <c r="F10" i="23"/>
  <c r="E20" i="23"/>
  <c r="F20" i="23"/>
  <c r="G9" i="23"/>
  <c r="H6" i="20" s="1"/>
  <c r="G19" i="23"/>
  <c r="H15" i="20" s="1"/>
  <c r="G10" i="23" l="1"/>
  <c r="H5" i="20" s="1"/>
  <c r="E26" i="23"/>
  <c r="F26" i="23"/>
  <c r="E81" i="23"/>
  <c r="F81" i="23"/>
  <c r="G25" i="23"/>
  <c r="E21" i="23"/>
  <c r="F21" i="23"/>
  <c r="G80" i="23"/>
  <c r="G34" i="23"/>
  <c r="H37" i="20" s="1"/>
  <c r="G20" i="23"/>
  <c r="E11" i="23"/>
  <c r="F11" i="23"/>
  <c r="G21" i="23" l="1"/>
  <c r="H14" i="20" s="1"/>
  <c r="G11" i="23"/>
  <c r="H7" i="20" s="1"/>
  <c r="E12" i="23"/>
  <c r="F12" i="23"/>
  <c r="E82" i="23"/>
  <c r="F82" i="23"/>
  <c r="G81" i="23"/>
  <c r="H49" i="20" s="1"/>
  <c r="E27" i="23"/>
  <c r="F27" i="23"/>
  <c r="G26" i="23"/>
  <c r="H13" i="20" s="1"/>
  <c r="G27" i="23" l="1"/>
  <c r="H18" i="20" s="1"/>
  <c r="G12" i="23"/>
  <c r="H9" i="20" s="1"/>
  <c r="G82" i="23"/>
  <c r="H58" i="20" s="1"/>
  <c r="E13" i="23"/>
  <c r="F13" i="23"/>
  <c r="G13" i="23" l="1"/>
  <c r="E14" i="23"/>
  <c r="F14" i="23"/>
  <c r="E15" i="23" l="1"/>
  <c r="F15" i="23"/>
  <c r="G14" i="23"/>
  <c r="G15" i="23" l="1"/>
  <c r="H11" i="20" s="1"/>
</calcChain>
</file>

<file path=xl/sharedStrings.xml><?xml version="1.0" encoding="utf-8"?>
<sst xmlns="http://schemas.openxmlformats.org/spreadsheetml/2006/main" count="2666" uniqueCount="630">
  <si>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</si>
  <si>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</si>
  <si>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</si>
  <si>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</si>
  <si>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</si>
  <si>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</si>
  <si>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</si>
  <si>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</si>
  <si>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</si>
  <si>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</si>
  <si>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</si>
  <si>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</si>
  <si>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</si>
  <si>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</si>
  <si>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</si>
  <si>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</si>
  <si>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</si>
  <si>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</si>
  <si>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</si>
  <si>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</si>
  <si>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</si>
  <si>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</si>
  <si>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</si>
  <si>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</si>
  <si>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</si>
  <si>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</si>
  <si>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</si>
  <si>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</si>
  <si>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</si>
  <si>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</si>
  <si>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</si>
  <si>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</si>
  <si>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</si>
  <si>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</si>
  <si>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</si>
  <si>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</si>
  <si>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</si>
  <si>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</si>
  <si>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</si>
  <si>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</si>
  <si>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</si>
  <si>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</si>
  <si>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</si>
  <si>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</si>
  <si>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</si>
  <si>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</si>
  <si>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</si>
  <si>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</si>
  <si>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</si>
  <si>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</si>
  <si>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</si>
  <si>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</si>
  <si>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</si>
  <si>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</si>
  <si>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</si>
  <si>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</si>
  <si>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</si>
  <si>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</si>
  <si>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</si>
  <si>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</si>
  <si>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</si>
  <si>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</si>
  <si>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</si>
  <si>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</si>
  <si>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</si>
  <si>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</si>
  <si>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</si>
  <si>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</si>
  <si>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</si>
  <si>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</si>
  <si>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</si>
  <si>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</si>
  <si>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</si>
  <si>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</si>
  <si>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</si>
  <si>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</si>
  <si>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</si>
  <si>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</si>
  <si>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</si>
  <si>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</si>
  <si>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</si>
  <si>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</si>
  <si>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</si>
  <si>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</si>
  <si>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</si>
  <si>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</si>
  <si>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</si>
  <si>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</si>
  <si>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</si>
  <si>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</si>
  <si>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</si>
  <si>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</si>
  <si>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</si>
  <si>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</si>
  <si>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</si>
  <si>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</si>
  <si>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</si>
  <si>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</si>
  <si>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</si>
  <si>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</si>
  <si>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</si>
  <si>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</si>
  <si>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</si>
  <si>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</si>
  <si>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</si>
  <si>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</si>
  <si>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</si>
  <si>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</si>
  <si>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</si>
  <si>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</si>
  <si>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</si>
  <si>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</si>
  <si>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</si>
  <si>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</si>
  <si>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</si>
  <si>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</si>
  <si>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</si>
  <si>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</si>
  <si>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</si>
  <si>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</si>
  <si>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</si>
  <si>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</si>
  <si>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</si>
  <si>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</si>
  <si>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</si>
  <si>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</si>
  <si>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</si>
  <si>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</si>
  <si>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</si>
  <si>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</si>
  <si>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</si>
  <si>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</si>
  <si>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</si>
  <si>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</si>
  <si>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</si>
  <si>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</si>
  <si>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</si>
  <si>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</si>
  <si>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</si>
  <si>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</si>
  <si>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</si>
  <si>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</si>
  <si>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</si>
  <si>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</si>
  <si>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</si>
  <si>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</si>
  <si>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</si>
  <si>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</si>
  <si>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</si>
  <si>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</si>
  <si>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</si>
  <si>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</si>
  <si>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</si>
  <si>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</si>
  <si>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</si>
  <si>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</si>
  <si>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</si>
  <si>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</si>
  <si>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</si>
  <si>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</si>
  <si>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</si>
  <si>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</si>
  <si>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</si>
  <si>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</si>
  <si>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</si>
  <si>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</si>
  <si>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</si>
  <si>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</si>
  <si>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</si>
  <si>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</si>
  <si>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</si>
  <si>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</si>
  <si>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</si>
  <si>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</si>
  <si>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</si>
  <si>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</si>
  <si>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</si>
  <si>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</si>
  <si>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</si>
  <si>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</si>
  <si>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</si>
  <si>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</si>
  <si>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</si>
  <si>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</si>
  <si>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</si>
  <si>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</si>
  <si>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</si>
  <si>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</si>
  <si>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</si>
  <si>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</si>
  <si>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</si>
  <si>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</si>
  <si>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</si>
  <si>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</si>
  <si>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</si>
  <si>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</si>
  <si>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</si>
  <si>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</si>
  <si>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</si>
  <si>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</si>
  <si>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</si>
  <si>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</si>
  <si>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</si>
  <si>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</si>
  <si>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</si>
  <si>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</si>
  <si>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</si>
  <si>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</si>
  <si>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</si>
  <si>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</si>
  <si>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</si>
  <si>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</si>
  <si>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</si>
  <si>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</si>
  <si>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</si>
  <si>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</si>
  <si>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</si>
  <si>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</si>
  <si>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</si>
  <si>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</si>
  <si>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</si>
  <si>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</si>
  <si>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</si>
  <si>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</si>
  <si>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</si>
  <si>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</si>
  <si>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</si>
  <si>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</si>
  <si>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</si>
  <si>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</si>
  <si>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</si>
  <si>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</si>
  <si>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</si>
  <si>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</si>
  <si>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</si>
  <si>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</si>
  <si>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</si>
  <si>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</si>
  <si>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</si>
  <si>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</si>
  <si>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</si>
  <si>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</si>
  <si>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</si>
  <si>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</si>
  <si>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</si>
  <si>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</si>
  <si>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</si>
  <si>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</si>
  <si>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</si>
  <si>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</si>
  <si>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</si>
  <si>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</si>
  <si>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</si>
  <si>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</si>
  <si>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</si>
  <si>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</si>
  <si>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</si>
  <si>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</si>
  <si>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</si>
  <si>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</si>
  <si>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</si>
  <si>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</si>
  <si>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</si>
  <si>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</si>
  <si>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</si>
  <si>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</si>
  <si>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</si>
  <si>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</si>
  <si>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</si>
  <si>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</si>
  <si>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</si>
  <si>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</si>
  <si>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</si>
  <si>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</si>
  <si>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</si>
  <si>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</si>
  <si>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</si>
  <si>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</si>
  <si>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</si>
  <si>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</si>
  <si>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</si>
  <si>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</si>
  <si>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</si>
  <si>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</si>
  <si>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</si>
  <si>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</si>
  <si>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</si>
  <si>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</si>
  <si>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</si>
  <si>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</si>
  <si>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</si>
  <si>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</si>
  <si>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</si>
  <si>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</si>
  <si>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</si>
  <si>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</si>
  <si>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</si>
  <si>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</si>
  <si>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</si>
  <si>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</si>
  <si>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</si>
  <si>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</si>
  <si>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</si>
  <si>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</si>
  <si>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</si>
  <si>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</si>
  <si>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</si>
  <si>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</si>
  <si>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</si>
  <si>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</si>
  <si>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</si>
  <si>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</si>
  <si>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</si>
  <si>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</si>
  <si>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</si>
  <si>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</si>
  <si>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</si>
  <si>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</si>
  <si>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</si>
  <si>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</si>
  <si>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</si>
  <si>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</si>
  <si>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</si>
  <si>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</si>
  <si>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</si>
  <si>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</si>
  <si>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</si>
  <si>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</si>
  <si>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</si>
  <si>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</si>
  <si>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</si>
  <si>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</si>
  <si>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</si>
  <si>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</si>
  <si>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</si>
  <si>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</si>
  <si>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</si>
  <si>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</si>
  <si>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</si>
  <si>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</si>
  <si>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</si>
  <si>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</si>
  <si>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</si>
  <si>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</si>
  <si>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</si>
  <si>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</si>
  <si>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</si>
  <si>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</si>
  <si>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</si>
  <si>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</si>
  <si>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</si>
  <si>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</si>
  <si>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</si>
  <si>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</si>
  <si>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</si>
  <si>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</si>
  <si>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</si>
  <si>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</si>
  <si>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</si>
  <si>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</si>
  <si>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</si>
  <si>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</si>
  <si>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</si>
  <si>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</si>
  <si>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</si>
  <si>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</si>
  <si>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</si>
  <si>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</si>
  <si>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</si>
  <si>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</si>
  <si>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</si>
  <si>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</si>
  <si>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</si>
  <si>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</si>
  <si>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</si>
  <si>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</si>
  <si>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</si>
  <si>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</si>
  <si>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</si>
  <si>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</si>
  <si>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</si>
  <si>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</si>
  <si>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</si>
  <si>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</si>
  <si>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</si>
  <si>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</si>
  <si>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</si>
  <si>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</si>
  <si>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</si>
  <si>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</si>
  <si>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</si>
  <si>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</si>
  <si>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</si>
  <si>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</si>
  <si>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</si>
  <si>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</si>
  <si>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</si>
  <si>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</si>
  <si>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</si>
  <si>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</si>
  <si>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</si>
  <si>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</si>
  <si>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</si>
  <si>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</si>
  <si>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</si>
  <si>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</si>
  <si>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</si>
  <si>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</si>
  <si>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</si>
  <si>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</si>
  <si>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</si>
  <si>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</si>
  <si>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</si>
  <si>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</si>
  <si>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</si>
  <si>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</si>
  <si>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</si>
  <si>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</si>
  <si>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</si>
  <si>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</si>
  <si>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</si>
  <si>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</si>
  <si>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</si>
  <si>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</si>
  <si>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</si>
  <si>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</si>
  <si>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</si>
  <si>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</si>
  <si>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</si>
  <si>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</si>
  <si>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</si>
  <si>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</si>
  <si>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</si>
  <si>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</si>
  <si>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</si>
  <si>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</si>
  <si>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</si>
  <si>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</si>
  <si>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</si>
  <si>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</si>
  <si>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</si>
  <si>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</si>
  <si>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</si>
  <si>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</si>
  <si>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</si>
  <si>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</si>
  <si>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</si>
  <si>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</si>
  <si>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</si>
  <si>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</si>
  <si>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</si>
  <si>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</si>
  <si>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</si>
  <si>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</si>
  <si>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</si>
  <si>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</si>
  <si>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</si>
  <si>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</si>
  <si>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</si>
  <si>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</si>
  <si>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</si>
  <si>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</si>
  <si>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</si>
  <si>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</si>
  <si>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</si>
  <si>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</si>
  <si>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</si>
  <si>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</si>
  <si>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</si>
  <si>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</si>
  <si>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</si>
  <si>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</si>
  <si>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</si>
  <si>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</si>
  <si>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</si>
  <si>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</si>
  <si>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</si>
  <si>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</si>
  <si>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</si>
  <si>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</si>
  <si>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</si>
  <si>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</si>
  <si>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</si>
  <si>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</si>
  <si>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</si>
  <si>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</si>
  <si>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</si>
  <si>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</si>
  <si>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</si>
  <si>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</si>
  <si>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</si>
  <si>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</si>
  <si>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</si>
  <si>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</si>
  <si>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</si>
  <si>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</si>
  <si>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</si>
  <si>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</si>
  <si>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</si>
  <si>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</si>
  <si>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</si>
  <si>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</si>
  <si>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</si>
  <si>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</si>
  <si>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</si>
  <si>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</si>
  <si>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</si>
  <si>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</si>
  <si>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</si>
  <si>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</si>
  <si>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</si>
  <si>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</si>
  <si>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</si>
  <si>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</si>
  <si>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</si>
  <si>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</si>
  <si>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</si>
  <si>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</si>
  <si>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</si>
  <si>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</si>
  <si>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</si>
  <si>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</si>
  <si>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</si>
  <si>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</si>
  <si>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</si>
  <si>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</si>
  <si>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</si>
  <si>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</si>
  <si>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</si>
  <si>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</si>
  <si>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</si>
  <si>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</si>
  <si>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</si>
  <si>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</si>
  <si>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</si>
  <si>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</si>
  <si>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</si>
  <si>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</si>
  <si>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</si>
  <si>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</si>
  <si>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</si>
  <si>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</si>
  <si>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</si>
  <si>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</si>
  <si>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</si>
  <si>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</si>
  <si>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</si>
  <si>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</si>
  <si>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</si>
  <si>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</si>
  <si>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</si>
  <si>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</si>
  <si>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</si>
  <si>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</si>
  <si>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</si>
  <si>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</si>
  <si>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</si>
  <si>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</si>
  <si>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</si>
  <si>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</si>
  <si>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</si>
  <si>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</si>
  <si>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</si>
  <si>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</si>
  <si>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</si>
  <si>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</si>
  <si>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</si>
  <si>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</si>
  <si>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</si>
  <si>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</si>
  <si>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</si>
  <si>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</si>
  <si>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</si>
  <si>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</si>
  <si>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</si>
  <si>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</si>
  <si>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</si>
  <si>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</si>
  <si>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</si>
  <si>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</si>
  <si>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</si>
  <si>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</si>
  <si>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</si>
  <si>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</si>
  <si>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</si>
  <si>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</si>
  <si>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</si>
  <si>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</si>
  <si>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</si>
  <si>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</si>
  <si>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</si>
  <si>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</si>
  <si>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</si>
  <si>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</si>
  <si>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</si>
  <si>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</si>
  <si>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</si>
  <si>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</si>
  <si>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</si>
  <si>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</si>
  <si>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</si>
  <si>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</si>
  <si>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</si>
  <si>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</si>
  <si>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</si>
  <si>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</si>
  <si>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</si>
  <si>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</si>
  <si>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</si>
  <si>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</si>
  <si>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</si>
  <si>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</si>
  <si>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</si>
  <si>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</si>
  <si>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</si>
  <si>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</si>
  <si>
    <t>* compound growth over last 5 days</t>
  </si>
  <si>
    <t>Bonaire, Sint Eustatius and Saba</t>
  </si>
  <si>
    <t>Malawi</t>
  </si>
  <si>
    <t>Total Cases</t>
  </si>
  <si>
    <t>Rate of increase</t>
  </si>
  <si>
    <t>Rolling average</t>
  </si>
  <si>
    <t>Rolling Average</t>
  </si>
  <si>
    <t>* measured as the compound % increase over the last 5 days.</t>
  </si>
  <si>
    <t>Saint Pierre and Miquelon</t>
  </si>
  <si>
    <t>South Sudan</t>
  </si>
  <si>
    <t>Western Sahara</t>
  </si>
  <si>
    <t>Falkland Islands (Malvinas)</t>
  </si>
  <si>
    <t>Sao Tome and Principe</t>
  </si>
  <si>
    <t>Yemen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</si>
</sst>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8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9" fontId="0" fillId="0" borderId="0" xfId="2" applyFont="1"/>
    <xf numFmtId="0" fontId="10" fillId="6" borderId="29" xfId="0" applyFont="1" applyFill="1" applyBorder="1" applyAlignment="1">
      <alignment vertical="center"/>
    </xf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3" fillId="4" borderId="17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17" fillId="6" borderId="27" xfId="0" applyFont="1" applyFill="1" applyBorder="1" applyAlignment="1">
      <alignment horizontal="center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3" fillId="4" borderId="17" xfId="0" applyFont="1" applyFill="1" applyBorder="1" applyAlignment="1">
      <alignment horizontal="right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24" fillId="5" borderId="17" xfId="0" applyFont="1" applyFill="1" applyBorder="1" applyAlignment="1">
      <alignment horizontal="left" vertical="center"/>
    </xf>
    <xf numFmtId="0" fontId="23" fillId="4" borderId="17" xfId="0" applyFont="1" applyFill="1" applyBorder="1" applyAlignment="1">
      <alignment horizontal="center" vertical="center" wrapText="1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26.085000000000001</c:v>
                </c:pt>
                <c:pt idx="1">
                  <c:v>26.555</c:v>
                </c:pt>
                <c:pt idx="2">
                  <c:v>30.761500000000002</c:v>
                </c:pt>
                <c:pt idx="3">
                  <c:v>57.527999999999999</c:v>
                </c:pt>
                <c:pt idx="4">
                  <c:v>91.191749999999999</c:v>
                </c:pt>
                <c:pt idx="5">
                  <c:v>129.297</c:v>
                </c:pt>
                <c:pt idx="6">
                  <c:v>252.4605</c:v>
                </c:pt>
                <c:pt idx="7">
                  <c:v>280.62357142857144</c:v>
                </c:pt>
                <c:pt idx="8">
                  <c:v>376.49937499999999</c:v>
                </c:pt>
                <c:pt idx="9">
                  <c:v>454.45866666666672</c:v>
                </c:pt>
                <c:pt idx="10">
                  <c:v>551.80349999999999</c:v>
                </c:pt>
                <c:pt idx="11">
                  <c:v>770.40263636363647</c:v>
                </c:pt>
                <c:pt idx="12">
                  <c:v>879.88700000000006</c:v>
                </c:pt>
                <c:pt idx="13">
                  <c:v>1043.682</c:v>
                </c:pt>
                <c:pt idx="14">
                  <c:v>1184.4939999999999</c:v>
                </c:pt>
                <c:pt idx="15">
                  <c:v>1289.116</c:v>
                </c:pt>
                <c:pt idx="16">
                  <c:v>1409.201</c:v>
                </c:pt>
                <c:pt idx="17">
                  <c:v>1325.588</c:v>
                </c:pt>
                <c:pt idx="18">
                  <c:v>1530.367</c:v>
                </c:pt>
                <c:pt idx="19">
                  <c:v>1481.4870000000001</c:v>
                </c:pt>
                <c:pt idx="20">
                  <c:v>1512.883</c:v>
                </c:pt>
                <c:pt idx="21">
                  <c:v>1660.2750000000001</c:v>
                </c:pt>
                <c:pt idx="22">
                  <c:v>1774.297</c:v>
                </c:pt>
                <c:pt idx="23">
                  <c:v>2004.973</c:v>
                </c:pt>
                <c:pt idx="24">
                  <c:v>1867.498</c:v>
                </c:pt>
                <c:pt idx="25">
                  <c:v>1802.779</c:v>
                </c:pt>
                <c:pt idx="26">
                  <c:v>1771.289</c:v>
                </c:pt>
                <c:pt idx="27">
                  <c:v>1669.675</c:v>
                </c:pt>
                <c:pt idx="28">
                  <c:v>1598.047</c:v>
                </c:pt>
                <c:pt idx="29">
                  <c:v>1466.9169999999999</c:v>
                </c:pt>
                <c:pt idx="30">
                  <c:v>1404.7360000000001</c:v>
                </c:pt>
                <c:pt idx="31">
                  <c:v>1409.4359999999999</c:v>
                </c:pt>
                <c:pt idx="32">
                  <c:v>987.79899999999998</c:v>
                </c:pt>
                <c:pt idx="33">
                  <c:v>365.14300000000003</c:v>
                </c:pt>
                <c:pt idx="34">
                  <c:v>260.56799999999998</c:v>
                </c:pt>
                <c:pt idx="35">
                  <c:v>418.44099999999997</c:v>
                </c:pt>
                <c:pt idx="36">
                  <c:v>381.26400000000001</c:v>
                </c:pt>
                <c:pt idx="37">
                  <c:v>365.096</c:v>
                </c:pt>
                <c:pt idx="38">
                  <c:v>382.25099999999998</c:v>
                </c:pt>
                <c:pt idx="39">
                  <c:v>539.04300000000001</c:v>
                </c:pt>
                <c:pt idx="40">
                  <c:v>600.75400000000002</c:v>
                </c:pt>
                <c:pt idx="41">
                  <c:v>678.02200000000005</c:v>
                </c:pt>
                <c:pt idx="42">
                  <c:v>664.48599999999999</c:v>
                </c:pt>
                <c:pt idx="43">
                  <c:v>832.55799999999999</c:v>
                </c:pt>
                <c:pt idx="44">
                  <c:v>984.50900000000001</c:v>
                </c:pt>
                <c:pt idx="45">
                  <c:v>1118.4590000000001</c:v>
                </c:pt>
                <c:pt idx="46">
                  <c:v>1244.5129999999999</c:v>
                </c:pt>
                <c:pt idx="47">
                  <c:v>1331.886</c:v>
                </c:pt>
                <c:pt idx="48">
                  <c:v>1493.7070000000001</c:v>
                </c:pt>
                <c:pt idx="49">
                  <c:v>1707.51</c:v>
                </c:pt>
                <c:pt idx="50">
                  <c:v>1907.8240000000001</c:v>
                </c:pt>
                <c:pt idx="51">
                  <c:v>2382.806</c:v>
                </c:pt>
                <c:pt idx="52">
                  <c:v>2730.0889999999999</c:v>
                </c:pt>
                <c:pt idx="53">
                  <c:v>3193.462</c:v>
                </c:pt>
                <c:pt idx="54">
                  <c:v>3625.674</c:v>
                </c:pt>
                <c:pt idx="55">
                  <c:v>4082.5140000000001</c:v>
                </c:pt>
                <c:pt idx="56">
                  <c:v>4677.1109999999999</c:v>
                </c:pt>
                <c:pt idx="57">
                  <c:v>5785.8410000000003</c:v>
                </c:pt>
                <c:pt idx="58">
                  <c:v>6926.3429999999998</c:v>
                </c:pt>
                <c:pt idx="59">
                  <c:v>8081.7439999999997</c:v>
                </c:pt>
                <c:pt idx="60">
                  <c:v>9097.4609999999993</c:v>
                </c:pt>
                <c:pt idx="61">
                  <c:v>10608.511</c:v>
                </c:pt>
                <c:pt idx="62">
                  <c:v>11624.04</c:v>
                </c:pt>
                <c:pt idx="63">
                  <c:v>13385.741</c:v>
                </c:pt>
                <c:pt idx="64">
                  <c:v>15536.179</c:v>
                </c:pt>
                <c:pt idx="65">
                  <c:v>17763.978999999999</c:v>
                </c:pt>
                <c:pt idx="66">
                  <c:v>19965.365000000002</c:v>
                </c:pt>
                <c:pt idx="67">
                  <c:v>21864.352999999999</c:v>
                </c:pt>
                <c:pt idx="68">
                  <c:v>23021.351999999999</c:v>
                </c:pt>
                <c:pt idx="69">
                  <c:v>25211.364000000001</c:v>
                </c:pt>
                <c:pt idx="70">
                  <c:v>27166.281999999999</c:v>
                </c:pt>
                <c:pt idx="71">
                  <c:v>29507.681</c:v>
                </c:pt>
                <c:pt idx="72">
                  <c:v>31115.973999999998</c:v>
                </c:pt>
                <c:pt idx="73">
                  <c:v>33187.17</c:v>
                </c:pt>
                <c:pt idx="74">
                  <c:v>33994.160000000003</c:v>
                </c:pt>
                <c:pt idx="75">
                  <c:v>34018.646999999997</c:v>
                </c:pt>
                <c:pt idx="76">
                  <c:v>34623.49</c:v>
                </c:pt>
                <c:pt idx="77">
                  <c:v>35381.506000000001</c:v>
                </c:pt>
                <c:pt idx="78">
                  <c:v>36796.205999999998</c:v>
                </c:pt>
                <c:pt idx="79">
                  <c:v>38061.351999999999</c:v>
                </c:pt>
                <c:pt idx="80">
                  <c:v>37592.527000000002</c:v>
                </c:pt>
                <c:pt idx="81">
                  <c:v>38704.828999999998</c:v>
                </c:pt>
                <c:pt idx="82">
                  <c:v>37919.976000000002</c:v>
                </c:pt>
                <c:pt idx="83">
                  <c:v>37308.317999999999</c:v>
                </c:pt>
                <c:pt idx="84">
                  <c:v>37389.298999999999</c:v>
                </c:pt>
                <c:pt idx="85">
                  <c:v>38754.32</c:v>
                </c:pt>
                <c:pt idx="86">
                  <c:v>39597.97</c:v>
                </c:pt>
                <c:pt idx="87">
                  <c:v>39551.534</c:v>
                </c:pt>
                <c:pt idx="88">
                  <c:v>39119.463000000003</c:v>
                </c:pt>
                <c:pt idx="89">
                  <c:v>38385.839999999997</c:v>
                </c:pt>
                <c:pt idx="90">
                  <c:v>40305.131999999998</c:v>
                </c:pt>
                <c:pt idx="91">
                  <c:v>42320.388600000006</c:v>
                </c:pt>
                <c:pt idx="92">
                  <c:v>44436.408030000006</c:v>
                </c:pt>
                <c:pt idx="93">
                  <c:v>46658.228431500007</c:v>
                </c:pt>
                <c:pt idx="94">
                  <c:v>48991.139853075008</c:v>
                </c:pt>
                <c:pt idx="95">
                  <c:v>51440.696845728758</c:v>
                </c:pt>
                <c:pt idx="96">
                  <c:v>54012.731688015192</c:v>
                </c:pt>
                <c:pt idx="97">
                  <c:v>56713.368272415959</c:v>
                </c:pt>
                <c:pt idx="98">
                  <c:v>59549.036686036758</c:v>
                </c:pt>
                <c:pt idx="99">
                  <c:v>62526.4885203386</c:v>
                </c:pt>
                <c:pt idx="100">
                  <c:v>65652.812946355523</c:v>
                </c:pt>
                <c:pt idx="101">
                  <c:v>68935.453593673301</c:v>
                </c:pt>
                <c:pt idx="102">
                  <c:v>72382.226273356966</c:v>
                </c:pt>
                <c:pt idx="103">
                  <c:v>76001.337587024827</c:v>
                </c:pt>
                <c:pt idx="104">
                  <c:v>79801.404466376072</c:v>
                </c:pt>
                <c:pt idx="105">
                  <c:v>83791.474689694878</c:v>
                </c:pt>
                <c:pt idx="106">
                  <c:v>87981.048424179637</c:v>
                </c:pt>
                <c:pt idx="107">
                  <c:v>92380.100845388617</c:v>
                </c:pt>
                <c:pt idx="108">
                  <c:v>96999.10588765805</c:v>
                </c:pt>
                <c:pt idx="109">
                  <c:v>101849.06118204095</c:v>
                </c:pt>
                <c:pt idx="110">
                  <c:v>106941.51424114301</c:v>
                </c:pt>
                <c:pt idx="111">
                  <c:v>112288.58995320016</c:v>
                </c:pt>
                <c:pt idx="112">
                  <c:v>117903.01945086019</c:v>
                </c:pt>
                <c:pt idx="113">
                  <c:v>123798.17042340321</c:v>
                </c:pt>
                <c:pt idx="114">
                  <c:v>129988.07894457337</c:v>
                </c:pt>
                <c:pt idx="115">
                  <c:v>136487.48289180204</c:v>
                </c:pt>
                <c:pt idx="116">
                  <c:v>143311.85703639215</c:v>
                </c:pt>
                <c:pt idx="117">
                  <c:v>150477.44988821176</c:v>
                </c:pt>
                <c:pt idx="118">
                  <c:v>158001.32238262234</c:v>
                </c:pt>
                <c:pt idx="119">
                  <c:v>165901.38850175348</c:v>
                </c:pt>
                <c:pt idx="120">
                  <c:v>174196.45792684116</c:v>
                </c:pt>
                <c:pt idx="121">
                  <c:v>182906.28082318325</c:v>
                </c:pt>
                <c:pt idx="122">
                  <c:v>192051.59486434242</c:v>
                </c:pt>
                <c:pt idx="123">
                  <c:v>201654.17460755954</c:v>
                </c:pt>
                <c:pt idx="124">
                  <c:v>211736.88333793753</c:v>
                </c:pt>
                <c:pt idx="125">
                  <c:v>222323.72750483445</c:v>
                </c:pt>
                <c:pt idx="126">
                  <c:v>233439.91388007617</c:v>
                </c:pt>
                <c:pt idx="127">
                  <c:v>245111.90957408</c:v>
                </c:pt>
                <c:pt idx="128">
                  <c:v>257367.50505278399</c:v>
                </c:pt>
                <c:pt idx="129">
                  <c:v>270235.88030542323</c:v>
                </c:pt>
                <c:pt idx="130">
                  <c:v>283747.67432069441</c:v>
                </c:pt>
                <c:pt idx="131">
                  <c:v>297935.05803672911</c:v>
                </c:pt>
                <c:pt idx="132">
                  <c:v>312831.81093856558</c:v>
                </c:pt>
                <c:pt idx="133">
                  <c:v>328473.40148549387</c:v>
                </c:pt>
                <c:pt idx="134">
                  <c:v>344897.07155976858</c:v>
                </c:pt>
                <c:pt idx="135">
                  <c:v>362141.92513775703</c:v>
                </c:pt>
                <c:pt idx="136">
                  <c:v>380249.02139464492</c:v>
                </c:pt>
                <c:pt idx="137">
                  <c:v>399261.47246437718</c:v>
                </c:pt>
                <c:pt idx="138">
                  <c:v>419224.54608759604</c:v>
                </c:pt>
                <c:pt idx="139">
                  <c:v>440185.7733919759</c:v>
                </c:pt>
                <c:pt idx="140">
                  <c:v>462195.06206157472</c:v>
                </c:pt>
                <c:pt idx="141">
                  <c:v>485304.81516465341</c:v>
                </c:pt>
                <c:pt idx="142">
                  <c:v>509570.05592288612</c:v>
                </c:pt>
                <c:pt idx="143">
                  <c:v>535048.55871903046</c:v>
                </c:pt>
                <c:pt idx="144">
                  <c:v>561800.98665498197</c:v>
                </c:pt>
                <c:pt idx="145">
                  <c:v>589891.03598773107</c:v>
                </c:pt>
                <c:pt idx="146">
                  <c:v>619385.58778711758</c:v>
                </c:pt>
                <c:pt idx="147">
                  <c:v>650354.86717647349</c:v>
                </c:pt>
                <c:pt idx="148">
                  <c:v>682872.61053529719</c:v>
                </c:pt>
                <c:pt idx="149">
                  <c:v>717016.24106206209</c:v>
                </c:pt>
                <c:pt idx="150">
                  <c:v>752867.05311516521</c:v>
                </c:pt>
                <c:pt idx="151">
                  <c:v>790510.40577092348</c:v>
                </c:pt>
                <c:pt idx="152">
                  <c:v>830035.9260594697</c:v>
                </c:pt>
                <c:pt idx="153">
                  <c:v>871537.72236244322</c:v>
                </c:pt>
                <c:pt idx="154">
                  <c:v>915114.60848056537</c:v>
                </c:pt>
                <c:pt idx="155">
                  <c:v>960870.33890459372</c:v>
                </c:pt>
                <c:pt idx="156">
                  <c:v>1008913.8558498234</c:v>
                </c:pt>
                <c:pt idx="157">
                  <c:v>1059359.5486423147</c:v>
                </c:pt>
                <c:pt idx="158">
                  <c:v>1112327.5260744304</c:v>
                </c:pt>
                <c:pt idx="159">
                  <c:v>1167943.9023781521</c:v>
                </c:pt>
                <c:pt idx="160">
                  <c:v>1226341.0974970597</c:v>
                </c:pt>
                <c:pt idx="161">
                  <c:v>1287658.152371913</c:v>
                </c:pt>
                <c:pt idx="162">
                  <c:v>1352041.0599905087</c:v>
                </c:pt>
                <c:pt idx="163">
                  <c:v>1419643.1129900343</c:v>
                </c:pt>
                <c:pt idx="164">
                  <c:v>1490625.2686395359</c:v>
                </c:pt>
                <c:pt idx="165">
                  <c:v>1565156.5320715127</c:v>
                </c:pt>
                <c:pt idx="166">
                  <c:v>1643414.3586750883</c:v>
                </c:pt>
                <c:pt idx="167">
                  <c:v>1725585.0766088427</c:v>
                </c:pt>
                <c:pt idx="168">
                  <c:v>1811864.3304392847</c:v>
                </c:pt>
                <c:pt idx="169">
                  <c:v>1902457.5469612489</c:v>
                </c:pt>
                <c:pt idx="170">
                  <c:v>1997580.4243093114</c:v>
                </c:pt>
                <c:pt idx="171">
                  <c:v>2097459.4455247768</c:v>
                </c:pt>
                <c:pt idx="172">
                  <c:v>2202332.417801016</c:v>
                </c:pt>
                <c:pt idx="173">
                  <c:v>2312449.0386910667</c:v>
                </c:pt>
                <c:pt idx="174">
                  <c:v>2428071.4906256204</c:v>
                </c:pt>
                <c:pt idx="175">
                  <c:v>2549475.0651569013</c:v>
                </c:pt>
                <c:pt idx="176">
                  <c:v>2676948.8184147468</c:v>
                </c:pt>
                <c:pt idx="177">
                  <c:v>2810796.2593354844</c:v>
                </c:pt>
                <c:pt idx="178">
                  <c:v>2951336.0723022586</c:v>
                </c:pt>
                <c:pt idx="179">
                  <c:v>3098902.8759173718</c:v>
                </c:pt>
                <c:pt idx="180">
                  <c:v>3253848.0197132407</c:v>
                </c:pt>
                <c:pt idx="181">
                  <c:v>3416540.420698903</c:v>
                </c:pt>
                <c:pt idx="182">
                  <c:v>3587367.4417338478</c:v>
                </c:pt>
                <c:pt idx="183">
                  <c:v>3766735.8138205409</c:v>
                </c:pt>
                <c:pt idx="184">
                  <c:v>3955072.6045115679</c:v>
                </c:pt>
                <c:pt idx="185">
                  <c:v>4152826.2347371466</c:v>
                </c:pt>
                <c:pt idx="186">
                  <c:v>4360467.5464740042</c:v>
                </c:pt>
                <c:pt idx="187">
                  <c:v>4578490.9237977043</c:v>
                </c:pt>
                <c:pt idx="188">
                  <c:v>4807415.4699875899</c:v>
                </c:pt>
                <c:pt idx="189">
                  <c:v>5047786.2434869707</c:v>
                </c:pt>
                <c:pt idx="190">
                  <c:v>5300175.5556613188</c:v>
                </c:pt>
                <c:pt idx="191">
                  <c:v>5565184.3334443849</c:v>
                </c:pt>
                <c:pt idx="192">
                  <c:v>5843443.5501166042</c:v>
                </c:pt>
                <c:pt idx="193">
                  <c:v>6135615.7276224354</c:v>
                </c:pt>
                <c:pt idx="194">
                  <c:v>6442396.5140035581</c:v>
                </c:pt>
                <c:pt idx="195">
                  <c:v>6764516.3397037359</c:v>
                </c:pt>
                <c:pt idx="196">
                  <c:v>7102742.156688923</c:v>
                </c:pt>
                <c:pt idx="197">
                  <c:v>7457879.2645233693</c:v>
                </c:pt>
                <c:pt idx="198">
                  <c:v>7830773.2277495386</c:v>
                </c:pt>
                <c:pt idx="199">
                  <c:v>8222311.8891370166</c:v>
                </c:pt>
                <c:pt idx="200">
                  <c:v>8633427.4835938681</c:v>
                </c:pt>
                <c:pt idx="201">
                  <c:v>9065098.857773561</c:v>
                </c:pt>
                <c:pt idx="202">
                  <c:v>9518353.80066224</c:v>
                </c:pt>
                <c:pt idx="203">
                  <c:v>9994271.4906953517</c:v>
                </c:pt>
                <c:pt idx="204">
                  <c:v>10493985.065230122</c:v>
                </c:pt>
                <c:pt idx="205">
                  <c:v>11018684.318491627</c:v>
                </c:pt>
                <c:pt idx="206">
                  <c:v>11569618.53441621</c:v>
                </c:pt>
                <c:pt idx="207">
                  <c:v>12148099.461137021</c:v>
                </c:pt>
                <c:pt idx="208">
                  <c:v>12755504.434193874</c:v>
                </c:pt>
                <c:pt idx="209">
                  <c:v>13393279.655903567</c:v>
                </c:pt>
                <c:pt idx="210">
                  <c:v>14062943.638698746</c:v>
                </c:pt>
                <c:pt idx="211">
                  <c:v>14766090.820633683</c:v>
                </c:pt>
                <c:pt idx="212">
                  <c:v>15504395.361665368</c:v>
                </c:pt>
                <c:pt idx="213">
                  <c:v>16279615.129748637</c:v>
                </c:pt>
                <c:pt idx="214">
                  <c:v>17093595.886236072</c:v>
                </c:pt>
                <c:pt idx="215">
                  <c:v>17948275.680547874</c:v>
                </c:pt>
                <c:pt idx="216">
                  <c:v>18845689.464575268</c:v>
                </c:pt>
                <c:pt idx="217">
                  <c:v>19787973.937804032</c:v>
                </c:pt>
                <c:pt idx="218">
                  <c:v>20777372.634694234</c:v>
                </c:pt>
                <c:pt idx="219">
                  <c:v>21816241.266428947</c:v>
                </c:pt>
                <c:pt idx="220">
                  <c:v>22907053.329750393</c:v>
                </c:pt>
                <c:pt idx="221">
                  <c:v>24052405.996237915</c:v>
                </c:pt>
                <c:pt idx="222">
                  <c:v>25255026.296049815</c:v>
                </c:pt>
                <c:pt idx="223">
                  <c:v>26517777.610852309</c:v>
                </c:pt>
                <c:pt idx="224">
                  <c:v>27843666.491394922</c:v>
                </c:pt>
                <c:pt idx="225">
                  <c:v>29235849.815964669</c:v>
                </c:pt>
                <c:pt idx="226">
                  <c:v>30697642.306762908</c:v>
                </c:pt>
                <c:pt idx="227">
                  <c:v>32232524.422101054</c:v>
                </c:pt>
                <c:pt idx="228">
                  <c:v>33844150.643206112</c:v>
                </c:pt>
                <c:pt idx="229">
                  <c:v>35536358.175366417</c:v>
                </c:pt>
                <c:pt idx="230">
                  <c:v>37313176.084134735</c:v>
                </c:pt>
                <c:pt idx="231">
                  <c:v>39178834.888341472</c:v>
                </c:pt>
                <c:pt idx="232">
                  <c:v>41137776.63275855</c:v>
                </c:pt>
                <c:pt idx="233">
                  <c:v>43194665.464396477</c:v>
                </c:pt>
                <c:pt idx="234">
                  <c:v>45354398.737616301</c:v>
                </c:pt>
                <c:pt idx="235">
                  <c:v>47622118.674497113</c:v>
                </c:pt>
                <c:pt idx="236">
                  <c:v>50003224.60822197</c:v>
                </c:pt>
                <c:pt idx="237">
                  <c:v>52503385.838633075</c:v>
                </c:pt>
                <c:pt idx="238">
                  <c:v>55128555.130564734</c:v>
                </c:pt>
                <c:pt idx="239">
                  <c:v>57884982.887092978</c:v>
                </c:pt>
                <c:pt idx="240">
                  <c:v>60779232.031447627</c:v>
                </c:pt>
                <c:pt idx="241">
                  <c:v>63818193.633020014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26.085000000000001</c:v>
                </c:pt>
                <c:pt idx="1">
                  <c:v>26.555</c:v>
                </c:pt>
                <c:pt idx="2">
                  <c:v>30.761500000000002</c:v>
                </c:pt>
                <c:pt idx="3">
                  <c:v>57.527999999999999</c:v>
                </c:pt>
                <c:pt idx="4">
                  <c:v>91.191749999999999</c:v>
                </c:pt>
                <c:pt idx="5">
                  <c:v>129.297</c:v>
                </c:pt>
                <c:pt idx="6">
                  <c:v>252.4605</c:v>
                </c:pt>
                <c:pt idx="7">
                  <c:v>280.62357142857144</c:v>
                </c:pt>
                <c:pt idx="8">
                  <c:v>376.49937499999999</c:v>
                </c:pt>
                <c:pt idx="9">
                  <c:v>454.45866666666672</c:v>
                </c:pt>
                <c:pt idx="10">
                  <c:v>551.80349999999999</c:v>
                </c:pt>
                <c:pt idx="11">
                  <c:v>770.40263636363647</c:v>
                </c:pt>
                <c:pt idx="12">
                  <c:v>879.88700000000006</c:v>
                </c:pt>
                <c:pt idx="13">
                  <c:v>1043.682</c:v>
                </c:pt>
                <c:pt idx="14">
                  <c:v>1184.4939999999999</c:v>
                </c:pt>
                <c:pt idx="15">
                  <c:v>1289.116</c:v>
                </c:pt>
                <c:pt idx="16">
                  <c:v>1409.201</c:v>
                </c:pt>
                <c:pt idx="17">
                  <c:v>1325.588</c:v>
                </c:pt>
                <c:pt idx="18">
                  <c:v>1530.367</c:v>
                </c:pt>
                <c:pt idx="19">
                  <c:v>1481.4870000000001</c:v>
                </c:pt>
                <c:pt idx="20">
                  <c:v>1512.883</c:v>
                </c:pt>
                <c:pt idx="21">
                  <c:v>1660.2750000000001</c:v>
                </c:pt>
                <c:pt idx="22">
                  <c:v>1774.297</c:v>
                </c:pt>
                <c:pt idx="23">
                  <c:v>2004.973</c:v>
                </c:pt>
                <c:pt idx="24">
                  <c:v>1867.498</c:v>
                </c:pt>
                <c:pt idx="25">
                  <c:v>1802.779</c:v>
                </c:pt>
                <c:pt idx="26">
                  <c:v>1771.289</c:v>
                </c:pt>
                <c:pt idx="27">
                  <c:v>1669.675</c:v>
                </c:pt>
                <c:pt idx="28">
                  <c:v>1598.047</c:v>
                </c:pt>
                <c:pt idx="29">
                  <c:v>1466.9169999999999</c:v>
                </c:pt>
                <c:pt idx="30">
                  <c:v>1404.7360000000001</c:v>
                </c:pt>
                <c:pt idx="31">
                  <c:v>1409.4359999999999</c:v>
                </c:pt>
                <c:pt idx="32">
                  <c:v>987.79899999999998</c:v>
                </c:pt>
                <c:pt idx="33">
                  <c:v>365.14300000000003</c:v>
                </c:pt>
                <c:pt idx="34">
                  <c:v>260.56799999999998</c:v>
                </c:pt>
                <c:pt idx="35">
                  <c:v>418.44099999999997</c:v>
                </c:pt>
                <c:pt idx="36">
                  <c:v>381.26400000000001</c:v>
                </c:pt>
                <c:pt idx="37">
                  <c:v>365.096</c:v>
                </c:pt>
                <c:pt idx="38">
                  <c:v>382.25099999999998</c:v>
                </c:pt>
                <c:pt idx="39">
                  <c:v>539.04300000000001</c:v>
                </c:pt>
                <c:pt idx="40">
                  <c:v>600.75400000000002</c:v>
                </c:pt>
                <c:pt idx="41">
                  <c:v>678.02200000000005</c:v>
                </c:pt>
                <c:pt idx="42">
                  <c:v>664.48599999999999</c:v>
                </c:pt>
                <c:pt idx="43">
                  <c:v>832.55799999999999</c:v>
                </c:pt>
                <c:pt idx="44">
                  <c:v>984.50900000000001</c:v>
                </c:pt>
                <c:pt idx="45">
                  <c:v>1118.4590000000001</c:v>
                </c:pt>
                <c:pt idx="46">
                  <c:v>1244.5129999999999</c:v>
                </c:pt>
                <c:pt idx="47">
                  <c:v>1331.886</c:v>
                </c:pt>
                <c:pt idx="48">
                  <c:v>1493.7070000000001</c:v>
                </c:pt>
                <c:pt idx="49">
                  <c:v>1707.51</c:v>
                </c:pt>
                <c:pt idx="50">
                  <c:v>1907.8240000000001</c:v>
                </c:pt>
                <c:pt idx="51">
                  <c:v>2382.806</c:v>
                </c:pt>
                <c:pt idx="52">
                  <c:v>2730.0889999999999</c:v>
                </c:pt>
                <c:pt idx="53">
                  <c:v>3193.462</c:v>
                </c:pt>
                <c:pt idx="54">
                  <c:v>3625.674</c:v>
                </c:pt>
                <c:pt idx="55">
                  <c:v>4082.5140000000001</c:v>
                </c:pt>
                <c:pt idx="56">
                  <c:v>4677.1109999999999</c:v>
                </c:pt>
                <c:pt idx="57">
                  <c:v>5785.8410000000003</c:v>
                </c:pt>
                <c:pt idx="58">
                  <c:v>6926.3429999999998</c:v>
                </c:pt>
                <c:pt idx="59">
                  <c:v>8081.7439999999997</c:v>
                </c:pt>
                <c:pt idx="60">
                  <c:v>9097.4609999999993</c:v>
                </c:pt>
                <c:pt idx="61">
                  <c:v>10608.511</c:v>
                </c:pt>
                <c:pt idx="62">
                  <c:v>11624.04</c:v>
                </c:pt>
                <c:pt idx="63">
                  <c:v>13385.741</c:v>
                </c:pt>
                <c:pt idx="64">
                  <c:v>15536.179</c:v>
                </c:pt>
                <c:pt idx="65">
                  <c:v>17763.978999999999</c:v>
                </c:pt>
                <c:pt idx="66">
                  <c:v>19965.365000000002</c:v>
                </c:pt>
                <c:pt idx="67">
                  <c:v>21864.352999999999</c:v>
                </c:pt>
                <c:pt idx="68">
                  <c:v>23021.351999999999</c:v>
                </c:pt>
                <c:pt idx="69">
                  <c:v>25211.364000000001</c:v>
                </c:pt>
                <c:pt idx="70">
                  <c:v>27166.281999999999</c:v>
                </c:pt>
                <c:pt idx="71">
                  <c:v>29507.681</c:v>
                </c:pt>
                <c:pt idx="72">
                  <c:v>31115.973999999998</c:v>
                </c:pt>
                <c:pt idx="73">
                  <c:v>33187.17</c:v>
                </c:pt>
                <c:pt idx="74">
                  <c:v>33994.160000000003</c:v>
                </c:pt>
                <c:pt idx="75">
                  <c:v>34018.646999999997</c:v>
                </c:pt>
                <c:pt idx="76">
                  <c:v>34623.49</c:v>
                </c:pt>
                <c:pt idx="77">
                  <c:v>35381.506000000001</c:v>
                </c:pt>
                <c:pt idx="78">
                  <c:v>36796.205999999998</c:v>
                </c:pt>
                <c:pt idx="79">
                  <c:v>38061.351999999999</c:v>
                </c:pt>
                <c:pt idx="80">
                  <c:v>37592.527000000002</c:v>
                </c:pt>
                <c:pt idx="81">
                  <c:v>38704.828999999998</c:v>
                </c:pt>
                <c:pt idx="82">
                  <c:v>37919.976000000002</c:v>
                </c:pt>
                <c:pt idx="83">
                  <c:v>37308.317999999999</c:v>
                </c:pt>
                <c:pt idx="84">
                  <c:v>37389.298999999999</c:v>
                </c:pt>
                <c:pt idx="85">
                  <c:v>38754.32</c:v>
                </c:pt>
                <c:pt idx="86">
                  <c:v>39597.97</c:v>
                </c:pt>
                <c:pt idx="87">
                  <c:v>39551.534</c:v>
                </c:pt>
                <c:pt idx="88">
                  <c:v>39119.463000000003</c:v>
                </c:pt>
                <c:pt idx="89">
                  <c:v>38385.839999999997</c:v>
                </c:pt>
                <c:pt idx="90">
                  <c:v>42224.424000000006</c:v>
                </c:pt>
                <c:pt idx="91">
                  <c:v>46446.866400000006</c:v>
                </c:pt>
                <c:pt idx="92">
                  <c:v>51091.553040000013</c:v>
                </c:pt>
                <c:pt idx="93">
                  <c:v>56200.708344000013</c:v>
                </c:pt>
                <c:pt idx="94">
                  <c:v>61820.779178400029</c:v>
                </c:pt>
                <c:pt idx="95">
                  <c:v>68002.857096240041</c:v>
                </c:pt>
                <c:pt idx="96">
                  <c:v>74803.142805864045</c:v>
                </c:pt>
                <c:pt idx="97">
                  <c:v>82283.457086450464</c:v>
                </c:pt>
                <c:pt idx="98">
                  <c:v>90511.802795095515</c:v>
                </c:pt>
                <c:pt idx="99">
                  <c:v>99562.983074605072</c:v>
                </c:pt>
                <c:pt idx="100">
                  <c:v>109519.2813820656</c:v>
                </c:pt>
                <c:pt idx="101">
                  <c:v>120471.20952027217</c:v>
                </c:pt>
                <c:pt idx="102">
                  <c:v>132518.33047229939</c:v>
                </c:pt>
                <c:pt idx="103">
                  <c:v>145770.16351952933</c:v>
                </c:pt>
                <c:pt idx="104">
                  <c:v>160347.17987148231</c:v>
                </c:pt>
                <c:pt idx="105">
                  <c:v>176381.89785863055</c:v>
                </c:pt>
                <c:pt idx="106">
                  <c:v>194020.08764449361</c:v>
                </c:pt>
                <c:pt idx="107">
                  <c:v>213422.09640894298</c:v>
                </c:pt>
                <c:pt idx="108">
                  <c:v>234764.30604983727</c:v>
                </c:pt>
                <c:pt idx="109">
                  <c:v>258240.736654821</c:v>
                </c:pt>
                <c:pt idx="110">
                  <c:v>284064.81032030314</c:v>
                </c:pt>
                <c:pt idx="111">
                  <c:v>312471.2913523335</c:v>
                </c:pt>
                <c:pt idx="112">
                  <c:v>343718.42048756685</c:v>
                </c:pt>
                <c:pt idx="113">
                  <c:v>378090.26253632357</c:v>
                </c:pt>
                <c:pt idx="114">
                  <c:v>415899.28878995596</c:v>
                </c:pt>
                <c:pt idx="115">
                  <c:v>457489.21766895161</c:v>
                </c:pt>
                <c:pt idx="116">
                  <c:v>503238.13943584682</c:v>
                </c:pt>
                <c:pt idx="117">
                  <c:v>553561.95337943151</c:v>
                </c:pt>
                <c:pt idx="118">
                  <c:v>608918.14871737466</c:v>
                </c:pt>
                <c:pt idx="119">
                  <c:v>669809.96358911216</c:v>
                </c:pt>
                <c:pt idx="120">
                  <c:v>736790.95994802343</c:v>
                </c:pt>
                <c:pt idx="121">
                  <c:v>810470.05594282586</c:v>
                </c:pt>
                <c:pt idx="122">
                  <c:v>891517.0615371085</c:v>
                </c:pt>
                <c:pt idx="123">
                  <c:v>980668.76769081934</c:v>
                </c:pt>
                <c:pt idx="124">
                  <c:v>1078735.6444599014</c:v>
                </c:pt>
                <c:pt idx="125">
                  <c:v>1186609.2089058915</c:v>
                </c:pt>
                <c:pt idx="126">
                  <c:v>1305270.129796481</c:v>
                </c:pt>
                <c:pt idx="127">
                  <c:v>1435797.1427761291</c:v>
                </c:pt>
                <c:pt idx="128">
                  <c:v>1579376.8570537423</c:v>
                </c:pt>
                <c:pt idx="129">
                  <c:v>1737314.5427591165</c:v>
                </c:pt>
                <c:pt idx="130">
                  <c:v>1911045.9970350282</c:v>
                </c:pt>
                <c:pt idx="131">
                  <c:v>2102150.5967385313</c:v>
                </c:pt>
                <c:pt idx="132">
                  <c:v>2312365.6564123849</c:v>
                </c:pt>
                <c:pt idx="133">
                  <c:v>2543602.2220536238</c:v>
                </c:pt>
                <c:pt idx="134">
                  <c:v>2797962.444258986</c:v>
                </c:pt>
                <c:pt idx="135">
                  <c:v>3077758.6886848849</c:v>
                </c:pt>
                <c:pt idx="136">
                  <c:v>3385534.5575533737</c:v>
                </c:pt>
                <c:pt idx="137">
                  <c:v>3724088.0133087118</c:v>
                </c:pt>
                <c:pt idx="138">
                  <c:v>4096496.8146395832</c:v>
                </c:pt>
                <c:pt idx="139">
                  <c:v>4506146.4961035419</c:v>
                </c:pt>
                <c:pt idx="140">
                  <c:v>4956761.1457138965</c:v>
                </c:pt>
                <c:pt idx="141">
                  <c:v>5452437.2602852862</c:v>
                </c:pt>
                <c:pt idx="142">
                  <c:v>5997680.9863138152</c:v>
                </c:pt>
                <c:pt idx="143">
                  <c:v>6597449.0849451981</c:v>
                </c:pt>
                <c:pt idx="144">
                  <c:v>7257193.9934397181</c:v>
                </c:pt>
                <c:pt idx="145">
                  <c:v>7982913.3927836902</c:v>
                </c:pt>
                <c:pt idx="146">
                  <c:v>8781204.7320620604</c:v>
                </c:pt>
                <c:pt idx="147">
                  <c:v>9659325.2052682657</c:v>
                </c:pt>
                <c:pt idx="148">
                  <c:v>10625257.725795094</c:v>
                </c:pt>
                <c:pt idx="149">
                  <c:v>11687783.498374606</c:v>
                </c:pt>
                <c:pt idx="150">
                  <c:v>12856561.848212067</c:v>
                </c:pt>
                <c:pt idx="151">
                  <c:v>14142218.033033276</c:v>
                </c:pt>
                <c:pt idx="152">
                  <c:v>15556439.836336603</c:v>
                </c:pt>
                <c:pt idx="153">
                  <c:v>17112083.819970265</c:v>
                </c:pt>
                <c:pt idx="154">
                  <c:v>18823292.201967292</c:v>
                </c:pt>
                <c:pt idx="155">
                  <c:v>20705621.422164023</c:v>
                </c:pt>
                <c:pt idx="156">
                  <c:v>22776183.564380426</c:v>
                </c:pt>
                <c:pt idx="157">
                  <c:v>25053801.92081847</c:v>
                </c:pt>
                <c:pt idx="158">
                  <c:v>27559182.11290032</c:v>
                </c:pt>
                <c:pt idx="159">
                  <c:v>30315100.324190352</c:v>
                </c:pt>
                <c:pt idx="160">
                  <c:v>33346610.356609393</c:v>
                </c:pt>
                <c:pt idx="161">
                  <c:v>36681271.392270334</c:v>
                </c:pt>
                <c:pt idx="162">
                  <c:v>40349398.531497367</c:v>
                </c:pt>
                <c:pt idx="163">
                  <c:v>44384338.384647109</c:v>
                </c:pt>
                <c:pt idx="164">
                  <c:v>48822772.223111823</c:v>
                </c:pt>
                <c:pt idx="165">
                  <c:v>53705049.445423007</c:v>
                </c:pt>
                <c:pt idx="166">
                  <c:v>59075554.389965311</c:v>
                </c:pt>
                <c:pt idx="167">
                  <c:v>64983109.828961849</c:v>
                </c:pt>
                <c:pt idx="168">
                  <c:v>71481420.811858043</c:v>
                </c:pt>
                <c:pt idx="169">
                  <c:v>78629562.893043846</c:v>
                </c:pt>
                <c:pt idx="170">
                  <c:v>86492519.182348236</c:v>
                </c:pt>
                <c:pt idx="171">
                  <c:v>95141771.100583076</c:v>
                </c:pt>
                <c:pt idx="172">
                  <c:v>104655948.21064138</c:v>
                </c:pt>
                <c:pt idx="173">
                  <c:v>115121543.03170553</c:v>
                </c:pt>
                <c:pt idx="174">
                  <c:v>126633697.33487611</c:v>
                </c:pt>
                <c:pt idx="175">
                  <c:v>129966436.99880001</c:v>
                </c:pt>
                <c:pt idx="176">
                  <c:v>129966436.99880001</c:v>
                </c:pt>
                <c:pt idx="177">
                  <c:v>129966436.99880001</c:v>
                </c:pt>
                <c:pt idx="178">
                  <c:v>129966436.99880001</c:v>
                </c:pt>
                <c:pt idx="179">
                  <c:v>129966436.99880001</c:v>
                </c:pt>
                <c:pt idx="180">
                  <c:v>129966436.99880001</c:v>
                </c:pt>
                <c:pt idx="181">
                  <c:v>129966436.99880001</c:v>
                </c:pt>
                <c:pt idx="182">
                  <c:v>129966436.99880001</c:v>
                </c:pt>
                <c:pt idx="183">
                  <c:v>129966436.99880001</c:v>
                </c:pt>
                <c:pt idx="184">
                  <c:v>129966436.99880001</c:v>
                </c:pt>
                <c:pt idx="185">
                  <c:v>129966436.99880001</c:v>
                </c:pt>
                <c:pt idx="186">
                  <c:v>129966436.99880001</c:v>
                </c:pt>
                <c:pt idx="187">
                  <c:v>129966436.99880001</c:v>
                </c:pt>
                <c:pt idx="188">
                  <c:v>129966436.99880001</c:v>
                </c:pt>
                <c:pt idx="189">
                  <c:v>129966436.99880001</c:v>
                </c:pt>
                <c:pt idx="190">
                  <c:v>129966436.99880001</c:v>
                </c:pt>
                <c:pt idx="191">
                  <c:v>129966436.99880001</c:v>
                </c:pt>
                <c:pt idx="192">
                  <c:v>129966436.99880001</c:v>
                </c:pt>
                <c:pt idx="193">
                  <c:v>129966436.99880001</c:v>
                </c:pt>
                <c:pt idx="194">
                  <c:v>129966436.99880001</c:v>
                </c:pt>
                <c:pt idx="195">
                  <c:v>129966436.99880001</c:v>
                </c:pt>
                <c:pt idx="196">
                  <c:v>129966436.99880001</c:v>
                </c:pt>
                <c:pt idx="197">
                  <c:v>129966436.99880001</c:v>
                </c:pt>
                <c:pt idx="198">
                  <c:v>129966436.99880001</c:v>
                </c:pt>
                <c:pt idx="199">
                  <c:v>129966436.99880001</c:v>
                </c:pt>
                <c:pt idx="200">
                  <c:v>129966436.99880001</c:v>
                </c:pt>
                <c:pt idx="201">
                  <c:v>129966436.99880001</c:v>
                </c:pt>
                <c:pt idx="202">
                  <c:v>129966436.99880001</c:v>
                </c:pt>
                <c:pt idx="203">
                  <c:v>129966436.99880001</c:v>
                </c:pt>
                <c:pt idx="204">
                  <c:v>129966436.99880001</c:v>
                </c:pt>
                <c:pt idx="205">
                  <c:v>129966436.99880001</c:v>
                </c:pt>
                <c:pt idx="206">
                  <c:v>129966436.99880001</c:v>
                </c:pt>
                <c:pt idx="207">
                  <c:v>129966436.99880001</c:v>
                </c:pt>
                <c:pt idx="208">
                  <c:v>129966436.99880001</c:v>
                </c:pt>
                <c:pt idx="209">
                  <c:v>129966436.99880001</c:v>
                </c:pt>
                <c:pt idx="210">
                  <c:v>129966436.99880001</c:v>
                </c:pt>
                <c:pt idx="211">
                  <c:v>129966436.99880001</c:v>
                </c:pt>
                <c:pt idx="212">
                  <c:v>129966436.99880001</c:v>
                </c:pt>
                <c:pt idx="213">
                  <c:v>129966436.99880001</c:v>
                </c:pt>
                <c:pt idx="214">
                  <c:v>129966436.99880001</c:v>
                </c:pt>
                <c:pt idx="215">
                  <c:v>129966436.99880001</c:v>
                </c:pt>
                <c:pt idx="216">
                  <c:v>129966436.99880001</c:v>
                </c:pt>
                <c:pt idx="217">
                  <c:v>129966436.99880001</c:v>
                </c:pt>
                <c:pt idx="218">
                  <c:v>129966436.99880001</c:v>
                </c:pt>
                <c:pt idx="219">
                  <c:v>129966436.99880001</c:v>
                </c:pt>
                <c:pt idx="220">
                  <c:v>129966436.99880001</c:v>
                </c:pt>
                <c:pt idx="221">
                  <c:v>129966436.99880001</c:v>
                </c:pt>
                <c:pt idx="222">
                  <c:v>129966436.99880001</c:v>
                </c:pt>
                <c:pt idx="223">
                  <c:v>129966436.99880001</c:v>
                </c:pt>
                <c:pt idx="224">
                  <c:v>129966436.99880001</c:v>
                </c:pt>
                <c:pt idx="225">
                  <c:v>129966436.99880001</c:v>
                </c:pt>
                <c:pt idx="226">
                  <c:v>129966436.99880001</c:v>
                </c:pt>
                <c:pt idx="227">
                  <c:v>129966436.99880001</c:v>
                </c:pt>
                <c:pt idx="228">
                  <c:v>129966436.99880001</c:v>
                </c:pt>
                <c:pt idx="229">
                  <c:v>129966436.99880001</c:v>
                </c:pt>
                <c:pt idx="230">
                  <c:v>129966436.99880001</c:v>
                </c:pt>
                <c:pt idx="231">
                  <c:v>129966436.99880001</c:v>
                </c:pt>
                <c:pt idx="232">
                  <c:v>129966436.99880001</c:v>
                </c:pt>
                <c:pt idx="233">
                  <c:v>129966436.99880001</c:v>
                </c:pt>
                <c:pt idx="234">
                  <c:v>129966436.99880001</c:v>
                </c:pt>
                <c:pt idx="235">
                  <c:v>129966436.99880001</c:v>
                </c:pt>
                <c:pt idx="236">
                  <c:v>129966436.99880001</c:v>
                </c:pt>
                <c:pt idx="237">
                  <c:v>129966436.99880001</c:v>
                </c:pt>
                <c:pt idx="238">
                  <c:v>129966436.99880001</c:v>
                </c:pt>
                <c:pt idx="239">
                  <c:v>129966436.99880001</c:v>
                </c:pt>
                <c:pt idx="240">
                  <c:v>129966436.99880001</c:v>
                </c:pt>
                <c:pt idx="241">
                  <c:v>129966436.99880001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26.085000000000001</c:v>
                </c:pt>
                <c:pt idx="1">
                  <c:v>26.555</c:v>
                </c:pt>
                <c:pt idx="2">
                  <c:v>30.761500000000002</c:v>
                </c:pt>
                <c:pt idx="3">
                  <c:v>57.527999999999999</c:v>
                </c:pt>
                <c:pt idx="4">
                  <c:v>91.191749999999999</c:v>
                </c:pt>
                <c:pt idx="5">
                  <c:v>129.297</c:v>
                </c:pt>
                <c:pt idx="6">
                  <c:v>252.4605</c:v>
                </c:pt>
                <c:pt idx="7">
                  <c:v>280.62357142857144</c:v>
                </c:pt>
                <c:pt idx="8">
                  <c:v>376.49937499999999</c:v>
                </c:pt>
                <c:pt idx="9">
                  <c:v>454.45866666666672</c:v>
                </c:pt>
                <c:pt idx="10">
                  <c:v>551.80349999999999</c:v>
                </c:pt>
                <c:pt idx="11">
                  <c:v>770.40263636363647</c:v>
                </c:pt>
                <c:pt idx="12">
                  <c:v>879.88700000000006</c:v>
                </c:pt>
                <c:pt idx="13">
                  <c:v>1043.682</c:v>
                </c:pt>
                <c:pt idx="14">
                  <c:v>1184.4939999999999</c:v>
                </c:pt>
                <c:pt idx="15">
                  <c:v>1289.116</c:v>
                </c:pt>
                <c:pt idx="16">
                  <c:v>1409.201</c:v>
                </c:pt>
                <c:pt idx="17">
                  <c:v>1325.588</c:v>
                </c:pt>
                <c:pt idx="18">
                  <c:v>1530.367</c:v>
                </c:pt>
                <c:pt idx="19">
                  <c:v>1481.4870000000001</c:v>
                </c:pt>
                <c:pt idx="20">
                  <c:v>1512.883</c:v>
                </c:pt>
                <c:pt idx="21">
                  <c:v>1660.2750000000001</c:v>
                </c:pt>
                <c:pt idx="22">
                  <c:v>1774.297</c:v>
                </c:pt>
                <c:pt idx="23">
                  <c:v>2004.973</c:v>
                </c:pt>
                <c:pt idx="24">
                  <c:v>1867.498</c:v>
                </c:pt>
                <c:pt idx="25">
                  <c:v>1802.779</c:v>
                </c:pt>
                <c:pt idx="26">
                  <c:v>1771.289</c:v>
                </c:pt>
                <c:pt idx="27">
                  <c:v>1669.675</c:v>
                </c:pt>
                <c:pt idx="28">
                  <c:v>1598.047</c:v>
                </c:pt>
                <c:pt idx="29">
                  <c:v>1466.9169999999999</c:v>
                </c:pt>
                <c:pt idx="30">
                  <c:v>1404.7360000000001</c:v>
                </c:pt>
                <c:pt idx="31">
                  <c:v>1409.4359999999999</c:v>
                </c:pt>
                <c:pt idx="32">
                  <c:v>987.79899999999998</c:v>
                </c:pt>
                <c:pt idx="33">
                  <c:v>365.14300000000003</c:v>
                </c:pt>
                <c:pt idx="34">
                  <c:v>260.56799999999998</c:v>
                </c:pt>
                <c:pt idx="35">
                  <c:v>418.44099999999997</c:v>
                </c:pt>
                <c:pt idx="36">
                  <c:v>381.26400000000001</c:v>
                </c:pt>
                <c:pt idx="37">
                  <c:v>365.096</c:v>
                </c:pt>
                <c:pt idx="38">
                  <c:v>382.25099999999998</c:v>
                </c:pt>
                <c:pt idx="39">
                  <c:v>539.04300000000001</c:v>
                </c:pt>
                <c:pt idx="40">
                  <c:v>600.75400000000002</c:v>
                </c:pt>
                <c:pt idx="41">
                  <c:v>678.02200000000005</c:v>
                </c:pt>
                <c:pt idx="42">
                  <c:v>664.48599999999999</c:v>
                </c:pt>
                <c:pt idx="43">
                  <c:v>832.55799999999999</c:v>
                </c:pt>
                <c:pt idx="44">
                  <c:v>984.50900000000001</c:v>
                </c:pt>
                <c:pt idx="45">
                  <c:v>1118.4590000000001</c:v>
                </c:pt>
                <c:pt idx="46">
                  <c:v>1244.5129999999999</c:v>
                </c:pt>
                <c:pt idx="47">
                  <c:v>1331.886</c:v>
                </c:pt>
                <c:pt idx="48">
                  <c:v>1493.7070000000001</c:v>
                </c:pt>
                <c:pt idx="49">
                  <c:v>1707.51</c:v>
                </c:pt>
                <c:pt idx="50">
                  <c:v>1907.8240000000001</c:v>
                </c:pt>
                <c:pt idx="51">
                  <c:v>2382.806</c:v>
                </c:pt>
                <c:pt idx="52">
                  <c:v>2730.0889999999999</c:v>
                </c:pt>
                <c:pt idx="53">
                  <c:v>3193.462</c:v>
                </c:pt>
                <c:pt idx="54">
                  <c:v>3625.674</c:v>
                </c:pt>
                <c:pt idx="55">
                  <c:v>4082.5140000000001</c:v>
                </c:pt>
                <c:pt idx="56">
                  <c:v>4677.1109999999999</c:v>
                </c:pt>
                <c:pt idx="57">
                  <c:v>5785.8410000000003</c:v>
                </c:pt>
                <c:pt idx="58">
                  <c:v>6926.3429999999998</c:v>
                </c:pt>
                <c:pt idx="59">
                  <c:v>8081.7439999999997</c:v>
                </c:pt>
                <c:pt idx="60">
                  <c:v>9097.4609999999993</c:v>
                </c:pt>
                <c:pt idx="61">
                  <c:v>10608.511</c:v>
                </c:pt>
                <c:pt idx="62">
                  <c:v>11624.04</c:v>
                </c:pt>
                <c:pt idx="63">
                  <c:v>13385.741</c:v>
                </c:pt>
                <c:pt idx="64">
                  <c:v>15536.179</c:v>
                </c:pt>
                <c:pt idx="65">
                  <c:v>17763.978999999999</c:v>
                </c:pt>
                <c:pt idx="66">
                  <c:v>19965.365000000002</c:v>
                </c:pt>
                <c:pt idx="67">
                  <c:v>21864.352999999999</c:v>
                </c:pt>
                <c:pt idx="68">
                  <c:v>23021.351999999999</c:v>
                </c:pt>
                <c:pt idx="69">
                  <c:v>25211.364000000001</c:v>
                </c:pt>
                <c:pt idx="70">
                  <c:v>27166.281999999999</c:v>
                </c:pt>
                <c:pt idx="71">
                  <c:v>29507.681</c:v>
                </c:pt>
                <c:pt idx="72">
                  <c:v>31115.973999999998</c:v>
                </c:pt>
                <c:pt idx="73">
                  <c:v>33187.17</c:v>
                </c:pt>
                <c:pt idx="74">
                  <c:v>33994.160000000003</c:v>
                </c:pt>
                <c:pt idx="75">
                  <c:v>34018.646999999997</c:v>
                </c:pt>
                <c:pt idx="76">
                  <c:v>34623.49</c:v>
                </c:pt>
                <c:pt idx="77">
                  <c:v>35381.506000000001</c:v>
                </c:pt>
                <c:pt idx="78">
                  <c:v>36796.205999999998</c:v>
                </c:pt>
                <c:pt idx="79">
                  <c:v>38061.351999999999</c:v>
                </c:pt>
                <c:pt idx="80">
                  <c:v>37592.527000000002</c:v>
                </c:pt>
                <c:pt idx="81">
                  <c:v>38704.828999999998</c:v>
                </c:pt>
                <c:pt idx="82">
                  <c:v>37919.976000000002</c:v>
                </c:pt>
                <c:pt idx="83">
                  <c:v>37308.317999999999</c:v>
                </c:pt>
                <c:pt idx="84">
                  <c:v>37389.298999999999</c:v>
                </c:pt>
                <c:pt idx="85">
                  <c:v>38754.32</c:v>
                </c:pt>
                <c:pt idx="86">
                  <c:v>39597.97</c:v>
                </c:pt>
                <c:pt idx="87">
                  <c:v>39551.534</c:v>
                </c:pt>
                <c:pt idx="88">
                  <c:v>39119.463000000003</c:v>
                </c:pt>
                <c:pt idx="89">
                  <c:v>38385.839999999997</c:v>
                </c:pt>
                <c:pt idx="90">
                  <c:v>46063.008000000002</c:v>
                </c:pt>
                <c:pt idx="91">
                  <c:v>55275.609600000003</c:v>
                </c:pt>
                <c:pt idx="92">
                  <c:v>66330.731520000001</c:v>
                </c:pt>
                <c:pt idx="93">
                  <c:v>79596.877823999996</c:v>
                </c:pt>
                <c:pt idx="94">
                  <c:v>95516.253388799989</c:v>
                </c:pt>
                <c:pt idx="95">
                  <c:v>114619.50406655997</c:v>
                </c:pt>
                <c:pt idx="96">
                  <c:v>137543.40487987196</c:v>
                </c:pt>
                <c:pt idx="97">
                  <c:v>165052.08585584635</c:v>
                </c:pt>
                <c:pt idx="98">
                  <c:v>198062.50302701563</c:v>
                </c:pt>
                <c:pt idx="99">
                  <c:v>237675.00363241875</c:v>
                </c:pt>
                <c:pt idx="100">
                  <c:v>285210.00435890252</c:v>
                </c:pt>
                <c:pt idx="101">
                  <c:v>342252.00523068296</c:v>
                </c:pt>
                <c:pt idx="102">
                  <c:v>410702.40627681953</c:v>
                </c:pt>
                <c:pt idx="103">
                  <c:v>492842.88753218343</c:v>
                </c:pt>
                <c:pt idx="104">
                  <c:v>591411.46503862005</c:v>
                </c:pt>
                <c:pt idx="105">
                  <c:v>709693.75804634404</c:v>
                </c:pt>
                <c:pt idx="106">
                  <c:v>851632.50965561287</c:v>
                </c:pt>
                <c:pt idx="107">
                  <c:v>1021959.0115867354</c:v>
                </c:pt>
                <c:pt idx="108">
                  <c:v>1226350.8139040824</c:v>
                </c:pt>
                <c:pt idx="109">
                  <c:v>1471620.9766848988</c:v>
                </c:pt>
                <c:pt idx="110">
                  <c:v>1765945.1720218787</c:v>
                </c:pt>
                <c:pt idx="111">
                  <c:v>2119134.2064262545</c:v>
                </c:pt>
                <c:pt idx="112">
                  <c:v>2542961.0477115051</c:v>
                </c:pt>
                <c:pt idx="113">
                  <c:v>3051553.2572538056</c:v>
                </c:pt>
                <c:pt idx="114">
                  <c:v>3661863.9087045668</c:v>
                </c:pt>
                <c:pt idx="115">
                  <c:v>4394236.6904454799</c:v>
                </c:pt>
                <c:pt idx="116">
                  <c:v>5273084.0285345763</c:v>
                </c:pt>
                <c:pt idx="117">
                  <c:v>6327700.8342414917</c:v>
                </c:pt>
                <c:pt idx="118">
                  <c:v>7593241.001089789</c:v>
                </c:pt>
                <c:pt idx="119">
                  <c:v>9111889.2013077457</c:v>
                </c:pt>
                <c:pt idx="120">
                  <c:v>10934267.041569294</c:v>
                </c:pt>
                <c:pt idx="121">
                  <c:v>13121120.449883152</c:v>
                </c:pt>
                <c:pt idx="122">
                  <c:v>15745344.539859783</c:v>
                </c:pt>
                <c:pt idx="123">
                  <c:v>18894413.447831739</c:v>
                </c:pt>
                <c:pt idx="124">
                  <c:v>22673296.137398086</c:v>
                </c:pt>
                <c:pt idx="125">
                  <c:v>27207955.364877705</c:v>
                </c:pt>
                <c:pt idx="126">
                  <c:v>32649546.437853247</c:v>
                </c:pt>
                <c:pt idx="127">
                  <c:v>39179455.725423895</c:v>
                </c:pt>
                <c:pt idx="128">
                  <c:v>47015346.870508671</c:v>
                </c:pt>
                <c:pt idx="129">
                  <c:v>56418416.244610399</c:v>
                </c:pt>
                <c:pt idx="130">
                  <c:v>67702099.493532479</c:v>
                </c:pt>
                <c:pt idx="131">
                  <c:v>81242519.392238975</c:v>
                </c:pt>
                <c:pt idx="132">
                  <c:v>97491023.270686761</c:v>
                </c:pt>
                <c:pt idx="133">
                  <c:v>116989227.9248241</c:v>
                </c:pt>
                <c:pt idx="134">
                  <c:v>129966436.99880001</c:v>
                </c:pt>
                <c:pt idx="135">
                  <c:v>129966436.99880001</c:v>
                </c:pt>
                <c:pt idx="136">
                  <c:v>129966436.99880001</c:v>
                </c:pt>
                <c:pt idx="137">
                  <c:v>129966436.99880001</c:v>
                </c:pt>
                <c:pt idx="138">
                  <c:v>129966436.99880001</c:v>
                </c:pt>
                <c:pt idx="139">
                  <c:v>129966436.99880001</c:v>
                </c:pt>
                <c:pt idx="140">
                  <c:v>129966436.99880001</c:v>
                </c:pt>
                <c:pt idx="141">
                  <c:v>129966436.99880001</c:v>
                </c:pt>
                <c:pt idx="142">
                  <c:v>129966436.99880001</c:v>
                </c:pt>
                <c:pt idx="143">
                  <c:v>129966436.99880001</c:v>
                </c:pt>
                <c:pt idx="144">
                  <c:v>129966436.99880001</c:v>
                </c:pt>
                <c:pt idx="145">
                  <c:v>129966436.99880001</c:v>
                </c:pt>
                <c:pt idx="146">
                  <c:v>129966436.99880001</c:v>
                </c:pt>
                <c:pt idx="147">
                  <c:v>129966436.99880001</c:v>
                </c:pt>
                <c:pt idx="148">
                  <c:v>129966436.99880001</c:v>
                </c:pt>
                <c:pt idx="149">
                  <c:v>129966436.99880001</c:v>
                </c:pt>
                <c:pt idx="150">
                  <c:v>129966436.99880001</c:v>
                </c:pt>
                <c:pt idx="151">
                  <c:v>129966436.99880001</c:v>
                </c:pt>
                <c:pt idx="152">
                  <c:v>129966436.99880001</c:v>
                </c:pt>
                <c:pt idx="153">
                  <c:v>129966436.99880001</c:v>
                </c:pt>
                <c:pt idx="154">
                  <c:v>129966436.99880001</c:v>
                </c:pt>
                <c:pt idx="155">
                  <c:v>129966436.99880001</c:v>
                </c:pt>
                <c:pt idx="156">
                  <c:v>129966436.99880001</c:v>
                </c:pt>
                <c:pt idx="157">
                  <c:v>129966436.99880001</c:v>
                </c:pt>
                <c:pt idx="158">
                  <c:v>129966436.99880001</c:v>
                </c:pt>
                <c:pt idx="159">
                  <c:v>129966436.99880001</c:v>
                </c:pt>
                <c:pt idx="160">
                  <c:v>129966436.99880001</c:v>
                </c:pt>
                <c:pt idx="161">
                  <c:v>129966436.99880001</c:v>
                </c:pt>
                <c:pt idx="162">
                  <c:v>129966436.99880001</c:v>
                </c:pt>
                <c:pt idx="163">
                  <c:v>129966436.99880001</c:v>
                </c:pt>
                <c:pt idx="164">
                  <c:v>129966436.99880001</c:v>
                </c:pt>
                <c:pt idx="165">
                  <c:v>129966436.99880001</c:v>
                </c:pt>
                <c:pt idx="166">
                  <c:v>129966436.99880001</c:v>
                </c:pt>
                <c:pt idx="167">
                  <c:v>129966436.99880001</c:v>
                </c:pt>
                <c:pt idx="168">
                  <c:v>129966436.99880001</c:v>
                </c:pt>
                <c:pt idx="169">
                  <c:v>129966436.99880001</c:v>
                </c:pt>
                <c:pt idx="170">
                  <c:v>129966436.99880001</c:v>
                </c:pt>
                <c:pt idx="171">
                  <c:v>129966436.99880001</c:v>
                </c:pt>
                <c:pt idx="172">
                  <c:v>129966436.99880001</c:v>
                </c:pt>
                <c:pt idx="173">
                  <c:v>129966436.99880001</c:v>
                </c:pt>
                <c:pt idx="174">
                  <c:v>129966436.99880001</c:v>
                </c:pt>
                <c:pt idx="175">
                  <c:v>129966436.99880001</c:v>
                </c:pt>
                <c:pt idx="176">
                  <c:v>129966436.99880001</c:v>
                </c:pt>
                <c:pt idx="177">
                  <c:v>129966436.99880001</c:v>
                </c:pt>
                <c:pt idx="178">
                  <c:v>129966436.99880001</c:v>
                </c:pt>
                <c:pt idx="179">
                  <c:v>129966436.99880001</c:v>
                </c:pt>
                <c:pt idx="180">
                  <c:v>129966436.99880001</c:v>
                </c:pt>
                <c:pt idx="181">
                  <c:v>129966436.99880001</c:v>
                </c:pt>
                <c:pt idx="182">
                  <c:v>129966436.99880001</c:v>
                </c:pt>
                <c:pt idx="183">
                  <c:v>129966436.99880001</c:v>
                </c:pt>
                <c:pt idx="184">
                  <c:v>129966436.99880001</c:v>
                </c:pt>
                <c:pt idx="185">
                  <c:v>129966436.99880001</c:v>
                </c:pt>
                <c:pt idx="186">
                  <c:v>129966436.99880001</c:v>
                </c:pt>
                <c:pt idx="187">
                  <c:v>129966436.99880001</c:v>
                </c:pt>
                <c:pt idx="188">
                  <c:v>129966436.99880001</c:v>
                </c:pt>
                <c:pt idx="189">
                  <c:v>129966436.99880001</c:v>
                </c:pt>
                <c:pt idx="190">
                  <c:v>129966436.99880001</c:v>
                </c:pt>
                <c:pt idx="191">
                  <c:v>129966436.99880001</c:v>
                </c:pt>
                <c:pt idx="192">
                  <c:v>129966436.99880001</c:v>
                </c:pt>
                <c:pt idx="193">
                  <c:v>129966436.99880001</c:v>
                </c:pt>
                <c:pt idx="194">
                  <c:v>129966436.99880001</c:v>
                </c:pt>
                <c:pt idx="195">
                  <c:v>129966436.99880001</c:v>
                </c:pt>
                <c:pt idx="196">
                  <c:v>129966436.99880001</c:v>
                </c:pt>
                <c:pt idx="197">
                  <c:v>129966436.99880001</c:v>
                </c:pt>
                <c:pt idx="198">
                  <c:v>129966436.99880001</c:v>
                </c:pt>
                <c:pt idx="199">
                  <c:v>129966436.99880001</c:v>
                </c:pt>
                <c:pt idx="200">
                  <c:v>129966436.99880001</c:v>
                </c:pt>
                <c:pt idx="201">
                  <c:v>129966436.99880001</c:v>
                </c:pt>
                <c:pt idx="202">
                  <c:v>129966436.99880001</c:v>
                </c:pt>
                <c:pt idx="203">
                  <c:v>129966436.99880001</c:v>
                </c:pt>
                <c:pt idx="204">
                  <c:v>129966436.99880001</c:v>
                </c:pt>
                <c:pt idx="205">
                  <c:v>129966436.99880001</c:v>
                </c:pt>
                <c:pt idx="206">
                  <c:v>129966436.99880001</c:v>
                </c:pt>
                <c:pt idx="207">
                  <c:v>129966436.99880001</c:v>
                </c:pt>
                <c:pt idx="208">
                  <c:v>129966436.99880001</c:v>
                </c:pt>
                <c:pt idx="209">
                  <c:v>129966436.99880001</c:v>
                </c:pt>
                <c:pt idx="210">
                  <c:v>129966436.99880001</c:v>
                </c:pt>
                <c:pt idx="211">
                  <c:v>129966436.99880001</c:v>
                </c:pt>
                <c:pt idx="212">
                  <c:v>129966436.99880001</c:v>
                </c:pt>
                <c:pt idx="213">
                  <c:v>129966436.99880001</c:v>
                </c:pt>
                <c:pt idx="214">
                  <c:v>129966436.99880001</c:v>
                </c:pt>
                <c:pt idx="215">
                  <c:v>129966436.99880001</c:v>
                </c:pt>
                <c:pt idx="216">
                  <c:v>129966436.99880001</c:v>
                </c:pt>
                <c:pt idx="217">
                  <c:v>129966436.99880001</c:v>
                </c:pt>
                <c:pt idx="218">
                  <c:v>129966436.99880001</c:v>
                </c:pt>
                <c:pt idx="219">
                  <c:v>129966436.99880001</c:v>
                </c:pt>
                <c:pt idx="220">
                  <c:v>129966436.99880001</c:v>
                </c:pt>
                <c:pt idx="221">
                  <c:v>129966436.99880001</c:v>
                </c:pt>
                <c:pt idx="222">
                  <c:v>129966436.99880001</c:v>
                </c:pt>
                <c:pt idx="223">
                  <c:v>129966436.99880001</c:v>
                </c:pt>
                <c:pt idx="224">
                  <c:v>129966436.99880001</c:v>
                </c:pt>
                <c:pt idx="225">
                  <c:v>129966436.99880001</c:v>
                </c:pt>
                <c:pt idx="226">
                  <c:v>129966436.99880001</c:v>
                </c:pt>
                <c:pt idx="227">
                  <c:v>129966436.99880001</c:v>
                </c:pt>
                <c:pt idx="228">
                  <c:v>129966436.99880001</c:v>
                </c:pt>
                <c:pt idx="229">
                  <c:v>129966436.99880001</c:v>
                </c:pt>
                <c:pt idx="230">
                  <c:v>129966436.99880001</c:v>
                </c:pt>
                <c:pt idx="231">
                  <c:v>129966436.99880001</c:v>
                </c:pt>
                <c:pt idx="232">
                  <c:v>129966436.99880001</c:v>
                </c:pt>
                <c:pt idx="233">
                  <c:v>129966436.99880001</c:v>
                </c:pt>
                <c:pt idx="234">
                  <c:v>129966436.99880001</c:v>
                </c:pt>
                <c:pt idx="235">
                  <c:v>129966436.99880001</c:v>
                </c:pt>
                <c:pt idx="236">
                  <c:v>129966436.99880001</c:v>
                </c:pt>
                <c:pt idx="237">
                  <c:v>129966436.99880001</c:v>
                </c:pt>
                <c:pt idx="238">
                  <c:v>129966436.99880001</c:v>
                </c:pt>
                <c:pt idx="239">
                  <c:v>129966436.99880001</c:v>
                </c:pt>
                <c:pt idx="240">
                  <c:v>129966436.99880001</c:v>
                </c:pt>
                <c:pt idx="241">
                  <c:v>129966436.99880001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26.085000000000001</c:v>
                </c:pt>
                <c:pt idx="1">
                  <c:v>26.555</c:v>
                </c:pt>
                <c:pt idx="2">
                  <c:v>30.761500000000002</c:v>
                </c:pt>
                <c:pt idx="3">
                  <c:v>57.527999999999999</c:v>
                </c:pt>
                <c:pt idx="4">
                  <c:v>91.191749999999999</c:v>
                </c:pt>
                <c:pt idx="5">
                  <c:v>129.297</c:v>
                </c:pt>
                <c:pt idx="6">
                  <c:v>252.4605</c:v>
                </c:pt>
                <c:pt idx="7">
                  <c:v>280.62357142857144</c:v>
                </c:pt>
                <c:pt idx="8">
                  <c:v>376.49937499999999</c:v>
                </c:pt>
                <c:pt idx="9">
                  <c:v>454.45866666666672</c:v>
                </c:pt>
                <c:pt idx="10">
                  <c:v>551.80349999999999</c:v>
                </c:pt>
                <c:pt idx="11">
                  <c:v>770.40263636363647</c:v>
                </c:pt>
                <c:pt idx="12">
                  <c:v>879.88700000000006</c:v>
                </c:pt>
                <c:pt idx="13">
                  <c:v>1043.682</c:v>
                </c:pt>
                <c:pt idx="14">
                  <c:v>1184.4939999999999</c:v>
                </c:pt>
                <c:pt idx="15">
                  <c:v>1289.116</c:v>
                </c:pt>
                <c:pt idx="16">
                  <c:v>1409.201</c:v>
                </c:pt>
                <c:pt idx="17">
                  <c:v>1325.588</c:v>
                </c:pt>
                <c:pt idx="18">
                  <c:v>1530.367</c:v>
                </c:pt>
                <c:pt idx="19">
                  <c:v>1481.4870000000001</c:v>
                </c:pt>
                <c:pt idx="20">
                  <c:v>1512.883</c:v>
                </c:pt>
                <c:pt idx="21">
                  <c:v>1660.2750000000001</c:v>
                </c:pt>
                <c:pt idx="22">
                  <c:v>1774.297</c:v>
                </c:pt>
                <c:pt idx="23">
                  <c:v>2004.973</c:v>
                </c:pt>
                <c:pt idx="24">
                  <c:v>1867.498</c:v>
                </c:pt>
                <c:pt idx="25">
                  <c:v>1802.779</c:v>
                </c:pt>
                <c:pt idx="26">
                  <c:v>1771.289</c:v>
                </c:pt>
                <c:pt idx="27">
                  <c:v>1669.675</c:v>
                </c:pt>
                <c:pt idx="28">
                  <c:v>1598.047</c:v>
                </c:pt>
                <c:pt idx="29">
                  <c:v>1466.9169999999999</c:v>
                </c:pt>
                <c:pt idx="30">
                  <c:v>1404.7360000000001</c:v>
                </c:pt>
                <c:pt idx="31">
                  <c:v>1409.4359999999999</c:v>
                </c:pt>
                <c:pt idx="32">
                  <c:v>987.79899999999998</c:v>
                </c:pt>
                <c:pt idx="33">
                  <c:v>365.14300000000003</c:v>
                </c:pt>
                <c:pt idx="34">
                  <c:v>260.56799999999998</c:v>
                </c:pt>
                <c:pt idx="35">
                  <c:v>418.44099999999997</c:v>
                </c:pt>
                <c:pt idx="36">
                  <c:v>381.26400000000001</c:v>
                </c:pt>
                <c:pt idx="37">
                  <c:v>365.096</c:v>
                </c:pt>
                <c:pt idx="38">
                  <c:v>382.25099999999998</c:v>
                </c:pt>
                <c:pt idx="39">
                  <c:v>539.04300000000001</c:v>
                </c:pt>
                <c:pt idx="40">
                  <c:v>600.75400000000002</c:v>
                </c:pt>
                <c:pt idx="41">
                  <c:v>678.02200000000005</c:v>
                </c:pt>
                <c:pt idx="42">
                  <c:v>664.48599999999999</c:v>
                </c:pt>
                <c:pt idx="43">
                  <c:v>832.55799999999999</c:v>
                </c:pt>
                <c:pt idx="44">
                  <c:v>984.50900000000001</c:v>
                </c:pt>
                <c:pt idx="45">
                  <c:v>1118.4590000000001</c:v>
                </c:pt>
                <c:pt idx="46">
                  <c:v>1244.5129999999999</c:v>
                </c:pt>
                <c:pt idx="47">
                  <c:v>1331.886</c:v>
                </c:pt>
                <c:pt idx="48">
                  <c:v>1493.7070000000001</c:v>
                </c:pt>
                <c:pt idx="49">
                  <c:v>1707.51</c:v>
                </c:pt>
                <c:pt idx="50">
                  <c:v>1907.8240000000001</c:v>
                </c:pt>
                <c:pt idx="51">
                  <c:v>2382.806</c:v>
                </c:pt>
                <c:pt idx="52">
                  <c:v>2730.0889999999999</c:v>
                </c:pt>
                <c:pt idx="53">
                  <c:v>3193.462</c:v>
                </c:pt>
                <c:pt idx="54">
                  <c:v>3625.674</c:v>
                </c:pt>
                <c:pt idx="55">
                  <c:v>4082.5140000000001</c:v>
                </c:pt>
                <c:pt idx="56">
                  <c:v>4677.1109999999999</c:v>
                </c:pt>
                <c:pt idx="57">
                  <c:v>5785.8410000000003</c:v>
                </c:pt>
                <c:pt idx="58">
                  <c:v>6926.3429999999998</c:v>
                </c:pt>
                <c:pt idx="59">
                  <c:v>8081.7439999999997</c:v>
                </c:pt>
                <c:pt idx="60">
                  <c:v>9097.4609999999993</c:v>
                </c:pt>
                <c:pt idx="61">
                  <c:v>10608.511</c:v>
                </c:pt>
                <c:pt idx="62">
                  <c:v>11624.04</c:v>
                </c:pt>
                <c:pt idx="63">
                  <c:v>13385.741</c:v>
                </c:pt>
                <c:pt idx="64">
                  <c:v>15536.179</c:v>
                </c:pt>
                <c:pt idx="65">
                  <c:v>17763.978999999999</c:v>
                </c:pt>
                <c:pt idx="66">
                  <c:v>19965.365000000002</c:v>
                </c:pt>
                <c:pt idx="67">
                  <c:v>21864.352999999999</c:v>
                </c:pt>
                <c:pt idx="68">
                  <c:v>23021.351999999999</c:v>
                </c:pt>
                <c:pt idx="69">
                  <c:v>25211.364000000001</c:v>
                </c:pt>
                <c:pt idx="70">
                  <c:v>27166.281999999999</c:v>
                </c:pt>
                <c:pt idx="71">
                  <c:v>29507.681</c:v>
                </c:pt>
                <c:pt idx="72">
                  <c:v>31115.973999999998</c:v>
                </c:pt>
                <c:pt idx="73">
                  <c:v>33187.17</c:v>
                </c:pt>
                <c:pt idx="74">
                  <c:v>33994.160000000003</c:v>
                </c:pt>
                <c:pt idx="75">
                  <c:v>34018.646999999997</c:v>
                </c:pt>
                <c:pt idx="76">
                  <c:v>34623.49</c:v>
                </c:pt>
                <c:pt idx="77">
                  <c:v>35381.506000000001</c:v>
                </c:pt>
                <c:pt idx="78">
                  <c:v>36796.205999999998</c:v>
                </c:pt>
                <c:pt idx="79">
                  <c:v>38061.351999999999</c:v>
                </c:pt>
                <c:pt idx="80">
                  <c:v>37592.527000000002</c:v>
                </c:pt>
                <c:pt idx="81">
                  <c:v>38704.828999999998</c:v>
                </c:pt>
                <c:pt idx="82">
                  <c:v>37919.976000000002</c:v>
                </c:pt>
                <c:pt idx="83">
                  <c:v>37308.317999999999</c:v>
                </c:pt>
                <c:pt idx="84">
                  <c:v>37389.298999999999</c:v>
                </c:pt>
                <c:pt idx="85">
                  <c:v>38754.32</c:v>
                </c:pt>
                <c:pt idx="86">
                  <c:v>39597.97</c:v>
                </c:pt>
                <c:pt idx="87">
                  <c:v>39551.534</c:v>
                </c:pt>
                <c:pt idx="88">
                  <c:v>39119.463000000003</c:v>
                </c:pt>
                <c:pt idx="89">
                  <c:v>38385.839999999997</c:v>
                </c:pt>
                <c:pt idx="90">
                  <c:v>38683.476252101129</c:v>
                </c:pt>
                <c:pt idx="91">
                  <c:v>38983.420317150078</c:v>
                </c:pt>
                <c:pt idx="92">
                  <c:v>39285.690089474454</c:v>
                </c:pt>
                <c:pt idx="93">
                  <c:v>39590.303602150947</c:v>
                </c:pt>
                <c:pt idx="94">
                  <c:v>39897.27902808119</c:v>
                </c:pt>
                <c:pt idx="95">
                  <c:v>40206.634681075913</c:v>
                </c:pt>
                <c:pt idx="96">
                  <c:v>40518.389016947549</c:v>
                </c:pt>
                <c:pt idx="97">
                  <c:v>40832.560634611254</c:v>
                </c:pt>
                <c:pt idx="98">
                  <c:v>41149.168277194505</c:v>
                </c:pt>
                <c:pt idx="99">
                  <c:v>41468.230833155321</c:v>
                </c:pt>
                <c:pt idx="100">
                  <c:v>41789.767337409103</c:v>
                </c:pt>
                <c:pt idx="101">
                  <c:v>42113.796972464246</c:v>
                </c:pt>
                <c:pt idx="102">
                  <c:v>42440.339069566515</c:v>
                </c:pt>
                <c:pt idx="103">
                  <c:v>42769.413109852387</c:v>
                </c:pt>
                <c:pt idx="104">
                  <c:v>43101.038725511222</c:v>
                </c:pt>
                <c:pt idx="105">
                  <c:v>43435.235700956517</c:v>
                </c:pt>
                <c:pt idx="106">
                  <c:v>43772.023974006217</c:v>
                </c:pt>
                <c:pt idx="107">
                  <c:v>44111.423637072185</c:v>
                </c:pt>
                <c:pt idx="108">
                  <c:v>44453.454938358896</c:v>
                </c:pt>
                <c:pt idx="109">
                  <c:v>44798.138283071421</c:v>
                </c:pt>
                <c:pt idx="110">
                  <c:v>45145.494234632773</c:v>
                </c:pt>
                <c:pt idx="111">
                  <c:v>45495.5435159107</c:v>
                </c:pt>
                <c:pt idx="112">
                  <c:v>45848.307010453987</c:v>
                </c:pt>
                <c:pt idx="113">
                  <c:v>46203.805763738368</c:v>
                </c:pt>
                <c:pt idx="114">
                  <c:v>46562.060984422038</c:v>
                </c:pt>
                <c:pt idx="115">
                  <c:v>46923.094045610953</c:v>
                </c:pt>
                <c:pt idx="116">
                  <c:v>47286.926486133932</c:v>
                </c:pt>
                <c:pt idx="117">
                  <c:v>47653.580011827646</c:v>
                </c:pt>
                <c:pt idx="118">
                  <c:v>48023.076496831542</c:v>
                </c:pt>
                <c:pt idx="119">
                  <c:v>48395.437984892844</c:v>
                </c:pt>
                <c:pt idx="120">
                  <c:v>48770.686690681658</c:v>
                </c:pt>
                <c:pt idx="121">
                  <c:v>49148.845001116264</c:v>
                </c:pt>
                <c:pt idx="122">
                  <c:v>49529.935476698709</c:v>
                </c:pt>
                <c:pt idx="123">
                  <c:v>49913.980852860732</c:v>
                </c:pt>
                <c:pt idx="124">
                  <c:v>50301.004041320164</c:v>
                </c:pt>
                <c:pt idx="125">
                  <c:v>50691.028131447732</c:v>
                </c:pt>
                <c:pt idx="126">
                  <c:v>51084.076391644652</c:v>
                </c:pt>
                <c:pt idx="127">
                  <c:v>51480.17227073072</c:v>
                </c:pt>
                <c:pt idx="128">
                  <c:v>51879.339399343269</c:v>
                </c:pt>
                <c:pt idx="129">
                  <c:v>52281.60159134696</c:v>
                </c:pt>
                <c:pt idx="130">
                  <c:v>52686.982845254483</c:v>
                </c:pt>
                <c:pt idx="131">
                  <c:v>53095.507345658232</c:v>
                </c:pt>
                <c:pt idx="132">
                  <c:v>53507.199464673206</c:v>
                </c:pt>
                <c:pt idx="133">
                  <c:v>53922.083763390998</c:v>
                </c:pt>
                <c:pt idx="134">
                  <c:v>54340.184993345043</c:v>
                </c:pt>
                <c:pt idx="135">
                  <c:v>54761.528097987313</c:v>
                </c:pt>
                <c:pt idx="136">
                  <c:v>55186.138214176404</c:v>
                </c:pt>
                <c:pt idx="137">
                  <c:v>55614.040673677162</c:v>
                </c:pt>
                <c:pt idx="138">
                  <c:v>56045.261004671964</c:v>
                </c:pt>
                <c:pt idx="139">
                  <c:v>56479.824933283679</c:v>
                </c:pt>
                <c:pt idx="140">
                  <c:v>56917.758385110465</c:v>
                </c:pt>
                <c:pt idx="141">
                  <c:v>57359.087486772492</c:v>
                </c:pt>
                <c:pt idx="142">
                  <c:v>57803.838567470586</c:v>
                </c:pt>
                <c:pt idx="143">
                  <c:v>58252.038160557015</c:v>
                </c:pt>
                <c:pt idx="144">
                  <c:v>58703.71300511845</c:v>
                </c:pt>
                <c:pt idx="145">
                  <c:v>59158.890047571193</c:v>
                </c:pt>
                <c:pt idx="146">
                  <c:v>59617.596443268718</c:v>
                </c:pt>
                <c:pt idx="147">
                  <c:v>60079.859558121811</c:v>
                </c:pt>
                <c:pt idx="148">
                  <c:v>60545.70697023112</c:v>
                </c:pt>
                <c:pt idx="149">
                  <c:v>61015.166471532466</c:v>
                </c:pt>
                <c:pt idx="150">
                  <c:v>61488.266069454861</c:v>
                </c:pt>
                <c:pt idx="151">
                  <c:v>61965.033988591444</c:v>
                </c:pt>
                <c:pt idx="152">
                  <c:v>62445.49867238327</c:v>
                </c:pt>
                <c:pt idx="153">
                  <c:v>62929.688784816251</c:v>
                </c:pt>
                <c:pt idx="154">
                  <c:v>63417.633212131201</c:v>
                </c:pt>
                <c:pt idx="155">
                  <c:v>63909.361064547178</c:v>
                </c:pt>
                <c:pt idx="156">
                  <c:v>64404.901677998125</c:v>
                </c:pt>
                <c:pt idx="157">
                  <c:v>64904.284615883073</c:v>
                </c:pt>
                <c:pt idx="158">
                  <c:v>65407.539670829814</c:v>
                </c:pt>
                <c:pt idx="159">
                  <c:v>65914.696866472324</c:v>
                </c:pt>
                <c:pt idx="160">
                  <c:v>66425.786459241921</c:v>
                </c:pt>
                <c:pt idx="161">
                  <c:v>66940.838940172369</c:v>
                </c:pt>
                <c:pt idx="162">
                  <c:v>67459.885036718857</c:v>
                </c:pt>
                <c:pt idx="163">
                  <c:v>67982.955714591284</c:v>
                </c:pt>
                <c:pt idx="164">
                  <c:v>68510.082179601523</c:v>
                </c:pt>
                <c:pt idx="165">
                  <c:v>69041.295879525162</c:v>
                </c:pt>
                <c:pt idx="166">
                  <c:v>69576.628505977715</c:v>
                </c:pt>
                <c:pt idx="167">
                  <c:v>70116.111996305204</c:v>
                </c:pt>
                <c:pt idx="168">
                  <c:v>70659.778535489546</c:v>
                </c:pt>
                <c:pt idx="169">
                  <c:v>71207.660558068674</c:v>
                </c:pt>
                <c:pt idx="170">
                  <c:v>71759.790750071596</c:v>
                </c:pt>
                <c:pt idx="171">
                  <c:v>72316.202050968321</c:v>
                </c:pt>
                <c:pt idx="172">
                  <c:v>72876.927655634994</c:v>
                </c:pt>
                <c:pt idx="173">
                  <c:v>73442.001016334383</c:v>
                </c:pt>
                <c:pt idx="174">
                  <c:v>74011.45584471144</c:v>
                </c:pt>
                <c:pt idx="175">
                  <c:v>74585.326113804651</c:v>
                </c:pt>
                <c:pt idx="176">
                  <c:v>75163.646060072686</c:v>
                </c:pt>
                <c:pt idx="177">
                  <c:v>75746.450185437046</c:v>
                </c:pt>
                <c:pt idx="178">
                  <c:v>76333.773259340305</c:v>
                </c:pt>
                <c:pt idx="179">
                  <c:v>76925.650320820467</c:v>
                </c:pt>
                <c:pt idx="180">
                  <c:v>77522.11668060135</c:v>
                </c:pt>
                <c:pt idx="181">
                  <c:v>78123.207923199167</c:v>
                </c:pt>
                <c:pt idx="182">
                  <c:v>78728.959909045487</c:v>
                </c:pt>
                <c:pt idx="183">
                  <c:v>79339.408776626573</c:v>
                </c:pt>
                <c:pt idx="184">
                  <c:v>79954.590944639422</c:v>
                </c:pt>
                <c:pt idx="185">
                  <c:v>80574.54311416448</c:v>
                </c:pt>
                <c:pt idx="186">
                  <c:v>81199.3022708551</c:v>
                </c:pt>
                <c:pt idx="187">
                  <c:v>81828.905687144143</c:v>
                </c:pt>
                <c:pt idx="188">
                  <c:v>82463.39092446756</c:v>
                </c:pt>
                <c:pt idx="189">
                  <c:v>83102.795835505298</c:v>
                </c:pt>
                <c:pt idx="190">
                  <c:v>83747.158566439553</c:v>
                </c:pt>
                <c:pt idx="191">
                  <c:v>84396.517559230517</c:v>
                </c:pt>
                <c:pt idx="192">
                  <c:v>85050.911553909711</c:v>
                </c:pt>
                <c:pt idx="193">
                  <c:v>85710.379590891345</c:v>
                </c:pt>
                <c:pt idx="194">
                  <c:v>86374.961013301232</c:v>
                </c:pt>
                <c:pt idx="195">
                  <c:v>87044.695469324099</c:v>
                </c:pt>
                <c:pt idx="196">
                  <c:v>87719.622914568856</c:v>
                </c:pt>
                <c:pt idx="197">
                  <c:v>88399.783614452375</c:v>
                </c:pt>
                <c:pt idx="198">
                  <c:v>89085.218146601648</c:v>
                </c:pt>
                <c:pt idx="199">
                  <c:v>89775.967403274597</c:v>
                </c:pt>
                <c:pt idx="200">
                  <c:v>90472.072593799647</c:v>
                </c:pt>
                <c:pt idx="201">
                  <c:v>91173.575247034285</c:v>
                </c:pt>
                <c:pt idx="202">
                  <c:v>91880.517213842555</c:v>
                </c:pt>
                <c:pt idx="203">
                  <c:v>92592.940669591917</c:v>
                </c:pt>
                <c:pt idx="204">
                  <c:v>93310.888116669274</c:v>
                </c:pt>
                <c:pt idx="205">
                  <c:v>94034.402387016715</c:v>
                </c:pt>
                <c:pt idx="206">
                  <c:v>94763.526644686775</c:v>
                </c:pt>
                <c:pt idx="207">
                  <c:v>95498.304388417542</c:v>
                </c:pt>
                <c:pt idx="208">
                  <c:v>96238.779454227799</c:v>
                </c:pt>
                <c:pt idx="209">
                  <c:v>96984.996018032165</c:v>
                </c:pt>
                <c:pt idx="210">
                  <c:v>97736.998598276608</c:v>
                </c:pt>
                <c:pt idx="211">
                  <c:v>98494.832058594387</c:v>
                </c:pt>
                <c:pt idx="212">
                  <c:v>99258.541610482542</c:v>
                </c:pt>
                <c:pt idx="213">
                  <c:v>100028.17281599918</c:v>
                </c:pt>
                <c:pt idx="214">
                  <c:v>100803.7715904816</c:v>
                </c:pt>
                <c:pt idx="215">
                  <c:v>101585.38420528563</c:v>
                </c:pt>
                <c:pt idx="216">
                  <c:v>102373.0572905461</c:v>
                </c:pt>
                <c:pt idx="217">
                  <c:v>103166.83783795872</c:v>
                </c:pt>
                <c:pt idx="218">
                  <c:v>103966.77320358354</c:v>
                </c:pt>
                <c:pt idx="219">
                  <c:v>104772.9111106702</c:v>
                </c:pt>
                <c:pt idx="220">
                  <c:v>105585.29965250504</c:v>
                </c:pt>
                <c:pt idx="221">
                  <c:v>106403.98729528025</c:v>
                </c:pt>
                <c:pt idx="222">
                  <c:v>107229.0228809854</c:v>
                </c:pt>
                <c:pt idx="223">
                  <c:v>108060.45563032117</c:v>
                </c:pt>
                <c:pt idx="224">
                  <c:v>108898.33514563594</c:v>
                </c:pt>
                <c:pt idx="225">
                  <c:v>109742.71141388486</c:v>
                </c:pt>
                <c:pt idx="226">
                  <c:v>110593.63480961217</c:v>
                </c:pt>
                <c:pt idx="227">
                  <c:v>111451.15609795637</c:v>
                </c:pt>
                <c:pt idx="228">
                  <c:v>112315.32643767887</c:v>
                </c:pt>
                <c:pt idx="229">
                  <c:v>113186.1973842161</c:v>
                </c:pt>
                <c:pt idx="230">
                  <c:v>114063.8208927551</c:v>
                </c:pt>
                <c:pt idx="231">
                  <c:v>114948.24932133332</c:v>
                </c:pt>
                <c:pt idx="232">
                  <c:v>115839.53543396204</c:v>
                </c:pt>
                <c:pt idx="233">
                  <c:v>116737.73240377437</c:v>
                </c:pt>
                <c:pt idx="234">
                  <c:v>117642.89381619741</c:v>
                </c:pt>
                <c:pt idx="235">
                  <c:v>118555.0736721491</c:v>
                </c:pt>
                <c:pt idx="236">
                  <c:v>119474.32639125989</c:v>
                </c:pt>
                <c:pt idx="237">
                  <c:v>120400.70681511938</c:v>
                </c:pt>
                <c:pt idx="238">
                  <c:v>121334.270210548</c:v>
                </c:pt>
                <c:pt idx="239">
                  <c:v>122275.07227289426</c:v>
                </c:pt>
                <c:pt idx="240">
                  <c:v>123223.16912935747</c:v>
                </c:pt>
                <c:pt idx="241">
                  <c:v>124178.61734233616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1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50"/>
          <c:min val="4389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45475.6651145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8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123103</c:v>
                </c:pt>
                <c:pt idx="58">
                  <c:v>147369</c:v>
                </c:pt>
                <c:pt idx="59">
                  <c:v>171952</c:v>
                </c:pt>
                <c:pt idx="60">
                  <c:v>193563</c:v>
                </c:pt>
                <c:pt idx="61">
                  <c:v>225713</c:v>
                </c:pt>
                <c:pt idx="62">
                  <c:v>247320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424795</c:v>
                </c:pt>
                <c:pt idx="67">
                  <c:v>465199</c:v>
                </c:pt>
                <c:pt idx="68">
                  <c:v>489816</c:v>
                </c:pt>
                <c:pt idx="69">
                  <c:v>536412</c:v>
                </c:pt>
                <c:pt idx="70">
                  <c:v>578006</c:v>
                </c:pt>
                <c:pt idx="71">
                  <c:v>627823</c:v>
                </c:pt>
                <c:pt idx="72">
                  <c:v>662042</c:v>
                </c:pt>
                <c:pt idx="73">
                  <c:v>706110</c:v>
                </c:pt>
                <c:pt idx="74">
                  <c:v>723280</c:v>
                </c:pt>
                <c:pt idx="75">
                  <c:v>723801</c:v>
                </c:pt>
                <c:pt idx="76">
                  <c:v>736670</c:v>
                </c:pt>
                <c:pt idx="77">
                  <c:v>752798</c:v>
                </c:pt>
                <c:pt idx="78">
                  <c:v>782898</c:v>
                </c:pt>
                <c:pt idx="79">
                  <c:v>809816</c:v>
                </c:pt>
                <c:pt idx="80">
                  <c:v>799841</c:v>
                </c:pt>
                <c:pt idx="81">
                  <c:v>823507</c:v>
                </c:pt>
                <c:pt idx="82">
                  <c:v>806808</c:v>
                </c:pt>
                <c:pt idx="83">
                  <c:v>793794</c:v>
                </c:pt>
                <c:pt idx="84">
                  <c:v>795517</c:v>
                </c:pt>
                <c:pt idx="85">
                  <c:v>824560</c:v>
                </c:pt>
                <c:pt idx="86">
                  <c:v>842510</c:v>
                </c:pt>
                <c:pt idx="87">
                  <c:v>841522</c:v>
                </c:pt>
                <c:pt idx="88">
                  <c:v>832329</c:v>
                </c:pt>
                <c:pt idx="89">
                  <c:v>816720</c:v>
                </c:pt>
                <c:pt idx="90">
                  <c:v>823052.68621491769</c:v>
                </c:pt>
                <c:pt idx="91">
                  <c:v>829434.47483298043</c:v>
                </c:pt>
                <c:pt idx="92">
                  <c:v>835865.74658456282</c:v>
                </c:pt>
                <c:pt idx="93">
                  <c:v>842346.88515214773</c:v>
                </c:pt>
                <c:pt idx="94">
                  <c:v>848878.27719321672</c:v>
                </c:pt>
                <c:pt idx="95">
                  <c:v>855460.31236331735</c:v>
                </c:pt>
                <c:pt idx="96">
                  <c:v>862093.3833393096</c:v>
                </c:pt>
                <c:pt idx="97">
                  <c:v>868777.88584279257</c:v>
                </c:pt>
                <c:pt idx="98">
                  <c:v>875514.21866371285</c:v>
                </c:pt>
                <c:pt idx="99">
                  <c:v>882302.78368415579</c:v>
                </c:pt>
                <c:pt idx="100">
                  <c:v>889143.98590232141</c:v>
                </c:pt>
                <c:pt idx="101">
                  <c:v>896038.23345668602</c:v>
                </c:pt>
                <c:pt idx="102">
                  <c:v>902985.93765035144</c:v>
                </c:pt>
                <c:pt idx="103">
                  <c:v>909987.51297558274</c:v>
                </c:pt>
                <c:pt idx="104">
                  <c:v>917043.37713853666</c:v>
                </c:pt>
                <c:pt idx="105">
                  <c:v>924153.9510841812</c:v>
                </c:pt>
                <c:pt idx="106">
                  <c:v>931319.65902140888</c:v>
                </c:pt>
                <c:pt idx="107">
                  <c:v>938540.92844834435</c:v>
                </c:pt>
                <c:pt idx="108">
                  <c:v>945818.19017784891</c:v>
                </c:pt>
                <c:pt idx="109">
                  <c:v>953151.87836322177</c:v>
                </c:pt>
                <c:pt idx="110">
                  <c:v>960542.4305241016</c:v>
                </c:pt>
                <c:pt idx="111">
                  <c:v>967990.28757256805</c:v>
                </c:pt>
                <c:pt idx="112">
                  <c:v>975495.89383944659</c:v>
                </c:pt>
                <c:pt idx="113">
                  <c:v>983059.69710081641</c:v>
                </c:pt>
                <c:pt idx="114">
                  <c:v>990682.14860472421</c:v>
                </c:pt>
                <c:pt idx="115">
                  <c:v>998363.70309810538</c:v>
                </c:pt>
                <c:pt idx="116">
                  <c:v>1006104.8188539135</c:v>
                </c:pt>
                <c:pt idx="117">
                  <c:v>1013905.9576984606</c:v>
                </c:pt>
                <c:pt idx="118">
                  <c:v>1021767.5850389689</c:v>
                </c:pt>
                <c:pt idx="119">
                  <c:v>1029690.169891337</c:v>
                </c:pt>
                <c:pt idx="120">
                  <c:v>1037674.1849081203</c:v>
                </c:pt>
                <c:pt idx="121">
                  <c:v>1045720.106406729</c:v>
                </c:pt>
                <c:pt idx="122">
                  <c:v>1053828.4143978448</c:v>
                </c:pt>
                <c:pt idx="123">
                  <c:v>1061999.5926140582</c:v>
                </c:pt>
                <c:pt idx="124">
                  <c:v>1070234.1285387268</c:v>
                </c:pt>
                <c:pt idx="125">
                  <c:v>1078532.5134350581</c:v>
                </c:pt>
                <c:pt idx="126">
                  <c:v>1086895.2423754181</c:v>
                </c:pt>
                <c:pt idx="127">
                  <c:v>1095322.8142708663</c:v>
                </c:pt>
                <c:pt idx="128">
                  <c:v>1103815.7319009206</c:v>
                </c:pt>
                <c:pt idx="129">
                  <c:v>1112374.5019435524</c:v>
                </c:pt>
                <c:pt idx="130">
                  <c:v>1120999.6350054145</c:v>
                </c:pt>
                <c:pt idx="131">
                  <c:v>1129691.6456523028</c:v>
                </c:pt>
                <c:pt idx="132">
                  <c:v>1138451.0524398554</c:v>
                </c:pt>
                <c:pt idx="133">
                  <c:v>1147278.3779444892</c:v>
                </c:pt>
                <c:pt idx="134">
                  <c:v>1156174.1487945754</c:v>
                </c:pt>
                <c:pt idx="135">
                  <c:v>1165138.8957018577</c:v>
                </c:pt>
                <c:pt idx="136">
                  <c:v>1174173.153493115</c:v>
                </c:pt>
                <c:pt idx="137">
                  <c:v>1183277.4611420673</c:v>
                </c:pt>
                <c:pt idx="138">
                  <c:v>1192452.3618015312</c:v>
                </c:pt>
                <c:pt idx="139">
                  <c:v>1201698.4028358229</c:v>
                </c:pt>
                <c:pt idx="140">
                  <c:v>1211016.1358534142</c:v>
                </c:pt>
                <c:pt idx="141">
                  <c:v>1220406.1167398402</c:v>
                </c:pt>
                <c:pt idx="142">
                  <c:v>1229868.9056908635</c:v>
                </c:pt>
                <c:pt idx="143">
                  <c:v>1239405.0672458939</c:v>
                </c:pt>
                <c:pt idx="144">
                  <c:v>1249015.1703216692</c:v>
                </c:pt>
                <c:pt idx="145">
                  <c:v>1258699.7882461955</c:v>
                </c:pt>
                <c:pt idx="146">
                  <c:v>1268459.4987929515</c:v>
                </c:pt>
                <c:pt idx="147">
                  <c:v>1278294.8842153577</c:v>
                </c:pt>
                <c:pt idx="148">
                  <c:v>1288206.5312815132</c:v>
                </c:pt>
                <c:pt idx="149">
                  <c:v>1298195.0313092014</c:v>
                </c:pt>
                <c:pt idx="150">
                  <c:v>1308260.9802011673</c:v>
                </c:pt>
                <c:pt idx="151">
                  <c:v>1318404.978480669</c:v>
                </c:pt>
                <c:pt idx="152">
                  <c:v>1328627.6313273036</c:v>
                </c:pt>
                <c:pt idx="153">
                  <c:v>1338929.5486131117</c:v>
                </c:pt>
                <c:pt idx="154">
                  <c:v>1349311.3449389618</c:v>
                </c:pt>
                <c:pt idx="155">
                  <c:v>1359773.6396712165</c:v>
                </c:pt>
                <c:pt idx="156">
                  <c:v>1370317.0569786835</c:v>
                </c:pt>
                <c:pt idx="157">
                  <c:v>1380942.2258698526</c:v>
                </c:pt>
                <c:pt idx="158">
                  <c:v>1391649.7802304216</c:v>
                </c:pt>
                <c:pt idx="159">
                  <c:v>1402440.3588611132</c:v>
                </c:pt>
                <c:pt idx="160">
                  <c:v>1413314.6055157855</c:v>
                </c:pt>
                <c:pt idx="161">
                  <c:v>1424273.1689398375</c:v>
                </c:pt>
                <c:pt idx="162">
                  <c:v>1435316.702908912</c:v>
                </c:pt>
                <c:pt idx="163">
                  <c:v>1446445.8662678997</c:v>
                </c:pt>
                <c:pt idx="164">
                  <c:v>1457661.322970245</c:v>
                </c:pt>
                <c:pt idx="165">
                  <c:v>1468963.7421175567</c:v>
                </c:pt>
                <c:pt idx="166">
                  <c:v>1480353.7979995259</c:v>
                </c:pt>
                <c:pt idx="167">
                  <c:v>1491832.1701341532</c:v>
                </c:pt>
                <c:pt idx="168">
                  <c:v>1503399.5433082881</c:v>
                </c:pt>
                <c:pt idx="169">
                  <c:v>1515056.6076184826</c:v>
                </c:pt>
                <c:pt idx="170">
                  <c:v>1526804.0585121617</c:v>
                </c:pt>
                <c:pt idx="171">
                  <c:v>1538642.5968291131</c:v>
                </c:pt>
                <c:pt idx="172">
                  <c:v>1550572.9288432978</c:v>
                </c:pt>
                <c:pt idx="173">
                  <c:v>1562595.7663049868</c:v>
                </c:pt>
                <c:pt idx="174">
                  <c:v>1574711.8264832222</c:v>
                </c:pt>
                <c:pt idx="175">
                  <c:v>1586921.8322086094</c:v>
                </c:pt>
                <c:pt idx="176">
                  <c:v>1599226.5119164402</c:v>
                </c:pt>
                <c:pt idx="177">
                  <c:v>1611626.59969015</c:v>
                </c:pt>
                <c:pt idx="178">
                  <c:v>1624122.8353051129</c:v>
                </c:pt>
                <c:pt idx="179">
                  <c:v>1636715.9642727759</c:v>
                </c:pt>
                <c:pt idx="180">
                  <c:v>1649406.7378851352</c:v>
                </c:pt>
                <c:pt idx="181">
                  <c:v>1662195.9132595567</c:v>
                </c:pt>
                <c:pt idx="182">
                  <c:v>1675084.2533839464</c:v>
                </c:pt>
                <c:pt idx="183">
                  <c:v>1688072.5271622674</c:v>
                </c:pt>
                <c:pt idx="184">
                  <c:v>1701161.5094604134</c:v>
                </c:pt>
                <c:pt idx="185">
                  <c:v>1714351.9811524358</c:v>
                </c:pt>
                <c:pt idx="186">
                  <c:v>1727644.7291671298</c:v>
                </c:pt>
                <c:pt idx="187">
                  <c:v>1741040.5465349818</c:v>
                </c:pt>
                <c:pt idx="188">
                  <c:v>1754540.23243548</c:v>
                </c:pt>
                <c:pt idx="189">
                  <c:v>1768144.5922447937</c:v>
                </c:pt>
                <c:pt idx="190">
                  <c:v>1781854.4375838204</c:v>
                </c:pt>
                <c:pt idx="191">
                  <c:v>1795670.5863666066</c:v>
                </c:pt>
                <c:pt idx="192">
                  <c:v>1809593.8628491429</c:v>
                </c:pt>
                <c:pt idx="193">
                  <c:v>1823625.0976785391</c:v>
                </c:pt>
                <c:pt idx="194">
                  <c:v>1837765.1279425793</c:v>
                </c:pt>
                <c:pt idx="195">
                  <c:v>1852014.7972196615</c:v>
                </c:pt>
                <c:pt idx="196">
                  <c:v>1866374.9556291245</c:v>
                </c:pt>
                <c:pt idx="197">
                  <c:v>1880846.4598819655</c:v>
                </c:pt>
                <c:pt idx="198">
                  <c:v>1895430.1733319501</c:v>
                </c:pt>
                <c:pt idx="199">
                  <c:v>1910126.966027119</c:v>
                </c:pt>
                <c:pt idx="200">
                  <c:v>1924937.7147616947</c:v>
                </c:pt>
                <c:pt idx="201">
                  <c:v>1939863.3031283889</c:v>
                </c:pt>
                <c:pt idx="202">
                  <c:v>1954904.6215711182</c:v>
                </c:pt>
                <c:pt idx="203">
                  <c:v>1970062.5674381258</c:v>
                </c:pt>
                <c:pt idx="204">
                  <c:v>1985338.0450355164</c:v>
                </c:pt>
                <c:pt idx="205">
                  <c:v>2000731.9656812067</c:v>
                </c:pt>
                <c:pt idx="206">
                  <c:v>2016245.2477592931</c:v>
                </c:pt>
                <c:pt idx="207">
                  <c:v>2031878.8167748414</c:v>
                </c:pt>
                <c:pt idx="208">
                  <c:v>2047633.605409102</c:v>
                </c:pt>
                <c:pt idx="209">
                  <c:v>2063510.5535751523</c:v>
                </c:pt>
                <c:pt idx="210">
                  <c:v>2079510.6084739703</c:v>
                </c:pt>
                <c:pt idx="211">
                  <c:v>2095634.7246509444</c:v>
                </c:pt>
                <c:pt idx="212">
                  <c:v>2111883.86405282</c:v>
                </c:pt>
                <c:pt idx="213">
                  <c:v>2128258.9960850887</c:v>
                </c:pt>
                <c:pt idx="214">
                  <c:v>2144761.0976698212</c:v>
                </c:pt>
                <c:pt idx="215">
                  <c:v>2161391.1533039496</c:v>
                </c:pt>
                <c:pt idx="216">
                  <c:v>2178150.1551180021</c:v>
                </c:pt>
                <c:pt idx="217">
                  <c:v>2195039.1029352918</c:v>
                </c:pt>
                <c:pt idx="218">
                  <c:v>2212059.0043315645</c:v>
                </c:pt>
                <c:pt idx="219">
                  <c:v>2229210.8746951106</c:v>
                </c:pt>
                <c:pt idx="220">
                  <c:v>2246495.7372873412</c:v>
                </c:pt>
                <c:pt idx="221">
                  <c:v>2263914.6233038353</c:v>
                </c:pt>
                <c:pt idx="222">
                  <c:v>2281468.5719358595</c:v>
                </c:pt>
                <c:pt idx="223">
                  <c:v>2299158.6304323655</c:v>
                </c:pt>
                <c:pt idx="224">
                  <c:v>2316985.8541624667</c:v>
                </c:pt>
                <c:pt idx="225">
                  <c:v>2334951.3066784013</c:v>
                </c:pt>
                <c:pt idx="226">
                  <c:v>2353056.0597789823</c:v>
                </c:pt>
                <c:pt idx="227">
                  <c:v>2371301.1935735396</c:v>
                </c:pt>
                <c:pt idx="228">
                  <c:v>2389687.7965463591</c:v>
                </c:pt>
                <c:pt idx="229">
                  <c:v>2408216.965621619</c:v>
                </c:pt>
                <c:pt idx="230">
                  <c:v>2426889.8062288319</c:v>
                </c:pt>
                <c:pt idx="231">
                  <c:v>2445707.432368794</c:v>
                </c:pt>
                <c:pt idx="232">
                  <c:v>2464670.9666800434</c:v>
                </c:pt>
                <c:pt idx="233">
                  <c:v>2483781.5405058376</c:v>
                </c:pt>
                <c:pt idx="234">
                  <c:v>2503040.293961647</c:v>
                </c:pt>
                <c:pt idx="235">
                  <c:v>2522448.3760031722</c:v>
                </c:pt>
                <c:pt idx="236">
                  <c:v>2542006.9444948914</c:v>
                </c:pt>
                <c:pt idx="237">
                  <c:v>2561717.1662791357</c:v>
                </c:pt>
                <c:pt idx="238">
                  <c:v>2581580.2172457022</c:v>
                </c:pt>
                <c:pt idx="239">
                  <c:v>2601597.2824020055</c:v>
                </c:pt>
                <c:pt idx="240">
                  <c:v>2621769.5559437759</c:v>
                </c:pt>
                <c:pt idx="241">
                  <c:v>2642098.2413263014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FE-400D-9750-7D9624C43DB2}"/>
            </c:ext>
          </c:extLst>
        </c:ser>
        <c:ser>
          <c:idx val="11"/>
          <c:order val="1"/>
          <c:tx>
            <c:strRef>
              <c:f>Projections_Data!$F$10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123103</c:v>
                </c:pt>
                <c:pt idx="58">
                  <c:v>147369</c:v>
                </c:pt>
                <c:pt idx="59">
                  <c:v>171952</c:v>
                </c:pt>
                <c:pt idx="60">
                  <c:v>193563</c:v>
                </c:pt>
                <c:pt idx="61">
                  <c:v>225713</c:v>
                </c:pt>
                <c:pt idx="62">
                  <c:v>247320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424795</c:v>
                </c:pt>
                <c:pt idx="67">
                  <c:v>465199</c:v>
                </c:pt>
                <c:pt idx="68">
                  <c:v>489816</c:v>
                </c:pt>
                <c:pt idx="69">
                  <c:v>536412</c:v>
                </c:pt>
                <c:pt idx="70">
                  <c:v>578006</c:v>
                </c:pt>
                <c:pt idx="71">
                  <c:v>627823</c:v>
                </c:pt>
                <c:pt idx="72">
                  <c:v>662042</c:v>
                </c:pt>
                <c:pt idx="73">
                  <c:v>706110</c:v>
                </c:pt>
                <c:pt idx="74">
                  <c:v>723280</c:v>
                </c:pt>
                <c:pt idx="75">
                  <c:v>723801</c:v>
                </c:pt>
                <c:pt idx="76">
                  <c:v>736670</c:v>
                </c:pt>
                <c:pt idx="77">
                  <c:v>752798</c:v>
                </c:pt>
                <c:pt idx="78">
                  <c:v>782898</c:v>
                </c:pt>
                <c:pt idx="79">
                  <c:v>809816</c:v>
                </c:pt>
                <c:pt idx="80">
                  <c:v>799841</c:v>
                </c:pt>
                <c:pt idx="81">
                  <c:v>823507</c:v>
                </c:pt>
                <c:pt idx="82">
                  <c:v>806808</c:v>
                </c:pt>
                <c:pt idx="83">
                  <c:v>793794</c:v>
                </c:pt>
                <c:pt idx="84">
                  <c:v>795517</c:v>
                </c:pt>
                <c:pt idx="85">
                  <c:v>824560</c:v>
                </c:pt>
                <c:pt idx="86">
                  <c:v>842510</c:v>
                </c:pt>
                <c:pt idx="87">
                  <c:v>841522</c:v>
                </c:pt>
                <c:pt idx="88">
                  <c:v>832329</c:v>
                </c:pt>
                <c:pt idx="89">
                  <c:v>816720</c:v>
                </c:pt>
                <c:pt idx="90">
                  <c:v>857556</c:v>
                </c:pt>
                <c:pt idx="91">
                  <c:v>900433.8</c:v>
                </c:pt>
                <c:pt idx="92">
                  <c:v>945455.49000000011</c:v>
                </c:pt>
                <c:pt idx="93">
                  <c:v>992728.26450000016</c:v>
                </c:pt>
                <c:pt idx="94">
                  <c:v>1042364.6777250002</c:v>
                </c:pt>
                <c:pt idx="95">
                  <c:v>1094482.9116112501</c:v>
                </c:pt>
                <c:pt idx="96">
                  <c:v>1149207.0571918127</c:v>
                </c:pt>
                <c:pt idx="97">
                  <c:v>1206667.4100514033</c:v>
                </c:pt>
                <c:pt idx="98">
                  <c:v>1267000.7805539735</c:v>
                </c:pt>
                <c:pt idx="99">
                  <c:v>1330350.8195816723</c:v>
                </c:pt>
                <c:pt idx="100">
                  <c:v>1396868.3605607559</c:v>
                </c:pt>
                <c:pt idx="101">
                  <c:v>1466711.7785887937</c:v>
                </c:pt>
                <c:pt idx="102">
                  <c:v>1540047.3675182334</c:v>
                </c:pt>
                <c:pt idx="103">
                  <c:v>1617049.7358941452</c:v>
                </c:pt>
                <c:pt idx="104">
                  <c:v>1697902.2226888526</c:v>
                </c:pt>
                <c:pt idx="105">
                  <c:v>1782797.3338232953</c:v>
                </c:pt>
                <c:pt idx="106">
                  <c:v>1871937.2005144602</c:v>
                </c:pt>
                <c:pt idx="107">
                  <c:v>1965534.0605401832</c:v>
                </c:pt>
                <c:pt idx="108">
                  <c:v>2063810.7635671925</c:v>
                </c:pt>
                <c:pt idx="109">
                  <c:v>2167001.3017455521</c:v>
                </c:pt>
                <c:pt idx="110">
                  <c:v>2275351.36683283</c:v>
                </c:pt>
                <c:pt idx="111">
                  <c:v>2389118.9351744717</c:v>
                </c:pt>
                <c:pt idx="112">
                  <c:v>2508574.8819331955</c:v>
                </c:pt>
                <c:pt idx="113">
                  <c:v>2634003.6260298556</c:v>
                </c:pt>
                <c:pt idx="114">
                  <c:v>2765703.8073313483</c:v>
                </c:pt>
                <c:pt idx="115">
                  <c:v>2903988.9976979159</c:v>
                </c:pt>
                <c:pt idx="116">
                  <c:v>3049188.4475828116</c:v>
                </c:pt>
                <c:pt idx="117">
                  <c:v>3201647.8699619523</c:v>
                </c:pt>
                <c:pt idx="118">
                  <c:v>3361730.2634600499</c:v>
                </c:pt>
                <c:pt idx="119">
                  <c:v>3529816.7766330526</c:v>
                </c:pt>
                <c:pt idx="120">
                  <c:v>3706307.6154647055</c:v>
                </c:pt>
                <c:pt idx="121">
                  <c:v>3891622.9962379411</c:v>
                </c:pt>
                <c:pt idx="122">
                  <c:v>4086204.1460498385</c:v>
                </c:pt>
                <c:pt idx="123">
                  <c:v>4290514.3533523306</c:v>
                </c:pt>
                <c:pt idx="124">
                  <c:v>4505040.0710199475</c:v>
                </c:pt>
                <c:pt idx="125">
                  <c:v>4730292.0745709455</c:v>
                </c:pt>
                <c:pt idx="126">
                  <c:v>4966806.6782994932</c:v>
                </c:pt>
                <c:pt idx="127">
                  <c:v>5215147.0122144679</c:v>
                </c:pt>
                <c:pt idx="128">
                  <c:v>5475904.3628251916</c:v>
                </c:pt>
                <c:pt idx="129">
                  <c:v>5749699.5809664512</c:v>
                </c:pt>
                <c:pt idx="130">
                  <c:v>6037184.5600147741</c:v>
                </c:pt>
                <c:pt idx="131">
                  <c:v>6339043.7880155127</c:v>
                </c:pt>
                <c:pt idx="132">
                  <c:v>6655995.977416289</c:v>
                </c:pt>
                <c:pt idx="133">
                  <c:v>6988795.776287104</c:v>
                </c:pt>
                <c:pt idx="134">
                  <c:v>7338235.5651014596</c:v>
                </c:pt>
                <c:pt idx="135">
                  <c:v>7705147.343356533</c:v>
                </c:pt>
                <c:pt idx="136">
                  <c:v>8090404.7105243597</c:v>
                </c:pt>
                <c:pt idx="137">
                  <c:v>8494924.9460505787</c:v>
                </c:pt>
                <c:pt idx="138">
                  <c:v>8919671.1933531072</c:v>
                </c:pt>
                <c:pt idx="139">
                  <c:v>9365654.7530207634</c:v>
                </c:pt>
                <c:pt idx="140">
                  <c:v>9833937.4906718023</c:v>
                </c:pt>
                <c:pt idx="141">
                  <c:v>10325634.365205392</c:v>
                </c:pt>
                <c:pt idx="142">
                  <c:v>10841916.083465662</c:v>
                </c:pt>
                <c:pt idx="143">
                  <c:v>11384011.887638945</c:v>
                </c:pt>
                <c:pt idx="144">
                  <c:v>11953212.482020892</c:v>
                </c:pt>
                <c:pt idx="145">
                  <c:v>12550873.106121937</c:v>
                </c:pt>
                <c:pt idx="146">
                  <c:v>13178416.761428034</c:v>
                </c:pt>
                <c:pt idx="147">
                  <c:v>13837337.599499436</c:v>
                </c:pt>
                <c:pt idx="148">
                  <c:v>14529204.479474409</c:v>
                </c:pt>
                <c:pt idx="149">
                  <c:v>15255664.70344813</c:v>
                </c:pt>
                <c:pt idx="150">
                  <c:v>16018447.938620538</c:v>
                </c:pt>
                <c:pt idx="151">
                  <c:v>16819370.335551564</c:v>
                </c:pt>
                <c:pt idx="152">
                  <c:v>17660338.852329142</c:v>
                </c:pt>
                <c:pt idx="153">
                  <c:v>18543355.794945601</c:v>
                </c:pt>
                <c:pt idx="154">
                  <c:v>19470523.584692881</c:v>
                </c:pt>
                <c:pt idx="155">
                  <c:v>20444049.763927527</c:v>
                </c:pt>
                <c:pt idx="156">
                  <c:v>21466252.252123903</c:v>
                </c:pt>
                <c:pt idx="157">
                  <c:v>22539564.864730101</c:v>
                </c:pt>
                <c:pt idx="158">
                  <c:v>23666543.107966606</c:v>
                </c:pt>
                <c:pt idx="159">
                  <c:v>24849870.263364937</c:v>
                </c:pt>
                <c:pt idx="160">
                  <c:v>26092363.776533186</c:v>
                </c:pt>
                <c:pt idx="161">
                  <c:v>27396981.965359848</c:v>
                </c:pt>
                <c:pt idx="162">
                  <c:v>28766831.063627843</c:v>
                </c:pt>
                <c:pt idx="163">
                  <c:v>30205172.616809238</c:v>
                </c:pt>
                <c:pt idx="164">
                  <c:v>31715431.247649699</c:v>
                </c:pt>
                <c:pt idx="165">
                  <c:v>33301202.810032185</c:v>
                </c:pt>
                <c:pt idx="166">
                  <c:v>34966262.950533792</c:v>
                </c:pt>
                <c:pt idx="167">
                  <c:v>36714576.098060481</c:v>
                </c:pt>
                <c:pt idx="168">
                  <c:v>38550304.902963504</c:v>
                </c:pt>
                <c:pt idx="169">
                  <c:v>40477820.148111679</c:v>
                </c:pt>
                <c:pt idx="170">
                  <c:v>42501711.155517265</c:v>
                </c:pt>
                <c:pt idx="171">
                  <c:v>44626796.713293128</c:v>
                </c:pt>
                <c:pt idx="172">
                  <c:v>46858136.548957787</c:v>
                </c:pt>
                <c:pt idx="173">
                  <c:v>49201043.376405679</c:v>
                </c:pt>
                <c:pt idx="174">
                  <c:v>51661095.545225963</c:v>
                </c:pt>
                <c:pt idx="175">
                  <c:v>54244150.322487265</c:v>
                </c:pt>
                <c:pt idx="176">
                  <c:v>56956357.838611633</c:v>
                </c:pt>
                <c:pt idx="177">
                  <c:v>59804175.73054222</c:v>
                </c:pt>
                <c:pt idx="178">
                  <c:v>62794384.517069332</c:v>
                </c:pt>
                <c:pt idx="179">
                  <c:v>65934103.742922805</c:v>
                </c:pt>
                <c:pt idx="180">
                  <c:v>69230808.930068955</c:v>
                </c:pt>
                <c:pt idx="181">
                  <c:v>72692349.3765724</c:v>
                </c:pt>
                <c:pt idx="182">
                  <c:v>76326966.845401019</c:v>
                </c:pt>
                <c:pt idx="183">
                  <c:v>80143315.18767108</c:v>
                </c:pt>
                <c:pt idx="184">
                  <c:v>84150480.947054639</c:v>
                </c:pt>
                <c:pt idx="185">
                  <c:v>88358004.994407371</c:v>
                </c:pt>
                <c:pt idx="186">
                  <c:v>92775905.24412775</c:v>
                </c:pt>
                <c:pt idx="187">
                  <c:v>97414700.506334141</c:v>
                </c:pt>
                <c:pt idx="188">
                  <c:v>102285435.53165086</c:v>
                </c:pt>
                <c:pt idx="189">
                  <c:v>107399707.30823341</c:v>
                </c:pt>
                <c:pt idx="190">
                  <c:v>112769692.67364508</c:v>
                </c:pt>
                <c:pt idx="191">
                  <c:v>118408177.30732735</c:v>
                </c:pt>
                <c:pt idx="192">
                  <c:v>124328586.17269371</c:v>
                </c:pt>
                <c:pt idx="193">
                  <c:v>130545015.48132841</c:v>
                </c:pt>
                <c:pt idx="194">
                  <c:v>137072266.25539485</c:v>
                </c:pt>
                <c:pt idx="195">
                  <c:v>143925879.56816459</c:v>
                </c:pt>
                <c:pt idx="196">
                  <c:v>151122173.54657283</c:v>
                </c:pt>
                <c:pt idx="197">
                  <c:v>158678282.22390148</c:v>
                </c:pt>
                <c:pt idx="198">
                  <c:v>166612196.33509657</c:v>
                </c:pt>
                <c:pt idx="199">
                  <c:v>174942806.15185142</c:v>
                </c:pt>
                <c:pt idx="200">
                  <c:v>183689946.45944399</c:v>
                </c:pt>
                <c:pt idx="201">
                  <c:v>192874443.78241619</c:v>
                </c:pt>
                <c:pt idx="202">
                  <c:v>202518165.97153702</c:v>
                </c:pt>
                <c:pt idx="203">
                  <c:v>212644074.27011389</c:v>
                </c:pt>
                <c:pt idx="204">
                  <c:v>223276277.9836196</c:v>
                </c:pt>
                <c:pt idx="205">
                  <c:v>234440091.88280058</c:v>
                </c:pt>
                <c:pt idx="206">
                  <c:v>246162096.47694063</c:v>
                </c:pt>
                <c:pt idx="207">
                  <c:v>258470201.30078769</c:v>
                </c:pt>
                <c:pt idx="208">
                  <c:v>271393711.36582708</c:v>
                </c:pt>
                <c:pt idx="209">
                  <c:v>284963396.93411845</c:v>
                </c:pt>
                <c:pt idx="210">
                  <c:v>299211566.78082436</c:v>
                </c:pt>
                <c:pt idx="211">
                  <c:v>314172145.1198656</c:v>
                </c:pt>
                <c:pt idx="212">
                  <c:v>329880752.3758589</c:v>
                </c:pt>
                <c:pt idx="213">
                  <c:v>346374789.99465185</c:v>
                </c:pt>
                <c:pt idx="214">
                  <c:v>363693529.49438447</c:v>
                </c:pt>
                <c:pt idx="215">
                  <c:v>381878205.96910369</c:v>
                </c:pt>
                <c:pt idx="216">
                  <c:v>400972116.26755887</c:v>
                </c:pt>
                <c:pt idx="217">
                  <c:v>421020722.08093685</c:v>
                </c:pt>
                <c:pt idx="218">
                  <c:v>442071758.18498373</c:v>
                </c:pt>
                <c:pt idx="219">
                  <c:v>464175346.09423292</c:v>
                </c:pt>
                <c:pt idx="220">
                  <c:v>487384113.39894456</c:v>
                </c:pt>
                <c:pt idx="221">
                  <c:v>511753319.06889182</c:v>
                </c:pt>
                <c:pt idx="222">
                  <c:v>537340985.02233648</c:v>
                </c:pt>
                <c:pt idx="223">
                  <c:v>564208034.27345335</c:v>
                </c:pt>
                <c:pt idx="224">
                  <c:v>592418435.98712599</c:v>
                </c:pt>
                <c:pt idx="225">
                  <c:v>622039357.78648233</c:v>
                </c:pt>
                <c:pt idx="226">
                  <c:v>653141325.67580652</c:v>
                </c:pt>
                <c:pt idx="227">
                  <c:v>685798391.95959687</c:v>
                </c:pt>
                <c:pt idx="228">
                  <c:v>720088311.55757678</c:v>
                </c:pt>
                <c:pt idx="229">
                  <c:v>756092727.13545561</c:v>
                </c:pt>
                <c:pt idx="230">
                  <c:v>793897363.49222839</c:v>
                </c:pt>
                <c:pt idx="231">
                  <c:v>833592231.66683984</c:v>
                </c:pt>
                <c:pt idx="232">
                  <c:v>875271843.25018191</c:v>
                </c:pt>
                <c:pt idx="233">
                  <c:v>919035435.412691</c:v>
                </c:pt>
                <c:pt idx="234">
                  <c:v>964987207.18332553</c:v>
                </c:pt>
                <c:pt idx="235">
                  <c:v>1013236567.5424918</c:v>
                </c:pt>
                <c:pt idx="236">
                  <c:v>1063898395.9196165</c:v>
                </c:pt>
                <c:pt idx="237">
                  <c:v>1117093315.7155974</c:v>
                </c:pt>
                <c:pt idx="238">
                  <c:v>1172947981.5013773</c:v>
                </c:pt>
                <c:pt idx="239">
                  <c:v>1231595380.5764463</c:v>
                </c:pt>
                <c:pt idx="240">
                  <c:v>1293175149.6052687</c:v>
                </c:pt>
                <c:pt idx="241">
                  <c:v>1357833907.0855322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FE-400D-9750-7D9624C43DB2}"/>
            </c:ext>
          </c:extLst>
        </c:ser>
        <c:ser>
          <c:idx val="12"/>
          <c:order val="2"/>
          <c:tx>
            <c:strRef>
              <c:f>Projections_Data!$F$11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123103</c:v>
                </c:pt>
                <c:pt idx="58">
                  <c:v>147369</c:v>
                </c:pt>
                <c:pt idx="59">
                  <c:v>171952</c:v>
                </c:pt>
                <c:pt idx="60">
                  <c:v>193563</c:v>
                </c:pt>
                <c:pt idx="61">
                  <c:v>225713</c:v>
                </c:pt>
                <c:pt idx="62">
                  <c:v>247320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424795</c:v>
                </c:pt>
                <c:pt idx="67">
                  <c:v>465199</c:v>
                </c:pt>
                <c:pt idx="68">
                  <c:v>489816</c:v>
                </c:pt>
                <c:pt idx="69">
                  <c:v>536412</c:v>
                </c:pt>
                <c:pt idx="70">
                  <c:v>578006</c:v>
                </c:pt>
                <c:pt idx="71">
                  <c:v>627823</c:v>
                </c:pt>
                <c:pt idx="72">
                  <c:v>662042</c:v>
                </c:pt>
                <c:pt idx="73">
                  <c:v>706110</c:v>
                </c:pt>
                <c:pt idx="74">
                  <c:v>723280</c:v>
                </c:pt>
                <c:pt idx="75">
                  <c:v>723801</c:v>
                </c:pt>
                <c:pt idx="76">
                  <c:v>736670</c:v>
                </c:pt>
                <c:pt idx="77">
                  <c:v>752798</c:v>
                </c:pt>
                <c:pt idx="78">
                  <c:v>782898</c:v>
                </c:pt>
                <c:pt idx="79">
                  <c:v>809816</c:v>
                </c:pt>
                <c:pt idx="80">
                  <c:v>799841</c:v>
                </c:pt>
                <c:pt idx="81">
                  <c:v>823507</c:v>
                </c:pt>
                <c:pt idx="82">
                  <c:v>806808</c:v>
                </c:pt>
                <c:pt idx="83">
                  <c:v>793794</c:v>
                </c:pt>
                <c:pt idx="84">
                  <c:v>795517</c:v>
                </c:pt>
                <c:pt idx="85">
                  <c:v>824560</c:v>
                </c:pt>
                <c:pt idx="86">
                  <c:v>842510</c:v>
                </c:pt>
                <c:pt idx="87">
                  <c:v>841522</c:v>
                </c:pt>
                <c:pt idx="88">
                  <c:v>832329</c:v>
                </c:pt>
                <c:pt idx="89">
                  <c:v>816720</c:v>
                </c:pt>
                <c:pt idx="90">
                  <c:v>898392.00000000012</c:v>
                </c:pt>
                <c:pt idx="91">
                  <c:v>988231.20000000019</c:v>
                </c:pt>
                <c:pt idx="92">
                  <c:v>1087054.3200000003</c:v>
                </c:pt>
                <c:pt idx="93">
                  <c:v>1195759.7520000003</c:v>
                </c:pt>
                <c:pt idx="94">
                  <c:v>1315335.7272000005</c:v>
                </c:pt>
                <c:pt idx="95">
                  <c:v>1446869.2999200008</c:v>
                </c:pt>
                <c:pt idx="96">
                  <c:v>1591556.2299120009</c:v>
                </c:pt>
                <c:pt idx="97">
                  <c:v>1750711.8529032012</c:v>
                </c:pt>
                <c:pt idx="98">
                  <c:v>1925783.0381935216</c:v>
                </c:pt>
                <c:pt idx="99">
                  <c:v>2118361.3420128739</c:v>
                </c:pt>
                <c:pt idx="100">
                  <c:v>2330197.4762141616</c:v>
                </c:pt>
                <c:pt idx="101">
                  <c:v>2563217.2238355782</c:v>
                </c:pt>
                <c:pt idx="102">
                  <c:v>2819538.946219136</c:v>
                </c:pt>
                <c:pt idx="103">
                  <c:v>3101492.8408410498</c:v>
                </c:pt>
                <c:pt idx="104">
                  <c:v>3411642.1249251552</c:v>
                </c:pt>
                <c:pt idx="105">
                  <c:v>3752806.337417671</c:v>
                </c:pt>
                <c:pt idx="106">
                  <c:v>4128086.9711594386</c:v>
                </c:pt>
                <c:pt idx="107">
                  <c:v>4540895.6682753824</c:v>
                </c:pt>
                <c:pt idx="108">
                  <c:v>4994985.2351029208</c:v>
                </c:pt>
                <c:pt idx="109">
                  <c:v>5494483.758613213</c:v>
                </c:pt>
                <c:pt idx="110">
                  <c:v>6043932.1344745345</c:v>
                </c:pt>
                <c:pt idx="111">
                  <c:v>6648325.3479219889</c:v>
                </c:pt>
                <c:pt idx="112">
                  <c:v>7313157.8827141887</c:v>
                </c:pt>
                <c:pt idx="113">
                  <c:v>8044473.6709856084</c:v>
                </c:pt>
                <c:pt idx="114">
                  <c:v>8848921.0380841698</c:v>
                </c:pt>
                <c:pt idx="115">
                  <c:v>9733813.1418925878</c:v>
                </c:pt>
                <c:pt idx="116">
                  <c:v>10707194.456081847</c:v>
                </c:pt>
                <c:pt idx="117">
                  <c:v>11777913.901690032</c:v>
                </c:pt>
                <c:pt idx="118">
                  <c:v>12955705.291859036</c:v>
                </c:pt>
                <c:pt idx="119">
                  <c:v>14251275.821044941</c:v>
                </c:pt>
                <c:pt idx="120">
                  <c:v>15676403.403149435</c:v>
                </c:pt>
                <c:pt idx="121">
                  <c:v>17244043.743464381</c:v>
                </c:pt>
                <c:pt idx="122">
                  <c:v>18968448.117810819</c:v>
                </c:pt>
                <c:pt idx="123">
                  <c:v>20865292.929591902</c:v>
                </c:pt>
                <c:pt idx="124">
                  <c:v>22951822.222551093</c:v>
                </c:pt>
                <c:pt idx="125">
                  <c:v>25247004.444806203</c:v>
                </c:pt>
                <c:pt idx="126">
                  <c:v>27771704.889286827</c:v>
                </c:pt>
                <c:pt idx="127">
                  <c:v>30548875.378215514</c:v>
                </c:pt>
                <c:pt idx="128">
                  <c:v>33603762.916037068</c:v>
                </c:pt>
                <c:pt idx="129">
                  <c:v>36964139.207640775</c:v>
                </c:pt>
                <c:pt idx="130">
                  <c:v>40660553.128404856</c:v>
                </c:pt>
                <c:pt idx="131">
                  <c:v>44726608.441245347</c:v>
                </c:pt>
                <c:pt idx="132">
                  <c:v>49199269.285369888</c:v>
                </c:pt>
                <c:pt idx="133">
                  <c:v>54119196.213906884</c:v>
                </c:pt>
                <c:pt idx="134">
                  <c:v>59531115.835297577</c:v>
                </c:pt>
                <c:pt idx="135">
                  <c:v>65484227.41882734</c:v>
                </c:pt>
                <c:pt idx="136">
                  <c:v>72032650.160710081</c:v>
                </c:pt>
                <c:pt idx="137">
                  <c:v>79235915.176781103</c:v>
                </c:pt>
                <c:pt idx="138">
                  <c:v>87159506.694459215</c:v>
                </c:pt>
                <c:pt idx="139">
                  <c:v>95875457.363905147</c:v>
                </c:pt>
                <c:pt idx="140">
                  <c:v>105463003.10029566</c:v>
                </c:pt>
                <c:pt idx="141">
                  <c:v>116009303.41032524</c:v>
                </c:pt>
                <c:pt idx="142">
                  <c:v>127610233.75135778</c:v>
                </c:pt>
                <c:pt idx="143">
                  <c:v>140371257.12649357</c:v>
                </c:pt>
                <c:pt idx="144">
                  <c:v>154408382.83914295</c:v>
                </c:pt>
                <c:pt idx="145">
                  <c:v>169849221.12305725</c:v>
                </c:pt>
                <c:pt idx="146">
                  <c:v>186834143.23536298</c:v>
                </c:pt>
                <c:pt idx="147">
                  <c:v>205517557.55889928</c:v>
                </c:pt>
                <c:pt idx="148">
                  <c:v>226069313.31478924</c:v>
                </c:pt>
                <c:pt idx="149">
                  <c:v>248676244.64626819</c:v>
                </c:pt>
                <c:pt idx="150">
                  <c:v>273543869.11089504</c:v>
                </c:pt>
                <c:pt idx="151">
                  <c:v>300898256.02198458</c:v>
                </c:pt>
                <c:pt idx="152">
                  <c:v>330988081.62418306</c:v>
                </c:pt>
                <c:pt idx="153">
                  <c:v>364086889.78660136</c:v>
                </c:pt>
                <c:pt idx="154">
                  <c:v>400495578.76526153</c:v>
                </c:pt>
                <c:pt idx="155">
                  <c:v>440545136.64178771</c:v>
                </c:pt>
                <c:pt idx="156">
                  <c:v>484599650.3059665</c:v>
                </c:pt>
                <c:pt idx="157">
                  <c:v>533059615.33656317</c:v>
                </c:pt>
                <c:pt idx="158">
                  <c:v>586365576.87021959</c:v>
                </c:pt>
                <c:pt idx="159">
                  <c:v>645002134.55724156</c:v>
                </c:pt>
                <c:pt idx="160">
                  <c:v>709502348.0129658</c:v>
                </c:pt>
                <c:pt idx="161">
                  <c:v>780452582.81426239</c:v>
                </c:pt>
                <c:pt idx="162">
                  <c:v>858497841.0956887</c:v>
                </c:pt>
                <c:pt idx="163">
                  <c:v>944347625.20525765</c:v>
                </c:pt>
                <c:pt idx="164">
                  <c:v>1038782387.7257835</c:v>
                </c:pt>
                <c:pt idx="165">
                  <c:v>1142660626.4983618</c:v>
                </c:pt>
                <c:pt idx="166">
                  <c:v>1256926689.1481981</c:v>
                </c:pt>
                <c:pt idx="167">
                  <c:v>1382619358.0630181</c:v>
                </c:pt>
                <c:pt idx="168">
                  <c:v>1520881293.8693199</c:v>
                </c:pt>
                <c:pt idx="169">
                  <c:v>1672969423.2562521</c:v>
                </c:pt>
                <c:pt idx="170">
                  <c:v>1840266365.5818775</c:v>
                </c:pt>
                <c:pt idx="171">
                  <c:v>2024293002.1400654</c:v>
                </c:pt>
                <c:pt idx="172">
                  <c:v>2226722302.3540721</c:v>
                </c:pt>
                <c:pt idx="173">
                  <c:v>2449394532.5894794</c:v>
                </c:pt>
                <c:pt idx="174">
                  <c:v>2694333985.8484278</c:v>
                </c:pt>
                <c:pt idx="175">
                  <c:v>2765243340.4000001</c:v>
                </c:pt>
                <c:pt idx="176">
                  <c:v>2765243340.4000001</c:v>
                </c:pt>
                <c:pt idx="177">
                  <c:v>2765243340.4000001</c:v>
                </c:pt>
                <c:pt idx="178">
                  <c:v>2765243340.4000001</c:v>
                </c:pt>
                <c:pt idx="179">
                  <c:v>2765243340.4000001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FE-400D-9750-7D9624C43DB2}"/>
            </c:ext>
          </c:extLst>
        </c:ser>
        <c:ser>
          <c:idx val="13"/>
          <c:order val="3"/>
          <c:tx>
            <c:strRef>
              <c:f>Projections_Data!$F$12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123103</c:v>
                </c:pt>
                <c:pt idx="58">
                  <c:v>147369</c:v>
                </c:pt>
                <c:pt idx="59">
                  <c:v>171952</c:v>
                </c:pt>
                <c:pt idx="60">
                  <c:v>193563</c:v>
                </c:pt>
                <c:pt idx="61">
                  <c:v>225713</c:v>
                </c:pt>
                <c:pt idx="62">
                  <c:v>247320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424795</c:v>
                </c:pt>
                <c:pt idx="67">
                  <c:v>465199</c:v>
                </c:pt>
                <c:pt idx="68">
                  <c:v>489816</c:v>
                </c:pt>
                <c:pt idx="69">
                  <c:v>536412</c:v>
                </c:pt>
                <c:pt idx="70">
                  <c:v>578006</c:v>
                </c:pt>
                <c:pt idx="71">
                  <c:v>627823</c:v>
                </c:pt>
                <c:pt idx="72">
                  <c:v>662042</c:v>
                </c:pt>
                <c:pt idx="73">
                  <c:v>706110</c:v>
                </c:pt>
                <c:pt idx="74">
                  <c:v>723280</c:v>
                </c:pt>
                <c:pt idx="75">
                  <c:v>723801</c:v>
                </c:pt>
                <c:pt idx="76">
                  <c:v>736670</c:v>
                </c:pt>
                <c:pt idx="77">
                  <c:v>752798</c:v>
                </c:pt>
                <c:pt idx="78">
                  <c:v>782898</c:v>
                </c:pt>
                <c:pt idx="79">
                  <c:v>809816</c:v>
                </c:pt>
                <c:pt idx="80">
                  <c:v>799841</c:v>
                </c:pt>
                <c:pt idx="81">
                  <c:v>823507</c:v>
                </c:pt>
                <c:pt idx="82">
                  <c:v>806808</c:v>
                </c:pt>
                <c:pt idx="83">
                  <c:v>793794</c:v>
                </c:pt>
                <c:pt idx="84">
                  <c:v>795517</c:v>
                </c:pt>
                <c:pt idx="85">
                  <c:v>824560</c:v>
                </c:pt>
                <c:pt idx="86">
                  <c:v>842510</c:v>
                </c:pt>
                <c:pt idx="87">
                  <c:v>841522</c:v>
                </c:pt>
                <c:pt idx="88">
                  <c:v>832329</c:v>
                </c:pt>
                <c:pt idx="89">
                  <c:v>816720</c:v>
                </c:pt>
                <c:pt idx="90">
                  <c:v>980064</c:v>
                </c:pt>
                <c:pt idx="91">
                  <c:v>1176076.8</c:v>
                </c:pt>
                <c:pt idx="92">
                  <c:v>1411292.1599999999</c:v>
                </c:pt>
                <c:pt idx="93">
                  <c:v>1693550.5919999999</c:v>
                </c:pt>
                <c:pt idx="94">
                  <c:v>2032260.7103999997</c:v>
                </c:pt>
                <c:pt idx="95">
                  <c:v>2438712.8524799994</c:v>
                </c:pt>
                <c:pt idx="96">
                  <c:v>2926455.4229759993</c:v>
                </c:pt>
                <c:pt idx="97">
                  <c:v>3511746.507571199</c:v>
                </c:pt>
                <c:pt idx="98">
                  <c:v>4214095.809085439</c:v>
                </c:pt>
                <c:pt idx="99">
                  <c:v>5056914.9709025268</c:v>
                </c:pt>
                <c:pt idx="100">
                  <c:v>6068297.9650830319</c:v>
                </c:pt>
                <c:pt idx="101">
                  <c:v>7281957.5580996377</c:v>
                </c:pt>
                <c:pt idx="102">
                  <c:v>8738349.0697195642</c:v>
                </c:pt>
                <c:pt idx="103">
                  <c:v>10486018.883663477</c:v>
                </c:pt>
                <c:pt idx="104">
                  <c:v>12583222.660396172</c:v>
                </c:pt>
                <c:pt idx="105">
                  <c:v>15099867.192475405</c:v>
                </c:pt>
                <c:pt idx="106">
                  <c:v>18119840.630970486</c:v>
                </c:pt>
                <c:pt idx="107">
                  <c:v>21743808.757164583</c:v>
                </c:pt>
                <c:pt idx="108">
                  <c:v>26092570.508597497</c:v>
                </c:pt>
                <c:pt idx="109">
                  <c:v>31311084.610316996</c:v>
                </c:pt>
                <c:pt idx="110">
                  <c:v>37573301.532380395</c:v>
                </c:pt>
                <c:pt idx="111">
                  <c:v>45087961.838856474</c:v>
                </c:pt>
                <c:pt idx="112">
                  <c:v>54105554.206627764</c:v>
                </c:pt>
                <c:pt idx="113">
                  <c:v>64926665.047953315</c:v>
                </c:pt>
                <c:pt idx="114">
                  <c:v>77911998.057543978</c:v>
                </c:pt>
                <c:pt idx="115">
                  <c:v>93494397.669052765</c:v>
                </c:pt>
                <c:pt idx="116">
                  <c:v>112193277.20286332</c:v>
                </c:pt>
                <c:pt idx="117">
                  <c:v>134631932.64343598</c:v>
                </c:pt>
                <c:pt idx="118">
                  <c:v>161558319.17212316</c:v>
                </c:pt>
                <c:pt idx="119">
                  <c:v>193869983.00654778</c:v>
                </c:pt>
                <c:pt idx="120">
                  <c:v>232643979.60785732</c:v>
                </c:pt>
                <c:pt idx="121">
                  <c:v>279172775.52942878</c:v>
                </c:pt>
                <c:pt idx="122">
                  <c:v>335007330.63531452</c:v>
                </c:pt>
                <c:pt idx="123">
                  <c:v>402008796.76237744</c:v>
                </c:pt>
                <c:pt idx="124">
                  <c:v>482410556.11485291</c:v>
                </c:pt>
                <c:pt idx="125">
                  <c:v>578892667.33782351</c:v>
                </c:pt>
                <c:pt idx="126">
                  <c:v>694671200.80538821</c:v>
                </c:pt>
                <c:pt idx="127">
                  <c:v>833605440.96646583</c:v>
                </c:pt>
                <c:pt idx="128">
                  <c:v>1000326529.1597589</c:v>
                </c:pt>
                <c:pt idx="129">
                  <c:v>1200391834.9917107</c:v>
                </c:pt>
                <c:pt idx="130">
                  <c:v>1440470201.9900527</c:v>
                </c:pt>
                <c:pt idx="131">
                  <c:v>1728564242.3880632</c:v>
                </c:pt>
                <c:pt idx="132">
                  <c:v>2074277090.8656757</c:v>
                </c:pt>
                <c:pt idx="133">
                  <c:v>2489132509.0388107</c:v>
                </c:pt>
                <c:pt idx="134">
                  <c:v>2765243340.4000001</c:v>
                </c:pt>
                <c:pt idx="135">
                  <c:v>2765243340.4000001</c:v>
                </c:pt>
                <c:pt idx="136">
                  <c:v>2765243340.4000001</c:v>
                </c:pt>
                <c:pt idx="137">
                  <c:v>2765243340.4000001</c:v>
                </c:pt>
                <c:pt idx="138">
                  <c:v>2765243340.4000001</c:v>
                </c:pt>
                <c:pt idx="139">
                  <c:v>2765243340.4000001</c:v>
                </c:pt>
                <c:pt idx="140">
                  <c:v>2765243340.4000001</c:v>
                </c:pt>
                <c:pt idx="141">
                  <c:v>2765243340.4000001</c:v>
                </c:pt>
                <c:pt idx="142">
                  <c:v>2765243340.4000001</c:v>
                </c:pt>
                <c:pt idx="143">
                  <c:v>2765243340.4000001</c:v>
                </c:pt>
                <c:pt idx="144">
                  <c:v>2765243340.4000001</c:v>
                </c:pt>
                <c:pt idx="145">
                  <c:v>2765243340.4000001</c:v>
                </c:pt>
                <c:pt idx="146">
                  <c:v>2765243340.4000001</c:v>
                </c:pt>
                <c:pt idx="147">
                  <c:v>2765243340.4000001</c:v>
                </c:pt>
                <c:pt idx="148">
                  <c:v>2765243340.4000001</c:v>
                </c:pt>
                <c:pt idx="149">
                  <c:v>2765243340.4000001</c:v>
                </c:pt>
                <c:pt idx="150">
                  <c:v>2765243340.4000001</c:v>
                </c:pt>
                <c:pt idx="151">
                  <c:v>2765243340.4000001</c:v>
                </c:pt>
                <c:pt idx="152">
                  <c:v>2765243340.4000001</c:v>
                </c:pt>
                <c:pt idx="153">
                  <c:v>2765243340.4000001</c:v>
                </c:pt>
                <c:pt idx="154">
                  <c:v>2765243340.4000001</c:v>
                </c:pt>
                <c:pt idx="155">
                  <c:v>2765243340.4000001</c:v>
                </c:pt>
                <c:pt idx="156">
                  <c:v>2765243340.4000001</c:v>
                </c:pt>
                <c:pt idx="157">
                  <c:v>2765243340.4000001</c:v>
                </c:pt>
                <c:pt idx="158">
                  <c:v>2765243340.4000001</c:v>
                </c:pt>
                <c:pt idx="159">
                  <c:v>2765243340.4000001</c:v>
                </c:pt>
                <c:pt idx="160">
                  <c:v>2765243340.4000001</c:v>
                </c:pt>
                <c:pt idx="161">
                  <c:v>2765243340.4000001</c:v>
                </c:pt>
                <c:pt idx="162">
                  <c:v>2765243340.4000001</c:v>
                </c:pt>
                <c:pt idx="163">
                  <c:v>2765243340.4000001</c:v>
                </c:pt>
                <c:pt idx="164">
                  <c:v>2765243340.4000001</c:v>
                </c:pt>
                <c:pt idx="165">
                  <c:v>2765243340.4000001</c:v>
                </c:pt>
                <c:pt idx="166">
                  <c:v>2765243340.4000001</c:v>
                </c:pt>
                <c:pt idx="167">
                  <c:v>2765243340.4000001</c:v>
                </c:pt>
                <c:pt idx="168">
                  <c:v>2765243340.4000001</c:v>
                </c:pt>
                <c:pt idx="169">
                  <c:v>2765243340.4000001</c:v>
                </c:pt>
                <c:pt idx="170">
                  <c:v>2765243340.4000001</c:v>
                </c:pt>
                <c:pt idx="171">
                  <c:v>2765243340.4000001</c:v>
                </c:pt>
                <c:pt idx="172">
                  <c:v>2765243340.4000001</c:v>
                </c:pt>
                <c:pt idx="173">
                  <c:v>2765243340.4000001</c:v>
                </c:pt>
                <c:pt idx="174">
                  <c:v>2765243340.4000001</c:v>
                </c:pt>
                <c:pt idx="175">
                  <c:v>2765243340.4000001</c:v>
                </c:pt>
                <c:pt idx="176">
                  <c:v>2765243340.4000001</c:v>
                </c:pt>
                <c:pt idx="177">
                  <c:v>2765243340.4000001</c:v>
                </c:pt>
                <c:pt idx="178">
                  <c:v>2765243340.4000001</c:v>
                </c:pt>
                <c:pt idx="179">
                  <c:v>2765243340.4000001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FE-400D-9750-7D9624C43DB2}"/>
            </c:ext>
          </c:extLst>
        </c:ser>
        <c:ser>
          <c:idx val="14"/>
          <c:order val="4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FE-400D-9750-7D9624C43DB2}"/>
            </c:ext>
          </c:extLst>
        </c:ser>
        <c:ser>
          <c:idx val="15"/>
          <c:order val="5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FE-400D-9750-7D9624C43DB2}"/>
            </c:ext>
          </c:extLst>
        </c:ser>
        <c:ser>
          <c:idx val="16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123103</c:v>
                </c:pt>
                <c:pt idx="58">
                  <c:v>147369</c:v>
                </c:pt>
                <c:pt idx="59">
                  <c:v>171952</c:v>
                </c:pt>
                <c:pt idx="60">
                  <c:v>193563</c:v>
                </c:pt>
                <c:pt idx="61">
                  <c:v>225713</c:v>
                </c:pt>
                <c:pt idx="62">
                  <c:v>247320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424795</c:v>
                </c:pt>
                <c:pt idx="67">
                  <c:v>465199</c:v>
                </c:pt>
                <c:pt idx="68">
                  <c:v>489816</c:v>
                </c:pt>
                <c:pt idx="69">
                  <c:v>536412</c:v>
                </c:pt>
                <c:pt idx="70">
                  <c:v>578006</c:v>
                </c:pt>
                <c:pt idx="71">
                  <c:v>627823</c:v>
                </c:pt>
                <c:pt idx="72">
                  <c:v>662042</c:v>
                </c:pt>
                <c:pt idx="73">
                  <c:v>706110</c:v>
                </c:pt>
                <c:pt idx="74">
                  <c:v>723280</c:v>
                </c:pt>
                <c:pt idx="75">
                  <c:v>723801</c:v>
                </c:pt>
                <c:pt idx="76">
                  <c:v>736670</c:v>
                </c:pt>
                <c:pt idx="77">
                  <c:v>752798</c:v>
                </c:pt>
                <c:pt idx="78">
                  <c:v>782898</c:v>
                </c:pt>
                <c:pt idx="79">
                  <c:v>809816</c:v>
                </c:pt>
                <c:pt idx="80">
                  <c:v>799841</c:v>
                </c:pt>
                <c:pt idx="81">
                  <c:v>823507</c:v>
                </c:pt>
                <c:pt idx="82">
                  <c:v>806808</c:v>
                </c:pt>
                <c:pt idx="83">
                  <c:v>793794</c:v>
                </c:pt>
                <c:pt idx="84">
                  <c:v>795517</c:v>
                </c:pt>
                <c:pt idx="85">
                  <c:v>824560</c:v>
                </c:pt>
                <c:pt idx="86">
                  <c:v>842510</c:v>
                </c:pt>
                <c:pt idx="87">
                  <c:v>841522</c:v>
                </c:pt>
                <c:pt idx="88">
                  <c:v>832329</c:v>
                </c:pt>
                <c:pt idx="89">
                  <c:v>816720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FE-400D-9750-7D9624C43DB2}"/>
            </c:ext>
          </c:extLst>
        </c:ser>
        <c:ser>
          <c:idx val="17"/>
          <c:order val="7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1666</c:v>
                </c:pt>
                <c:pt idx="25">
                  <c:v>1770</c:v>
                </c:pt>
                <c:pt idx="26">
                  <c:v>1868</c:v>
                </c:pt>
                <c:pt idx="27">
                  <c:v>2007</c:v>
                </c:pt>
                <c:pt idx="28">
                  <c:v>2122</c:v>
                </c:pt>
                <c:pt idx="29">
                  <c:v>2245</c:v>
                </c:pt>
                <c:pt idx="30">
                  <c:v>2249</c:v>
                </c:pt>
                <c:pt idx="31">
                  <c:v>2456</c:v>
                </c:pt>
                <c:pt idx="32">
                  <c:v>2466</c:v>
                </c:pt>
                <c:pt idx="33">
                  <c:v>2626</c:v>
                </c:pt>
                <c:pt idx="34">
                  <c:v>2705</c:v>
                </c:pt>
                <c:pt idx="35">
                  <c:v>2766</c:v>
                </c:pt>
                <c:pt idx="36">
                  <c:v>2810</c:v>
                </c:pt>
                <c:pt idx="37">
                  <c:v>2866</c:v>
                </c:pt>
                <c:pt idx="38">
                  <c:v>2935</c:v>
                </c:pt>
                <c:pt idx="39">
                  <c:v>2990</c:v>
                </c:pt>
                <c:pt idx="40">
                  <c:v>3079</c:v>
                </c:pt>
                <c:pt idx="41">
                  <c:v>3154</c:v>
                </c:pt>
                <c:pt idx="42">
                  <c:v>3248</c:v>
                </c:pt>
                <c:pt idx="43">
                  <c:v>3342</c:v>
                </c:pt>
                <c:pt idx="44">
                  <c:v>3454</c:v>
                </c:pt>
                <c:pt idx="45">
                  <c:v>3552</c:v>
                </c:pt>
                <c:pt idx="46">
                  <c:v>3796</c:v>
                </c:pt>
                <c:pt idx="47">
                  <c:v>3982</c:v>
                </c:pt>
                <c:pt idx="48">
                  <c:v>4256</c:v>
                </c:pt>
                <c:pt idx="49">
                  <c:v>4608</c:v>
                </c:pt>
                <c:pt idx="50">
                  <c:v>4948</c:v>
                </c:pt>
                <c:pt idx="51">
                  <c:v>5400</c:v>
                </c:pt>
                <c:pt idx="52">
                  <c:v>5812</c:v>
                </c:pt>
                <c:pt idx="53">
                  <c:v>6483</c:v>
                </c:pt>
                <c:pt idx="54">
                  <c:v>7118</c:v>
                </c:pt>
                <c:pt idx="55">
                  <c:v>7938</c:v>
                </c:pt>
                <c:pt idx="56">
                  <c:v>8872</c:v>
                </c:pt>
                <c:pt idx="57">
                  <c:v>9987</c:v>
                </c:pt>
                <c:pt idx="58">
                  <c:v>11290</c:v>
                </c:pt>
                <c:pt idx="59">
                  <c:v>12961</c:v>
                </c:pt>
                <c:pt idx="60">
                  <c:v>14638</c:v>
                </c:pt>
                <c:pt idx="61">
                  <c:v>16488</c:v>
                </c:pt>
                <c:pt idx="62">
                  <c:v>18605</c:v>
                </c:pt>
                <c:pt idx="63">
                  <c:v>21157</c:v>
                </c:pt>
                <c:pt idx="64">
                  <c:v>23944</c:v>
                </c:pt>
                <c:pt idx="65">
                  <c:v>27168</c:v>
                </c:pt>
                <c:pt idx="66">
                  <c:v>30618</c:v>
                </c:pt>
                <c:pt idx="67">
                  <c:v>33885</c:v>
                </c:pt>
                <c:pt idx="68">
                  <c:v>37536</c:v>
                </c:pt>
                <c:pt idx="69">
                  <c:v>42054</c:v>
                </c:pt>
                <c:pt idx="70">
                  <c:v>47116</c:v>
                </c:pt>
                <c:pt idx="71">
                  <c:v>52909</c:v>
                </c:pt>
                <c:pt idx="72">
                  <c:v>58708</c:v>
                </c:pt>
                <c:pt idx="73">
                  <c:v>64517</c:v>
                </c:pt>
                <c:pt idx="74">
                  <c:v>69273</c:v>
                </c:pt>
                <c:pt idx="75">
                  <c:v>74453</c:v>
                </c:pt>
                <c:pt idx="76">
                  <c:v>81816</c:v>
                </c:pt>
                <c:pt idx="77">
                  <c:v>88203</c:v>
                </c:pt>
                <c:pt idx="78">
                  <c:v>95383</c:v>
                </c:pt>
                <c:pt idx="79">
                  <c:v>102374</c:v>
                </c:pt>
                <c:pt idx="80">
                  <c:v>108346</c:v>
                </c:pt>
                <c:pt idx="81">
                  <c:v>113926</c:v>
                </c:pt>
                <c:pt idx="82">
                  <c:v>119312</c:v>
                </c:pt>
                <c:pt idx="83">
                  <c:v>125806</c:v>
                </c:pt>
                <c:pt idx="84">
                  <c:v>133994</c:v>
                </c:pt>
                <c:pt idx="85">
                  <c:v>143613</c:v>
                </c:pt>
                <c:pt idx="86">
                  <c:v>153619</c:v>
                </c:pt>
                <c:pt idx="87">
                  <c:v>159301</c:v>
                </c:pt>
                <c:pt idx="88">
                  <c:v>164826</c:v>
                </c:pt>
                <c:pt idx="89">
                  <c:v>169762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FE-400D-9750-7D9624C43DB2}"/>
            </c:ext>
          </c:extLst>
        </c:ser>
        <c:ser>
          <c:idx val="18"/>
          <c:order val="8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1.8018018018018056E-2</c:v>
                </c:pt>
                <c:pt idx="1">
                  <c:v>1.8018018018018056E-2</c:v>
                </c:pt>
                <c:pt idx="2">
                  <c:v>4.066076529489656E-2</c:v>
                </c:pt>
                <c:pt idx="3">
                  <c:v>0.13520667965977151</c:v>
                </c:pt>
                <c:pt idx="4">
                  <c:v>0.25166272422903208</c:v>
                </c:pt>
                <c:pt idx="5">
                  <c:v>0.34879223852519775</c:v>
                </c:pt>
                <c:pt idx="6">
                  <c:v>0.43789070703461658</c:v>
                </c:pt>
                <c:pt idx="7">
                  <c:v>0.50077839350230979</c:v>
                </c:pt>
                <c:pt idx="8">
                  <c:v>0.5270175839237301</c:v>
                </c:pt>
                <c:pt idx="9">
                  <c:v>0.46364073335958911</c:v>
                </c:pt>
                <c:pt idx="10">
                  <c:v>0.39052971845599654</c:v>
                </c:pt>
                <c:pt idx="11">
                  <c:v>0.32184065424677782</c:v>
                </c:pt>
                <c:pt idx="12">
                  <c:v>0.28116169350495651</c:v>
                </c:pt>
                <c:pt idx="13">
                  <c:v>0.24432247723981257</c:v>
                </c:pt>
                <c:pt idx="14">
                  <c:v>0.23138649112065304</c:v>
                </c:pt>
                <c:pt idx="15">
                  <c:v>0.20744326348086148</c:v>
                </c:pt>
                <c:pt idx="16">
                  <c:v>0.17483332928990736</c:v>
                </c:pt>
                <c:pt idx="17">
                  <c:v>0.13291301606289307</c:v>
                </c:pt>
                <c:pt idx="18">
                  <c:v>9.778058491338526E-2</c:v>
                </c:pt>
                <c:pt idx="19">
                  <c:v>7.0245124949999196E-2</c:v>
                </c:pt>
                <c:pt idx="20">
                  <c:v>5.261635587074872E-2</c:v>
                </c:pt>
                <c:pt idx="21">
                  <c:v>3.7209323891846058E-2</c:v>
                </c:pt>
                <c:pt idx="22">
                  <c:v>4.1969601112255374E-2</c:v>
                </c:pt>
                <c:pt idx="23">
                  <c:v>4.962979950727734E-2</c:v>
                </c:pt>
                <c:pt idx="24">
                  <c:v>5.4317824695453876E-2</c:v>
                </c:pt>
                <c:pt idx="25">
                  <c:v>4.6198231619282236E-2</c:v>
                </c:pt>
                <c:pt idx="26">
                  <c:v>3.2037708895507867E-2</c:v>
                </c:pt>
                <c:pt idx="27">
                  <c:v>1.2210635579116022E-2</c:v>
                </c:pt>
                <c:pt idx="28">
                  <c:v>-1.4469444852146629E-2</c:v>
                </c:pt>
                <c:pt idx="29">
                  <c:v>-3.4525791572024213E-2</c:v>
                </c:pt>
                <c:pt idx="30">
                  <c:v>-4.6722509714484474E-2</c:v>
                </c:pt>
                <c:pt idx="31">
                  <c:v>-4.6828859617340513E-2</c:v>
                </c:pt>
                <c:pt idx="32">
                  <c:v>-6.4334973360152883E-2</c:v>
                </c:pt>
                <c:pt idx="33">
                  <c:v>-0.13332919252303163</c:v>
                </c:pt>
                <c:pt idx="34">
                  <c:v>-0.21584160566889343</c:v>
                </c:pt>
                <c:pt idx="35">
                  <c:v>-0.25432601703837138</c:v>
                </c:pt>
                <c:pt idx="36">
                  <c:v>-0.24580687346468433</c:v>
                </c:pt>
                <c:pt idx="37">
                  <c:v>-0.20857028464659325</c:v>
                </c:pt>
                <c:pt idx="38">
                  <c:v>-0.13379983368722159</c:v>
                </c:pt>
                <c:pt idx="39">
                  <c:v>-4.9388018529978135E-3</c:v>
                </c:pt>
                <c:pt idx="40">
                  <c:v>8.0231976899737559E-2</c:v>
                </c:pt>
                <c:pt idx="41">
                  <c:v>0.11784131266590732</c:v>
                </c:pt>
                <c:pt idx="42">
                  <c:v>0.10809201620228914</c:v>
                </c:pt>
                <c:pt idx="43">
                  <c:v>0.1392414232091875</c:v>
                </c:pt>
                <c:pt idx="44">
                  <c:v>0.14124096712871861</c:v>
                </c:pt>
                <c:pt idx="45">
                  <c:v>0.14294832563635618</c:v>
                </c:pt>
                <c:pt idx="46">
                  <c:v>0.12984515796885177</c:v>
                </c:pt>
                <c:pt idx="47">
                  <c:v>0.13690358397097749</c:v>
                </c:pt>
                <c:pt idx="48">
                  <c:v>0.13412011918752045</c:v>
                </c:pt>
                <c:pt idx="49">
                  <c:v>0.1298781734327179</c:v>
                </c:pt>
                <c:pt idx="50">
                  <c:v>0.11771570251255237</c:v>
                </c:pt>
                <c:pt idx="51">
                  <c:v>0.1226198159532137</c:v>
                </c:pt>
                <c:pt idx="52">
                  <c:v>0.13526613888635394</c:v>
                </c:pt>
                <c:pt idx="53">
                  <c:v>0.15240274575309321</c:v>
                </c:pt>
                <c:pt idx="54">
                  <c:v>0.1603394549936478</c:v>
                </c:pt>
                <c:pt idx="55">
                  <c:v>0.16366378250601099</c:v>
                </c:pt>
                <c:pt idx="56">
                  <c:v>0.15708904947316116</c:v>
                </c:pt>
                <c:pt idx="57">
                  <c:v>0.15693992398157527</c:v>
                </c:pt>
                <c:pt idx="58">
                  <c:v>0.15798742961492049</c:v>
                </c:pt>
                <c:pt idx="59">
                  <c:v>0.16781374807798569</c:v>
                </c:pt>
                <c:pt idx="60">
                  <c:v>0.17172267316584486</c:v>
                </c:pt>
                <c:pt idx="61">
                  <c:v>0.17522125007685876</c:v>
                </c:pt>
                <c:pt idx="62">
                  <c:v>0.16717363421330678</c:v>
                </c:pt>
                <c:pt idx="63">
                  <c:v>0.15618558300133686</c:v>
                </c:pt>
                <c:pt idx="64">
                  <c:v>0.14340802674999317</c:v>
                </c:pt>
                <c:pt idx="65">
                  <c:v>0.14123094279273482</c:v>
                </c:pt>
                <c:pt idx="66">
                  <c:v>0.13921959287520899</c:v>
                </c:pt>
                <c:pt idx="67">
                  <c:v>0.13756831921708987</c:v>
                </c:pt>
                <c:pt idx="68">
                  <c:v>0.12801514146919826</c:v>
                </c:pt>
                <c:pt idx="69">
                  <c:v>0.11696631796954415</c:v>
                </c:pt>
                <c:pt idx="70">
                  <c:v>0.10162891798839342</c:v>
                </c:pt>
                <c:pt idx="71">
                  <c:v>9.0535040138073564E-2</c:v>
                </c:pt>
                <c:pt idx="72">
                  <c:v>8.1020178891117192E-2</c:v>
                </c:pt>
                <c:pt idx="73">
                  <c:v>7.6758735531457623E-2</c:v>
                </c:pt>
                <c:pt idx="74">
                  <c:v>7.0204774729964337E-2</c:v>
                </c:pt>
                <c:pt idx="75">
                  <c:v>6.1168459275585896E-2</c:v>
                </c:pt>
                <c:pt idx="76">
                  <c:v>4.6702814924621805E-2</c:v>
                </c:pt>
                <c:pt idx="77">
                  <c:v>3.4844427959531167E-2</c:v>
                </c:pt>
                <c:pt idx="78">
                  <c:v>2.6460161675891197E-2</c:v>
                </c:pt>
                <c:pt idx="79">
                  <c:v>2.3248963150166519E-2</c:v>
                </c:pt>
                <c:pt idx="80">
                  <c:v>2.1300197431821506E-2</c:v>
                </c:pt>
                <c:pt idx="81">
                  <c:v>2.185876904020671E-2</c:v>
                </c:pt>
                <c:pt idx="82">
                  <c:v>1.8890345921156459E-2</c:v>
                </c:pt>
                <c:pt idx="83">
                  <c:v>1.308631983682614E-2</c:v>
                </c:pt>
                <c:pt idx="84">
                  <c:v>4.3885765637198997E-3</c:v>
                </c:pt>
                <c:pt idx="85">
                  <c:v>1.7724880730019359E-3</c:v>
                </c:pt>
                <c:pt idx="86">
                  <c:v>2.374149595601005E-3</c:v>
                </c:pt>
                <c:pt idx="87">
                  <c:v>6.3799857848148749E-3</c:v>
                </c:pt>
                <c:pt idx="88">
                  <c:v>7.5199494986305142E-3</c:v>
                </c:pt>
                <c:pt idx="89">
                  <c:v>7.7538032800932299E-3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FE-400D-9750-7D9624C43DB2}"/>
            </c:ext>
          </c:extLst>
        </c:ser>
        <c:ser>
          <c:idx val="19"/>
          <c:order val="9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5.8823529411764719E-2</c:v>
                </c:pt>
                <c:pt idx="1">
                  <c:v>5.8823529411764719E-2</c:v>
                </c:pt>
                <c:pt idx="2">
                  <c:v>0.11811364787507135</c:v>
                </c:pt>
                <c:pt idx="3">
                  <c:v>0.21579427514044344</c:v>
                </c:pt>
                <c:pt idx="4">
                  <c:v>0.31192255951157549</c:v>
                </c:pt>
                <c:pt idx="5">
                  <c:v>0.35630790195103401</c:v>
                </c:pt>
                <c:pt idx="6">
                  <c:v>0.40145411210201321</c:v>
                </c:pt>
                <c:pt idx="7">
                  <c:v>0.41439787262929412</c:v>
                </c:pt>
                <c:pt idx="8">
                  <c:v>0.3991769466940735</c:v>
                </c:pt>
                <c:pt idx="9">
                  <c:v>0.33883764250940512</c:v>
                </c:pt>
                <c:pt idx="10">
                  <c:v>0.29636688813953627</c:v>
                </c:pt>
                <c:pt idx="11">
                  <c:v>0.2634468527779481</c:v>
                </c:pt>
                <c:pt idx="12">
                  <c:v>0.24873541035772853</c:v>
                </c:pt>
                <c:pt idx="13">
                  <c:v>0.24097985974082822</c:v>
                </c:pt>
                <c:pt idx="14">
                  <c:v>0.23750756152628197</c:v>
                </c:pt>
                <c:pt idx="15">
                  <c:v>0.21548148884235241</c:v>
                </c:pt>
                <c:pt idx="16">
                  <c:v>0.18606369043915497</c:v>
                </c:pt>
                <c:pt idx="17">
                  <c:v>0.1597328709448198</c:v>
                </c:pt>
                <c:pt idx="18">
                  <c:v>0.13766860119675992</c:v>
                </c:pt>
                <c:pt idx="19">
                  <c:v>0.13005222035729277</c:v>
                </c:pt>
                <c:pt idx="20">
                  <c:v>0.12442354803530405</c:v>
                </c:pt>
                <c:pt idx="21">
                  <c:v>0.11189716727172543</c:v>
                </c:pt>
                <c:pt idx="22">
                  <c:v>0.10784156373087495</c:v>
                </c:pt>
                <c:pt idx="23">
                  <c:v>0.10461997017158368</c:v>
                </c:pt>
                <c:pt idx="24">
                  <c:v>0.10872626922325956</c:v>
                </c:pt>
                <c:pt idx="25">
                  <c:v>0.10377074002923121</c:v>
                </c:pt>
                <c:pt idx="26">
                  <c:v>0.10332196826114289</c:v>
                </c:pt>
                <c:pt idx="27">
                  <c:v>9.4848497284278618E-2</c:v>
                </c:pt>
                <c:pt idx="28">
                  <c:v>8.530191064323904E-2</c:v>
                </c:pt>
                <c:pt idx="29">
                  <c:v>6.9752167526798026E-2</c:v>
                </c:pt>
                <c:pt idx="30">
                  <c:v>5.9707804999796998E-2</c:v>
                </c:pt>
                <c:pt idx="31">
                  <c:v>5.5599019778672133E-2</c:v>
                </c:pt>
                <c:pt idx="32">
                  <c:v>4.9125707681958973E-2</c:v>
                </c:pt>
                <c:pt idx="33">
                  <c:v>4.7283979639109207E-2</c:v>
                </c:pt>
                <c:pt idx="34">
                  <c:v>4.1192035886814672E-2</c:v>
                </c:pt>
                <c:pt idx="35">
                  <c:v>4.1258749236184146E-2</c:v>
                </c:pt>
                <c:pt idx="36">
                  <c:v>3.584346322106232E-2</c:v>
                </c:pt>
                <c:pt idx="37">
                  <c:v>3.3355997639836689E-2</c:v>
                </c:pt>
                <c:pt idx="38">
                  <c:v>2.677164991647496E-2</c:v>
                </c:pt>
                <c:pt idx="39">
                  <c:v>2.4418430491127092E-2</c:v>
                </c:pt>
                <c:pt idx="40">
                  <c:v>2.1468949539807342E-2</c:v>
                </c:pt>
                <c:pt idx="41">
                  <c:v>2.1758188950454189E-2</c:v>
                </c:pt>
                <c:pt idx="42">
                  <c:v>2.3459465322167878E-2</c:v>
                </c:pt>
                <c:pt idx="43">
                  <c:v>2.5006328768217401E-2</c:v>
                </c:pt>
                <c:pt idx="44">
                  <c:v>2.6974980555255785E-2</c:v>
                </c:pt>
                <c:pt idx="45">
                  <c:v>2.8192778933560831E-2</c:v>
                </c:pt>
                <c:pt idx="46">
                  <c:v>3.200536805530637E-2</c:v>
                </c:pt>
                <c:pt idx="47">
                  <c:v>3.6111508509617973E-2</c:v>
                </c:pt>
                <c:pt idx="48">
                  <c:v>4.2960356263049393E-2</c:v>
                </c:pt>
                <c:pt idx="49">
                  <c:v>5.0159054433133253E-2</c:v>
                </c:pt>
                <c:pt idx="50">
                  <c:v>5.9142652955471352E-2</c:v>
                </c:pt>
                <c:pt idx="51">
                  <c:v>6.6973977392271442E-2</c:v>
                </c:pt>
                <c:pt idx="52">
                  <c:v>7.3378948138337341E-2</c:v>
                </c:pt>
                <c:pt idx="53">
                  <c:v>7.9803351080655435E-2</c:v>
                </c:pt>
                <c:pt idx="54">
                  <c:v>8.5745399535957015E-2</c:v>
                </c:pt>
                <c:pt idx="55">
                  <c:v>9.2607692492825189E-2</c:v>
                </c:pt>
                <c:pt idx="56">
                  <c:v>9.8135446745734781E-2</c:v>
                </c:pt>
                <c:pt idx="57">
                  <c:v>0.10596560736548732</c:v>
                </c:pt>
                <c:pt idx="58">
                  <c:v>0.11202800590073896</c:v>
                </c:pt>
                <c:pt idx="59">
                  <c:v>0.11967641584339117</c:v>
                </c:pt>
                <c:pt idx="60">
                  <c:v>0.12495849921022033</c:v>
                </c:pt>
                <c:pt idx="61">
                  <c:v>0.12983178762538641</c:v>
                </c:pt>
                <c:pt idx="62">
                  <c:v>0.13155137999353936</c:v>
                </c:pt>
                <c:pt idx="63">
                  <c:v>0.13276595278963596</c:v>
                </c:pt>
                <c:pt idx="64">
                  <c:v>0.13231648192292256</c:v>
                </c:pt>
                <c:pt idx="65">
                  <c:v>0.13203518335366757</c:v>
                </c:pt>
                <c:pt idx="66">
                  <c:v>0.13134808034124826</c:v>
                </c:pt>
                <c:pt idx="67">
                  <c:v>0.1302769725297758</c:v>
                </c:pt>
                <c:pt idx="68">
                  <c:v>0.12689055577476838</c:v>
                </c:pt>
                <c:pt idx="69">
                  <c:v>0.12270982421433947</c:v>
                </c:pt>
                <c:pt idx="70">
                  <c:v>0.11904728145387862</c:v>
                </c:pt>
                <c:pt idx="71">
                  <c:v>0.11708279052620907</c:v>
                </c:pt>
                <c:pt idx="72">
                  <c:v>0.11606692599119277</c:v>
                </c:pt>
                <c:pt idx="73">
                  <c:v>0.11540180423255382</c:v>
                </c:pt>
                <c:pt idx="74">
                  <c:v>0.11185744394414421</c:v>
                </c:pt>
                <c:pt idx="75">
                  <c:v>0.1050705614234988</c:v>
                </c:pt>
                <c:pt idx="76">
                  <c:v>9.7298001176857232E-2</c:v>
                </c:pt>
                <c:pt idx="77">
                  <c:v>9.0580222981652428E-2</c:v>
                </c:pt>
                <c:pt idx="78">
                  <c:v>8.5748171320487218E-2</c:v>
                </c:pt>
                <c:pt idx="79">
                  <c:v>8.2466380207266113E-2</c:v>
                </c:pt>
                <c:pt idx="80">
                  <c:v>8.016644490222162E-2</c:v>
                </c:pt>
                <c:pt idx="81">
                  <c:v>7.58744187105483E-2</c:v>
                </c:pt>
                <c:pt idx="82">
                  <c:v>6.9552839671529545E-2</c:v>
                </c:pt>
                <c:pt idx="83">
                  <c:v>6.2556377334264182E-2</c:v>
                </c:pt>
                <c:pt idx="84">
                  <c:v>5.8173405237372279E-2</c:v>
                </c:pt>
                <c:pt idx="85">
                  <c:v>5.6738092972336007E-2</c:v>
                </c:pt>
                <c:pt idx="86">
                  <c:v>5.829773875992017E-2</c:v>
                </c:pt>
                <c:pt idx="87">
                  <c:v>5.9699958126928486E-2</c:v>
                </c:pt>
                <c:pt idx="88">
                  <c:v>5.8879709206798823E-2</c:v>
                </c:pt>
                <c:pt idx="89">
                  <c:v>5.4496175664134894E-2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FE-400D-9750-7D9624C43DB2}"/>
            </c:ext>
          </c:extLst>
        </c:ser>
        <c:ser>
          <c:idx val="0"/>
          <c:order val="1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123103</c:v>
                </c:pt>
                <c:pt idx="58">
                  <c:v>147369</c:v>
                </c:pt>
                <c:pt idx="59">
                  <c:v>171952</c:v>
                </c:pt>
                <c:pt idx="60">
                  <c:v>193563</c:v>
                </c:pt>
                <c:pt idx="61">
                  <c:v>225713</c:v>
                </c:pt>
                <c:pt idx="62">
                  <c:v>247320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424795</c:v>
                </c:pt>
                <c:pt idx="67">
                  <c:v>465199</c:v>
                </c:pt>
                <c:pt idx="68">
                  <c:v>489816</c:v>
                </c:pt>
                <c:pt idx="69">
                  <c:v>536412</c:v>
                </c:pt>
                <c:pt idx="70">
                  <c:v>578006</c:v>
                </c:pt>
                <c:pt idx="71">
                  <c:v>627823</c:v>
                </c:pt>
                <c:pt idx="72">
                  <c:v>662042</c:v>
                </c:pt>
                <c:pt idx="73">
                  <c:v>706110</c:v>
                </c:pt>
                <c:pt idx="74">
                  <c:v>723280</c:v>
                </c:pt>
                <c:pt idx="75">
                  <c:v>723801</c:v>
                </c:pt>
                <c:pt idx="76">
                  <c:v>736670</c:v>
                </c:pt>
                <c:pt idx="77">
                  <c:v>752798</c:v>
                </c:pt>
                <c:pt idx="78">
                  <c:v>782898</c:v>
                </c:pt>
                <c:pt idx="79">
                  <c:v>809816</c:v>
                </c:pt>
                <c:pt idx="80">
                  <c:v>799841</c:v>
                </c:pt>
                <c:pt idx="81">
                  <c:v>823507</c:v>
                </c:pt>
                <c:pt idx="82">
                  <c:v>806808</c:v>
                </c:pt>
                <c:pt idx="83">
                  <c:v>793794</c:v>
                </c:pt>
                <c:pt idx="84">
                  <c:v>795517</c:v>
                </c:pt>
                <c:pt idx="85">
                  <c:v>824560</c:v>
                </c:pt>
                <c:pt idx="86">
                  <c:v>842510</c:v>
                </c:pt>
                <c:pt idx="87">
                  <c:v>841522</c:v>
                </c:pt>
                <c:pt idx="88">
                  <c:v>832329</c:v>
                </c:pt>
                <c:pt idx="89">
                  <c:v>816720</c:v>
                </c:pt>
                <c:pt idx="90">
                  <c:v>823052.68621491769</c:v>
                </c:pt>
                <c:pt idx="91">
                  <c:v>829434.47483298043</c:v>
                </c:pt>
                <c:pt idx="92">
                  <c:v>835865.74658456282</c:v>
                </c:pt>
                <c:pt idx="93">
                  <c:v>842346.88515214773</c:v>
                </c:pt>
                <c:pt idx="94">
                  <c:v>848878.27719321672</c:v>
                </c:pt>
                <c:pt idx="95">
                  <c:v>855460.31236331735</c:v>
                </c:pt>
                <c:pt idx="96">
                  <c:v>862093.3833393096</c:v>
                </c:pt>
                <c:pt idx="97">
                  <c:v>868777.88584279257</c:v>
                </c:pt>
                <c:pt idx="98">
                  <c:v>875514.21866371285</c:v>
                </c:pt>
                <c:pt idx="99">
                  <c:v>882302.78368415579</c:v>
                </c:pt>
                <c:pt idx="100">
                  <c:v>889143.98590232141</c:v>
                </c:pt>
                <c:pt idx="101">
                  <c:v>896038.23345668602</c:v>
                </c:pt>
                <c:pt idx="102">
                  <c:v>902985.93765035144</c:v>
                </c:pt>
                <c:pt idx="103">
                  <c:v>909987.51297558274</c:v>
                </c:pt>
                <c:pt idx="104">
                  <c:v>917043.37713853666</c:v>
                </c:pt>
                <c:pt idx="105">
                  <c:v>924153.9510841812</c:v>
                </c:pt>
                <c:pt idx="106">
                  <c:v>931319.65902140888</c:v>
                </c:pt>
                <c:pt idx="107">
                  <c:v>938540.92844834435</c:v>
                </c:pt>
                <c:pt idx="108">
                  <c:v>945818.19017784891</c:v>
                </c:pt>
                <c:pt idx="109">
                  <c:v>953151.87836322177</c:v>
                </c:pt>
                <c:pt idx="110">
                  <c:v>960542.4305241016</c:v>
                </c:pt>
                <c:pt idx="111">
                  <c:v>967990.28757256805</c:v>
                </c:pt>
                <c:pt idx="112">
                  <c:v>975495.89383944659</c:v>
                </c:pt>
                <c:pt idx="113">
                  <c:v>983059.69710081641</c:v>
                </c:pt>
                <c:pt idx="114">
                  <c:v>990682.14860472421</c:v>
                </c:pt>
                <c:pt idx="115">
                  <c:v>998363.70309810538</c:v>
                </c:pt>
                <c:pt idx="116">
                  <c:v>1006104.8188539135</c:v>
                </c:pt>
                <c:pt idx="117">
                  <c:v>1013905.9576984606</c:v>
                </c:pt>
                <c:pt idx="118">
                  <c:v>1021767.5850389689</c:v>
                </c:pt>
                <c:pt idx="119">
                  <c:v>1029690.169891337</c:v>
                </c:pt>
                <c:pt idx="120">
                  <c:v>1037674.1849081203</c:v>
                </c:pt>
                <c:pt idx="121">
                  <c:v>1045720.106406729</c:v>
                </c:pt>
                <c:pt idx="122">
                  <c:v>1053828.4143978448</c:v>
                </c:pt>
                <c:pt idx="123">
                  <c:v>1061999.5926140582</c:v>
                </c:pt>
                <c:pt idx="124">
                  <c:v>1070234.1285387268</c:v>
                </c:pt>
                <c:pt idx="125">
                  <c:v>1078532.5134350581</c:v>
                </c:pt>
                <c:pt idx="126">
                  <c:v>1086895.2423754181</c:v>
                </c:pt>
                <c:pt idx="127">
                  <c:v>1095322.8142708663</c:v>
                </c:pt>
                <c:pt idx="128">
                  <c:v>1103815.7319009206</c:v>
                </c:pt>
                <c:pt idx="129">
                  <c:v>1112374.5019435524</c:v>
                </c:pt>
                <c:pt idx="130">
                  <c:v>1120999.6350054145</c:v>
                </c:pt>
                <c:pt idx="131">
                  <c:v>1129691.6456523028</c:v>
                </c:pt>
                <c:pt idx="132">
                  <c:v>1138451.0524398554</c:v>
                </c:pt>
                <c:pt idx="133">
                  <c:v>1147278.3779444892</c:v>
                </c:pt>
                <c:pt idx="134">
                  <c:v>1156174.1487945754</c:v>
                </c:pt>
                <c:pt idx="135">
                  <c:v>1165138.8957018577</c:v>
                </c:pt>
                <c:pt idx="136">
                  <c:v>1174173.153493115</c:v>
                </c:pt>
                <c:pt idx="137">
                  <c:v>1183277.4611420673</c:v>
                </c:pt>
                <c:pt idx="138">
                  <c:v>1192452.3618015312</c:v>
                </c:pt>
                <c:pt idx="139">
                  <c:v>1201698.4028358229</c:v>
                </c:pt>
                <c:pt idx="140">
                  <c:v>1211016.1358534142</c:v>
                </c:pt>
                <c:pt idx="141">
                  <c:v>1220406.1167398402</c:v>
                </c:pt>
                <c:pt idx="142">
                  <c:v>1229868.9056908635</c:v>
                </c:pt>
                <c:pt idx="143">
                  <c:v>1239405.0672458939</c:v>
                </c:pt>
                <c:pt idx="144">
                  <c:v>1249015.1703216692</c:v>
                </c:pt>
                <c:pt idx="145">
                  <c:v>1258699.7882461955</c:v>
                </c:pt>
                <c:pt idx="146">
                  <c:v>1268459.4987929515</c:v>
                </c:pt>
                <c:pt idx="147">
                  <c:v>1278294.8842153577</c:v>
                </c:pt>
                <c:pt idx="148">
                  <c:v>1288206.5312815132</c:v>
                </c:pt>
                <c:pt idx="149">
                  <c:v>1298195.0313092014</c:v>
                </c:pt>
                <c:pt idx="150">
                  <c:v>1308260.9802011673</c:v>
                </c:pt>
                <c:pt idx="151">
                  <c:v>1318404.978480669</c:v>
                </c:pt>
                <c:pt idx="152">
                  <c:v>1328627.6313273036</c:v>
                </c:pt>
                <c:pt idx="153">
                  <c:v>1338929.5486131117</c:v>
                </c:pt>
                <c:pt idx="154">
                  <c:v>1349311.3449389618</c:v>
                </c:pt>
                <c:pt idx="155">
                  <c:v>1359773.6396712165</c:v>
                </c:pt>
                <c:pt idx="156">
                  <c:v>1370317.0569786835</c:v>
                </c:pt>
                <c:pt idx="157">
                  <c:v>1380942.2258698526</c:v>
                </c:pt>
                <c:pt idx="158">
                  <c:v>1391649.7802304216</c:v>
                </c:pt>
                <c:pt idx="159">
                  <c:v>1402440.3588611132</c:v>
                </c:pt>
                <c:pt idx="160">
                  <c:v>1413314.6055157855</c:v>
                </c:pt>
                <c:pt idx="161">
                  <c:v>1424273.1689398375</c:v>
                </c:pt>
                <c:pt idx="162">
                  <c:v>1435316.702908912</c:v>
                </c:pt>
                <c:pt idx="163">
                  <c:v>1446445.8662678997</c:v>
                </c:pt>
                <c:pt idx="164">
                  <c:v>1457661.322970245</c:v>
                </c:pt>
                <c:pt idx="165">
                  <c:v>1468963.7421175567</c:v>
                </c:pt>
                <c:pt idx="166">
                  <c:v>1480353.7979995259</c:v>
                </c:pt>
                <c:pt idx="167">
                  <c:v>1491832.1701341532</c:v>
                </c:pt>
                <c:pt idx="168">
                  <c:v>1503399.5433082881</c:v>
                </c:pt>
                <c:pt idx="169">
                  <c:v>1515056.6076184826</c:v>
                </c:pt>
                <c:pt idx="170">
                  <c:v>1526804.0585121617</c:v>
                </c:pt>
                <c:pt idx="171">
                  <c:v>1538642.5968291131</c:v>
                </c:pt>
                <c:pt idx="172">
                  <c:v>1550572.9288432978</c:v>
                </c:pt>
                <c:pt idx="173">
                  <c:v>1562595.7663049868</c:v>
                </c:pt>
                <c:pt idx="174">
                  <c:v>1574711.8264832222</c:v>
                </c:pt>
                <c:pt idx="175">
                  <c:v>1586921.8322086094</c:v>
                </c:pt>
                <c:pt idx="176">
                  <c:v>1599226.5119164402</c:v>
                </c:pt>
                <c:pt idx="177">
                  <c:v>1611626.59969015</c:v>
                </c:pt>
                <c:pt idx="178">
                  <c:v>1624122.8353051129</c:v>
                </c:pt>
                <c:pt idx="179">
                  <c:v>1636715.9642727759</c:v>
                </c:pt>
                <c:pt idx="180">
                  <c:v>1649406.7378851352</c:v>
                </c:pt>
                <c:pt idx="181">
                  <c:v>1662195.9132595567</c:v>
                </c:pt>
                <c:pt idx="182">
                  <c:v>1675084.2533839464</c:v>
                </c:pt>
                <c:pt idx="183">
                  <c:v>1688072.5271622674</c:v>
                </c:pt>
                <c:pt idx="184">
                  <c:v>1701161.5094604134</c:v>
                </c:pt>
                <c:pt idx="185">
                  <c:v>1714351.9811524358</c:v>
                </c:pt>
                <c:pt idx="186">
                  <c:v>1727644.7291671298</c:v>
                </c:pt>
                <c:pt idx="187">
                  <c:v>1741040.5465349818</c:v>
                </c:pt>
                <c:pt idx="188">
                  <c:v>1754540.23243548</c:v>
                </c:pt>
                <c:pt idx="189">
                  <c:v>1768144.5922447937</c:v>
                </c:pt>
                <c:pt idx="190">
                  <c:v>1781854.4375838204</c:v>
                </c:pt>
                <c:pt idx="191">
                  <c:v>1795670.5863666066</c:v>
                </c:pt>
                <c:pt idx="192">
                  <c:v>1809593.8628491429</c:v>
                </c:pt>
                <c:pt idx="193">
                  <c:v>1823625.0976785391</c:v>
                </c:pt>
                <c:pt idx="194">
                  <c:v>1837765.1279425793</c:v>
                </c:pt>
                <c:pt idx="195">
                  <c:v>1852014.7972196615</c:v>
                </c:pt>
                <c:pt idx="196">
                  <c:v>1866374.9556291245</c:v>
                </c:pt>
                <c:pt idx="197">
                  <c:v>1880846.4598819655</c:v>
                </c:pt>
                <c:pt idx="198">
                  <c:v>1895430.1733319501</c:v>
                </c:pt>
                <c:pt idx="199">
                  <c:v>1910126.966027119</c:v>
                </c:pt>
                <c:pt idx="200">
                  <c:v>1924937.7147616947</c:v>
                </c:pt>
                <c:pt idx="201">
                  <c:v>1939863.3031283889</c:v>
                </c:pt>
                <c:pt idx="202">
                  <c:v>1954904.6215711182</c:v>
                </c:pt>
                <c:pt idx="203">
                  <c:v>1970062.5674381258</c:v>
                </c:pt>
                <c:pt idx="204">
                  <c:v>1985338.0450355164</c:v>
                </c:pt>
                <c:pt idx="205">
                  <c:v>2000731.9656812067</c:v>
                </c:pt>
                <c:pt idx="206">
                  <c:v>2016245.2477592931</c:v>
                </c:pt>
                <c:pt idx="207">
                  <c:v>2031878.8167748414</c:v>
                </c:pt>
                <c:pt idx="208">
                  <c:v>2047633.605409102</c:v>
                </c:pt>
                <c:pt idx="209">
                  <c:v>2063510.5535751523</c:v>
                </c:pt>
                <c:pt idx="210">
                  <c:v>2079510.6084739703</c:v>
                </c:pt>
                <c:pt idx="211">
                  <c:v>2095634.7246509444</c:v>
                </c:pt>
                <c:pt idx="212">
                  <c:v>2111883.86405282</c:v>
                </c:pt>
                <c:pt idx="213">
                  <c:v>2128258.9960850887</c:v>
                </c:pt>
                <c:pt idx="214">
                  <c:v>2144761.0976698212</c:v>
                </c:pt>
                <c:pt idx="215">
                  <c:v>2161391.1533039496</c:v>
                </c:pt>
                <c:pt idx="216">
                  <c:v>2178150.1551180021</c:v>
                </c:pt>
                <c:pt idx="217">
                  <c:v>2195039.1029352918</c:v>
                </c:pt>
                <c:pt idx="218">
                  <c:v>2212059.0043315645</c:v>
                </c:pt>
                <c:pt idx="219">
                  <c:v>2229210.8746951106</c:v>
                </c:pt>
                <c:pt idx="220">
                  <c:v>2246495.7372873412</c:v>
                </c:pt>
                <c:pt idx="221">
                  <c:v>2263914.6233038353</c:v>
                </c:pt>
                <c:pt idx="222">
                  <c:v>2281468.5719358595</c:v>
                </c:pt>
                <c:pt idx="223">
                  <c:v>2299158.6304323655</c:v>
                </c:pt>
                <c:pt idx="224">
                  <c:v>2316985.8541624667</c:v>
                </c:pt>
                <c:pt idx="225">
                  <c:v>2334951.3066784013</c:v>
                </c:pt>
                <c:pt idx="226">
                  <c:v>2353056.0597789823</c:v>
                </c:pt>
                <c:pt idx="227">
                  <c:v>2371301.1935735396</c:v>
                </c:pt>
                <c:pt idx="228">
                  <c:v>2389687.7965463591</c:v>
                </c:pt>
                <c:pt idx="229">
                  <c:v>2408216.965621619</c:v>
                </c:pt>
                <c:pt idx="230">
                  <c:v>2426889.8062288319</c:v>
                </c:pt>
                <c:pt idx="231">
                  <c:v>2445707.432368794</c:v>
                </c:pt>
                <c:pt idx="232">
                  <c:v>2464670.9666800434</c:v>
                </c:pt>
                <c:pt idx="233">
                  <c:v>2483781.5405058376</c:v>
                </c:pt>
                <c:pt idx="234">
                  <c:v>2503040.293961647</c:v>
                </c:pt>
                <c:pt idx="235">
                  <c:v>2522448.3760031722</c:v>
                </c:pt>
                <c:pt idx="236">
                  <c:v>2542006.9444948914</c:v>
                </c:pt>
                <c:pt idx="237">
                  <c:v>2561717.1662791357</c:v>
                </c:pt>
                <c:pt idx="238">
                  <c:v>2581580.2172457022</c:v>
                </c:pt>
                <c:pt idx="239">
                  <c:v>2601597.2824020055</c:v>
                </c:pt>
                <c:pt idx="240">
                  <c:v>2621769.5559437759</c:v>
                </c:pt>
                <c:pt idx="241">
                  <c:v>2642098.2413263014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E-400D-9750-7D9624C43DB2}"/>
            </c:ext>
          </c:extLst>
        </c:ser>
        <c:ser>
          <c:idx val="2"/>
          <c:order val="11"/>
          <c:tx>
            <c:strRef>
              <c:f>Projections_Data!$F$10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123103</c:v>
                </c:pt>
                <c:pt idx="58">
                  <c:v>147369</c:v>
                </c:pt>
                <c:pt idx="59">
                  <c:v>171952</c:v>
                </c:pt>
                <c:pt idx="60">
                  <c:v>193563</c:v>
                </c:pt>
                <c:pt idx="61">
                  <c:v>225713</c:v>
                </c:pt>
                <c:pt idx="62">
                  <c:v>247320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424795</c:v>
                </c:pt>
                <c:pt idx="67">
                  <c:v>465199</c:v>
                </c:pt>
                <c:pt idx="68">
                  <c:v>489816</c:v>
                </c:pt>
                <c:pt idx="69">
                  <c:v>536412</c:v>
                </c:pt>
                <c:pt idx="70">
                  <c:v>578006</c:v>
                </c:pt>
                <c:pt idx="71">
                  <c:v>627823</c:v>
                </c:pt>
                <c:pt idx="72">
                  <c:v>662042</c:v>
                </c:pt>
                <c:pt idx="73">
                  <c:v>706110</c:v>
                </c:pt>
                <c:pt idx="74">
                  <c:v>723280</c:v>
                </c:pt>
                <c:pt idx="75">
                  <c:v>723801</c:v>
                </c:pt>
                <c:pt idx="76">
                  <c:v>736670</c:v>
                </c:pt>
                <c:pt idx="77">
                  <c:v>752798</c:v>
                </c:pt>
                <c:pt idx="78">
                  <c:v>782898</c:v>
                </c:pt>
                <c:pt idx="79">
                  <c:v>809816</c:v>
                </c:pt>
                <c:pt idx="80">
                  <c:v>799841</c:v>
                </c:pt>
                <c:pt idx="81">
                  <c:v>823507</c:v>
                </c:pt>
                <c:pt idx="82">
                  <c:v>806808</c:v>
                </c:pt>
                <c:pt idx="83">
                  <c:v>793794</c:v>
                </c:pt>
                <c:pt idx="84">
                  <c:v>795517</c:v>
                </c:pt>
                <c:pt idx="85">
                  <c:v>824560</c:v>
                </c:pt>
                <c:pt idx="86">
                  <c:v>842510</c:v>
                </c:pt>
                <c:pt idx="87">
                  <c:v>841522</c:v>
                </c:pt>
                <c:pt idx="88">
                  <c:v>832329</c:v>
                </c:pt>
                <c:pt idx="89">
                  <c:v>816720</c:v>
                </c:pt>
                <c:pt idx="90">
                  <c:v>857556</c:v>
                </c:pt>
                <c:pt idx="91">
                  <c:v>900433.8</c:v>
                </c:pt>
                <c:pt idx="92">
                  <c:v>945455.49000000011</c:v>
                </c:pt>
                <c:pt idx="93">
                  <c:v>992728.26450000016</c:v>
                </c:pt>
                <c:pt idx="94">
                  <c:v>1042364.6777250002</c:v>
                </c:pt>
                <c:pt idx="95">
                  <c:v>1094482.9116112501</c:v>
                </c:pt>
                <c:pt idx="96">
                  <c:v>1149207.0571918127</c:v>
                </c:pt>
                <c:pt idx="97">
                  <c:v>1206667.4100514033</c:v>
                </c:pt>
                <c:pt idx="98">
                  <c:v>1267000.7805539735</c:v>
                </c:pt>
                <c:pt idx="99">
                  <c:v>1330350.8195816723</c:v>
                </c:pt>
                <c:pt idx="100">
                  <c:v>1396868.3605607559</c:v>
                </c:pt>
                <c:pt idx="101">
                  <c:v>1466711.7785887937</c:v>
                </c:pt>
                <c:pt idx="102">
                  <c:v>1540047.3675182334</c:v>
                </c:pt>
                <c:pt idx="103">
                  <c:v>1617049.7358941452</c:v>
                </c:pt>
                <c:pt idx="104">
                  <c:v>1697902.2226888526</c:v>
                </c:pt>
                <c:pt idx="105">
                  <c:v>1782797.3338232953</c:v>
                </c:pt>
                <c:pt idx="106">
                  <c:v>1871937.2005144602</c:v>
                </c:pt>
                <c:pt idx="107">
                  <c:v>1965534.0605401832</c:v>
                </c:pt>
                <c:pt idx="108">
                  <c:v>2063810.7635671925</c:v>
                </c:pt>
                <c:pt idx="109">
                  <c:v>2167001.3017455521</c:v>
                </c:pt>
                <c:pt idx="110">
                  <c:v>2275351.36683283</c:v>
                </c:pt>
                <c:pt idx="111">
                  <c:v>2389118.9351744717</c:v>
                </c:pt>
                <c:pt idx="112">
                  <c:v>2508574.8819331955</c:v>
                </c:pt>
                <c:pt idx="113">
                  <c:v>2634003.6260298556</c:v>
                </c:pt>
                <c:pt idx="114">
                  <c:v>2765703.8073313483</c:v>
                </c:pt>
                <c:pt idx="115">
                  <c:v>2903988.9976979159</c:v>
                </c:pt>
                <c:pt idx="116">
                  <c:v>3049188.4475828116</c:v>
                </c:pt>
                <c:pt idx="117">
                  <c:v>3201647.8699619523</c:v>
                </c:pt>
                <c:pt idx="118">
                  <c:v>3361730.2634600499</c:v>
                </c:pt>
                <c:pt idx="119">
                  <c:v>3529816.7766330526</c:v>
                </c:pt>
                <c:pt idx="120">
                  <c:v>3706307.6154647055</c:v>
                </c:pt>
                <c:pt idx="121">
                  <c:v>3891622.9962379411</c:v>
                </c:pt>
                <c:pt idx="122">
                  <c:v>4086204.1460498385</c:v>
                </c:pt>
                <c:pt idx="123">
                  <c:v>4290514.3533523306</c:v>
                </c:pt>
                <c:pt idx="124">
                  <c:v>4505040.0710199475</c:v>
                </c:pt>
                <c:pt idx="125">
                  <c:v>4730292.0745709455</c:v>
                </c:pt>
                <c:pt idx="126">
                  <c:v>4966806.6782994932</c:v>
                </c:pt>
                <c:pt idx="127">
                  <c:v>5215147.0122144679</c:v>
                </c:pt>
                <c:pt idx="128">
                  <c:v>5475904.3628251916</c:v>
                </c:pt>
                <c:pt idx="129">
                  <c:v>5749699.5809664512</c:v>
                </c:pt>
                <c:pt idx="130">
                  <c:v>6037184.5600147741</c:v>
                </c:pt>
                <c:pt idx="131">
                  <c:v>6339043.7880155127</c:v>
                </c:pt>
                <c:pt idx="132">
                  <c:v>6655995.977416289</c:v>
                </c:pt>
                <c:pt idx="133">
                  <c:v>6988795.776287104</c:v>
                </c:pt>
                <c:pt idx="134">
                  <c:v>7338235.5651014596</c:v>
                </c:pt>
                <c:pt idx="135">
                  <c:v>7705147.343356533</c:v>
                </c:pt>
                <c:pt idx="136">
                  <c:v>8090404.7105243597</c:v>
                </c:pt>
                <c:pt idx="137">
                  <c:v>8494924.9460505787</c:v>
                </c:pt>
                <c:pt idx="138">
                  <c:v>8919671.1933531072</c:v>
                </c:pt>
                <c:pt idx="139">
                  <c:v>9365654.7530207634</c:v>
                </c:pt>
                <c:pt idx="140">
                  <c:v>9833937.4906718023</c:v>
                </c:pt>
                <c:pt idx="141">
                  <c:v>10325634.365205392</c:v>
                </c:pt>
                <c:pt idx="142">
                  <c:v>10841916.083465662</c:v>
                </c:pt>
                <c:pt idx="143">
                  <c:v>11384011.887638945</c:v>
                </c:pt>
                <c:pt idx="144">
                  <c:v>11953212.482020892</c:v>
                </c:pt>
                <c:pt idx="145">
                  <c:v>12550873.106121937</c:v>
                </c:pt>
                <c:pt idx="146">
                  <c:v>13178416.761428034</c:v>
                </c:pt>
                <c:pt idx="147">
                  <c:v>13837337.599499436</c:v>
                </c:pt>
                <c:pt idx="148">
                  <c:v>14529204.479474409</c:v>
                </c:pt>
                <c:pt idx="149">
                  <c:v>15255664.70344813</c:v>
                </c:pt>
                <c:pt idx="150">
                  <c:v>16018447.938620538</c:v>
                </c:pt>
                <c:pt idx="151">
                  <c:v>16819370.335551564</c:v>
                </c:pt>
                <c:pt idx="152">
                  <c:v>17660338.852329142</c:v>
                </c:pt>
                <c:pt idx="153">
                  <c:v>18543355.794945601</c:v>
                </c:pt>
                <c:pt idx="154">
                  <c:v>19470523.584692881</c:v>
                </c:pt>
                <c:pt idx="155">
                  <c:v>20444049.763927527</c:v>
                </c:pt>
                <c:pt idx="156">
                  <c:v>21466252.252123903</c:v>
                </c:pt>
                <c:pt idx="157">
                  <c:v>22539564.864730101</c:v>
                </c:pt>
                <c:pt idx="158">
                  <c:v>23666543.107966606</c:v>
                </c:pt>
                <c:pt idx="159">
                  <c:v>24849870.263364937</c:v>
                </c:pt>
                <c:pt idx="160">
                  <c:v>26092363.776533186</c:v>
                </c:pt>
                <c:pt idx="161">
                  <c:v>27396981.965359848</c:v>
                </c:pt>
                <c:pt idx="162">
                  <c:v>28766831.063627843</c:v>
                </c:pt>
                <c:pt idx="163">
                  <c:v>30205172.616809238</c:v>
                </c:pt>
                <c:pt idx="164">
                  <c:v>31715431.247649699</c:v>
                </c:pt>
                <c:pt idx="165">
                  <c:v>33301202.810032185</c:v>
                </c:pt>
                <c:pt idx="166">
                  <c:v>34966262.950533792</c:v>
                </c:pt>
                <c:pt idx="167">
                  <c:v>36714576.098060481</c:v>
                </c:pt>
                <c:pt idx="168">
                  <c:v>38550304.902963504</c:v>
                </c:pt>
                <c:pt idx="169">
                  <c:v>40477820.148111679</c:v>
                </c:pt>
                <c:pt idx="170">
                  <c:v>42501711.155517265</c:v>
                </c:pt>
                <c:pt idx="171">
                  <c:v>44626796.713293128</c:v>
                </c:pt>
                <c:pt idx="172">
                  <c:v>46858136.548957787</c:v>
                </c:pt>
                <c:pt idx="173">
                  <c:v>49201043.376405679</c:v>
                </c:pt>
                <c:pt idx="174">
                  <c:v>51661095.545225963</c:v>
                </c:pt>
                <c:pt idx="175">
                  <c:v>54244150.322487265</c:v>
                </c:pt>
                <c:pt idx="176">
                  <c:v>56956357.838611633</c:v>
                </c:pt>
                <c:pt idx="177">
                  <c:v>59804175.73054222</c:v>
                </c:pt>
                <c:pt idx="178">
                  <c:v>62794384.517069332</c:v>
                </c:pt>
                <c:pt idx="179">
                  <c:v>65934103.742922805</c:v>
                </c:pt>
                <c:pt idx="180">
                  <c:v>69230808.930068955</c:v>
                </c:pt>
                <c:pt idx="181">
                  <c:v>72692349.3765724</c:v>
                </c:pt>
                <c:pt idx="182">
                  <c:v>76326966.845401019</c:v>
                </c:pt>
                <c:pt idx="183">
                  <c:v>80143315.18767108</c:v>
                </c:pt>
                <c:pt idx="184">
                  <c:v>84150480.947054639</c:v>
                </c:pt>
                <c:pt idx="185">
                  <c:v>88358004.994407371</c:v>
                </c:pt>
                <c:pt idx="186">
                  <c:v>92775905.24412775</c:v>
                </c:pt>
                <c:pt idx="187">
                  <c:v>97414700.506334141</c:v>
                </c:pt>
                <c:pt idx="188">
                  <c:v>102285435.53165086</c:v>
                </c:pt>
                <c:pt idx="189">
                  <c:v>107399707.30823341</c:v>
                </c:pt>
                <c:pt idx="190">
                  <c:v>112769692.67364508</c:v>
                </c:pt>
                <c:pt idx="191">
                  <c:v>118408177.30732735</c:v>
                </c:pt>
                <c:pt idx="192">
                  <c:v>124328586.17269371</c:v>
                </c:pt>
                <c:pt idx="193">
                  <c:v>130545015.48132841</c:v>
                </c:pt>
                <c:pt idx="194">
                  <c:v>137072266.25539485</c:v>
                </c:pt>
                <c:pt idx="195">
                  <c:v>143925879.56816459</c:v>
                </c:pt>
                <c:pt idx="196">
                  <c:v>151122173.54657283</c:v>
                </c:pt>
                <c:pt idx="197">
                  <c:v>158678282.22390148</c:v>
                </c:pt>
                <c:pt idx="198">
                  <c:v>166612196.33509657</c:v>
                </c:pt>
                <c:pt idx="199">
                  <c:v>174942806.15185142</c:v>
                </c:pt>
                <c:pt idx="200">
                  <c:v>183689946.45944399</c:v>
                </c:pt>
                <c:pt idx="201">
                  <c:v>192874443.78241619</c:v>
                </c:pt>
                <c:pt idx="202">
                  <c:v>202518165.97153702</c:v>
                </c:pt>
                <c:pt idx="203">
                  <c:v>212644074.27011389</c:v>
                </c:pt>
                <c:pt idx="204">
                  <c:v>223276277.9836196</c:v>
                </c:pt>
                <c:pt idx="205">
                  <c:v>234440091.88280058</c:v>
                </c:pt>
                <c:pt idx="206">
                  <c:v>246162096.47694063</c:v>
                </c:pt>
                <c:pt idx="207">
                  <c:v>258470201.30078769</c:v>
                </c:pt>
                <c:pt idx="208">
                  <c:v>271393711.36582708</c:v>
                </c:pt>
                <c:pt idx="209">
                  <c:v>284963396.93411845</c:v>
                </c:pt>
                <c:pt idx="210">
                  <c:v>299211566.78082436</c:v>
                </c:pt>
                <c:pt idx="211">
                  <c:v>314172145.1198656</c:v>
                </c:pt>
                <c:pt idx="212">
                  <c:v>329880752.3758589</c:v>
                </c:pt>
                <c:pt idx="213">
                  <c:v>346374789.99465185</c:v>
                </c:pt>
                <c:pt idx="214">
                  <c:v>363693529.49438447</c:v>
                </c:pt>
                <c:pt idx="215">
                  <c:v>381878205.96910369</c:v>
                </c:pt>
                <c:pt idx="216">
                  <c:v>400972116.26755887</c:v>
                </c:pt>
                <c:pt idx="217">
                  <c:v>421020722.08093685</c:v>
                </c:pt>
                <c:pt idx="218">
                  <c:v>442071758.18498373</c:v>
                </c:pt>
                <c:pt idx="219">
                  <c:v>464175346.09423292</c:v>
                </c:pt>
                <c:pt idx="220">
                  <c:v>487384113.39894456</c:v>
                </c:pt>
                <c:pt idx="221">
                  <c:v>511753319.06889182</c:v>
                </c:pt>
                <c:pt idx="222">
                  <c:v>537340985.02233648</c:v>
                </c:pt>
                <c:pt idx="223">
                  <c:v>564208034.27345335</c:v>
                </c:pt>
                <c:pt idx="224">
                  <c:v>592418435.98712599</c:v>
                </c:pt>
                <c:pt idx="225">
                  <c:v>622039357.78648233</c:v>
                </c:pt>
                <c:pt idx="226">
                  <c:v>653141325.67580652</c:v>
                </c:pt>
                <c:pt idx="227">
                  <c:v>685798391.95959687</c:v>
                </c:pt>
                <c:pt idx="228">
                  <c:v>720088311.55757678</c:v>
                </c:pt>
                <c:pt idx="229">
                  <c:v>756092727.13545561</c:v>
                </c:pt>
                <c:pt idx="230">
                  <c:v>793897363.49222839</c:v>
                </c:pt>
                <c:pt idx="231">
                  <c:v>833592231.66683984</c:v>
                </c:pt>
                <c:pt idx="232">
                  <c:v>875271843.25018191</c:v>
                </c:pt>
                <c:pt idx="233">
                  <c:v>919035435.412691</c:v>
                </c:pt>
                <c:pt idx="234">
                  <c:v>964987207.18332553</c:v>
                </c:pt>
                <c:pt idx="235">
                  <c:v>1013236567.5424918</c:v>
                </c:pt>
                <c:pt idx="236">
                  <c:v>1063898395.9196165</c:v>
                </c:pt>
                <c:pt idx="237">
                  <c:v>1117093315.7155974</c:v>
                </c:pt>
                <c:pt idx="238">
                  <c:v>1172947981.5013773</c:v>
                </c:pt>
                <c:pt idx="239">
                  <c:v>1231595380.5764463</c:v>
                </c:pt>
                <c:pt idx="240">
                  <c:v>1293175149.6052687</c:v>
                </c:pt>
                <c:pt idx="241">
                  <c:v>1357833907.0855322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E-400D-9750-7D9624C43DB2}"/>
            </c:ext>
          </c:extLst>
        </c:ser>
        <c:ser>
          <c:idx val="3"/>
          <c:order val="12"/>
          <c:tx>
            <c:strRef>
              <c:f>Projections_Data!$F$11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123103</c:v>
                </c:pt>
                <c:pt idx="58">
                  <c:v>147369</c:v>
                </c:pt>
                <c:pt idx="59">
                  <c:v>171952</c:v>
                </c:pt>
                <c:pt idx="60">
                  <c:v>193563</c:v>
                </c:pt>
                <c:pt idx="61">
                  <c:v>225713</c:v>
                </c:pt>
                <c:pt idx="62">
                  <c:v>247320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424795</c:v>
                </c:pt>
                <c:pt idx="67">
                  <c:v>465199</c:v>
                </c:pt>
                <c:pt idx="68">
                  <c:v>489816</c:v>
                </c:pt>
                <c:pt idx="69">
                  <c:v>536412</c:v>
                </c:pt>
                <c:pt idx="70">
                  <c:v>578006</c:v>
                </c:pt>
                <c:pt idx="71">
                  <c:v>627823</c:v>
                </c:pt>
                <c:pt idx="72">
                  <c:v>662042</c:v>
                </c:pt>
                <c:pt idx="73">
                  <c:v>706110</c:v>
                </c:pt>
                <c:pt idx="74">
                  <c:v>723280</c:v>
                </c:pt>
                <c:pt idx="75">
                  <c:v>723801</c:v>
                </c:pt>
                <c:pt idx="76">
                  <c:v>736670</c:v>
                </c:pt>
                <c:pt idx="77">
                  <c:v>752798</c:v>
                </c:pt>
                <c:pt idx="78">
                  <c:v>782898</c:v>
                </c:pt>
                <c:pt idx="79">
                  <c:v>809816</c:v>
                </c:pt>
                <c:pt idx="80">
                  <c:v>799841</c:v>
                </c:pt>
                <c:pt idx="81">
                  <c:v>823507</c:v>
                </c:pt>
                <c:pt idx="82">
                  <c:v>806808</c:v>
                </c:pt>
                <c:pt idx="83">
                  <c:v>793794</c:v>
                </c:pt>
                <c:pt idx="84">
                  <c:v>795517</c:v>
                </c:pt>
                <c:pt idx="85">
                  <c:v>824560</c:v>
                </c:pt>
                <c:pt idx="86">
                  <c:v>842510</c:v>
                </c:pt>
                <c:pt idx="87">
                  <c:v>841522</c:v>
                </c:pt>
                <c:pt idx="88">
                  <c:v>832329</c:v>
                </c:pt>
                <c:pt idx="89">
                  <c:v>816720</c:v>
                </c:pt>
                <c:pt idx="90">
                  <c:v>898392.00000000012</c:v>
                </c:pt>
                <c:pt idx="91">
                  <c:v>988231.20000000019</c:v>
                </c:pt>
                <c:pt idx="92">
                  <c:v>1087054.3200000003</c:v>
                </c:pt>
                <c:pt idx="93">
                  <c:v>1195759.7520000003</c:v>
                </c:pt>
                <c:pt idx="94">
                  <c:v>1315335.7272000005</c:v>
                </c:pt>
                <c:pt idx="95">
                  <c:v>1446869.2999200008</c:v>
                </c:pt>
                <c:pt idx="96">
                  <c:v>1591556.2299120009</c:v>
                </c:pt>
                <c:pt idx="97">
                  <c:v>1750711.8529032012</c:v>
                </c:pt>
                <c:pt idx="98">
                  <c:v>1925783.0381935216</c:v>
                </c:pt>
                <c:pt idx="99">
                  <c:v>2118361.3420128739</c:v>
                </c:pt>
                <c:pt idx="100">
                  <c:v>2330197.4762141616</c:v>
                </c:pt>
                <c:pt idx="101">
                  <c:v>2563217.2238355782</c:v>
                </c:pt>
                <c:pt idx="102">
                  <c:v>2819538.946219136</c:v>
                </c:pt>
                <c:pt idx="103">
                  <c:v>3101492.8408410498</c:v>
                </c:pt>
                <c:pt idx="104">
                  <c:v>3411642.1249251552</c:v>
                </c:pt>
                <c:pt idx="105">
                  <c:v>3752806.337417671</c:v>
                </c:pt>
                <c:pt idx="106">
                  <c:v>4128086.9711594386</c:v>
                </c:pt>
                <c:pt idx="107">
                  <c:v>4540895.6682753824</c:v>
                </c:pt>
                <c:pt idx="108">
                  <c:v>4994985.2351029208</c:v>
                </c:pt>
                <c:pt idx="109">
                  <c:v>5494483.758613213</c:v>
                </c:pt>
                <c:pt idx="110">
                  <c:v>6043932.1344745345</c:v>
                </c:pt>
                <c:pt idx="111">
                  <c:v>6648325.3479219889</c:v>
                </c:pt>
                <c:pt idx="112">
                  <c:v>7313157.8827141887</c:v>
                </c:pt>
                <c:pt idx="113">
                  <c:v>8044473.6709856084</c:v>
                </c:pt>
                <c:pt idx="114">
                  <c:v>8848921.0380841698</c:v>
                </c:pt>
                <c:pt idx="115">
                  <c:v>9733813.1418925878</c:v>
                </c:pt>
                <c:pt idx="116">
                  <c:v>10707194.456081847</c:v>
                </c:pt>
                <c:pt idx="117">
                  <c:v>11777913.901690032</c:v>
                </c:pt>
                <c:pt idx="118">
                  <c:v>12955705.291859036</c:v>
                </c:pt>
                <c:pt idx="119">
                  <c:v>14251275.821044941</c:v>
                </c:pt>
                <c:pt idx="120">
                  <c:v>15676403.403149435</c:v>
                </c:pt>
                <c:pt idx="121">
                  <c:v>17244043.743464381</c:v>
                </c:pt>
                <c:pt idx="122">
                  <c:v>18968448.117810819</c:v>
                </c:pt>
                <c:pt idx="123">
                  <c:v>20865292.929591902</c:v>
                </c:pt>
                <c:pt idx="124">
                  <c:v>22951822.222551093</c:v>
                </c:pt>
                <c:pt idx="125">
                  <c:v>25247004.444806203</c:v>
                </c:pt>
                <c:pt idx="126">
                  <c:v>27771704.889286827</c:v>
                </c:pt>
                <c:pt idx="127">
                  <c:v>30548875.378215514</c:v>
                </c:pt>
                <c:pt idx="128">
                  <c:v>33603762.916037068</c:v>
                </c:pt>
                <c:pt idx="129">
                  <c:v>36964139.207640775</c:v>
                </c:pt>
                <c:pt idx="130">
                  <c:v>40660553.128404856</c:v>
                </c:pt>
                <c:pt idx="131">
                  <c:v>44726608.441245347</c:v>
                </c:pt>
                <c:pt idx="132">
                  <c:v>49199269.285369888</c:v>
                </c:pt>
                <c:pt idx="133">
                  <c:v>54119196.213906884</c:v>
                </c:pt>
                <c:pt idx="134">
                  <c:v>59531115.835297577</c:v>
                </c:pt>
                <c:pt idx="135">
                  <c:v>65484227.41882734</c:v>
                </c:pt>
                <c:pt idx="136">
                  <c:v>72032650.160710081</c:v>
                </c:pt>
                <c:pt idx="137">
                  <c:v>79235915.176781103</c:v>
                </c:pt>
                <c:pt idx="138">
                  <c:v>87159506.694459215</c:v>
                </c:pt>
                <c:pt idx="139">
                  <c:v>95875457.363905147</c:v>
                </c:pt>
                <c:pt idx="140">
                  <c:v>105463003.10029566</c:v>
                </c:pt>
                <c:pt idx="141">
                  <c:v>116009303.41032524</c:v>
                </c:pt>
                <c:pt idx="142">
                  <c:v>127610233.75135778</c:v>
                </c:pt>
                <c:pt idx="143">
                  <c:v>140371257.12649357</c:v>
                </c:pt>
                <c:pt idx="144">
                  <c:v>154408382.83914295</c:v>
                </c:pt>
                <c:pt idx="145">
                  <c:v>169849221.12305725</c:v>
                </c:pt>
                <c:pt idx="146">
                  <c:v>186834143.23536298</c:v>
                </c:pt>
                <c:pt idx="147">
                  <c:v>205517557.55889928</c:v>
                </c:pt>
                <c:pt idx="148">
                  <c:v>226069313.31478924</c:v>
                </c:pt>
                <c:pt idx="149">
                  <c:v>248676244.64626819</c:v>
                </c:pt>
                <c:pt idx="150">
                  <c:v>273543869.11089504</c:v>
                </c:pt>
                <c:pt idx="151">
                  <c:v>300898256.02198458</c:v>
                </c:pt>
                <c:pt idx="152">
                  <c:v>330988081.62418306</c:v>
                </c:pt>
                <c:pt idx="153">
                  <c:v>364086889.78660136</c:v>
                </c:pt>
                <c:pt idx="154">
                  <c:v>400495578.76526153</c:v>
                </c:pt>
                <c:pt idx="155">
                  <c:v>440545136.64178771</c:v>
                </c:pt>
                <c:pt idx="156">
                  <c:v>484599650.3059665</c:v>
                </c:pt>
                <c:pt idx="157">
                  <c:v>533059615.33656317</c:v>
                </c:pt>
                <c:pt idx="158">
                  <c:v>586365576.87021959</c:v>
                </c:pt>
                <c:pt idx="159">
                  <c:v>645002134.55724156</c:v>
                </c:pt>
                <c:pt idx="160">
                  <c:v>709502348.0129658</c:v>
                </c:pt>
                <c:pt idx="161">
                  <c:v>780452582.81426239</c:v>
                </c:pt>
                <c:pt idx="162">
                  <c:v>858497841.0956887</c:v>
                </c:pt>
                <c:pt idx="163">
                  <c:v>944347625.20525765</c:v>
                </c:pt>
                <c:pt idx="164">
                  <c:v>1038782387.7257835</c:v>
                </c:pt>
                <c:pt idx="165">
                  <c:v>1142660626.4983618</c:v>
                </c:pt>
                <c:pt idx="166">
                  <c:v>1256926689.1481981</c:v>
                </c:pt>
                <c:pt idx="167">
                  <c:v>1382619358.0630181</c:v>
                </c:pt>
                <c:pt idx="168">
                  <c:v>1520881293.8693199</c:v>
                </c:pt>
                <c:pt idx="169">
                  <c:v>1672969423.2562521</c:v>
                </c:pt>
                <c:pt idx="170">
                  <c:v>1840266365.5818775</c:v>
                </c:pt>
                <c:pt idx="171">
                  <c:v>2024293002.1400654</c:v>
                </c:pt>
                <c:pt idx="172">
                  <c:v>2226722302.3540721</c:v>
                </c:pt>
                <c:pt idx="173">
                  <c:v>2449394532.5894794</c:v>
                </c:pt>
                <c:pt idx="174">
                  <c:v>2694333985.8484278</c:v>
                </c:pt>
                <c:pt idx="175">
                  <c:v>2765243340.4000001</c:v>
                </c:pt>
                <c:pt idx="176">
                  <c:v>2765243340.4000001</c:v>
                </c:pt>
                <c:pt idx="177">
                  <c:v>2765243340.4000001</c:v>
                </c:pt>
                <c:pt idx="178">
                  <c:v>2765243340.4000001</c:v>
                </c:pt>
                <c:pt idx="179">
                  <c:v>2765243340.4000001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FE-400D-9750-7D9624C43DB2}"/>
            </c:ext>
          </c:extLst>
        </c:ser>
        <c:ser>
          <c:idx val="4"/>
          <c:order val="13"/>
          <c:tx>
            <c:strRef>
              <c:f>Projections_Data!$F$12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123103</c:v>
                </c:pt>
                <c:pt idx="58">
                  <c:v>147369</c:v>
                </c:pt>
                <c:pt idx="59">
                  <c:v>171952</c:v>
                </c:pt>
                <c:pt idx="60">
                  <c:v>193563</c:v>
                </c:pt>
                <c:pt idx="61">
                  <c:v>225713</c:v>
                </c:pt>
                <c:pt idx="62">
                  <c:v>247320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424795</c:v>
                </c:pt>
                <c:pt idx="67">
                  <c:v>465199</c:v>
                </c:pt>
                <c:pt idx="68">
                  <c:v>489816</c:v>
                </c:pt>
                <c:pt idx="69">
                  <c:v>536412</c:v>
                </c:pt>
                <c:pt idx="70">
                  <c:v>578006</c:v>
                </c:pt>
                <c:pt idx="71">
                  <c:v>627823</c:v>
                </c:pt>
                <c:pt idx="72">
                  <c:v>662042</c:v>
                </c:pt>
                <c:pt idx="73">
                  <c:v>706110</c:v>
                </c:pt>
                <c:pt idx="74">
                  <c:v>723280</c:v>
                </c:pt>
                <c:pt idx="75">
                  <c:v>723801</c:v>
                </c:pt>
                <c:pt idx="76">
                  <c:v>736670</c:v>
                </c:pt>
                <c:pt idx="77">
                  <c:v>752798</c:v>
                </c:pt>
                <c:pt idx="78">
                  <c:v>782898</c:v>
                </c:pt>
                <c:pt idx="79">
                  <c:v>809816</c:v>
                </c:pt>
                <c:pt idx="80">
                  <c:v>799841</c:v>
                </c:pt>
                <c:pt idx="81">
                  <c:v>823507</c:v>
                </c:pt>
                <c:pt idx="82">
                  <c:v>806808</c:v>
                </c:pt>
                <c:pt idx="83">
                  <c:v>793794</c:v>
                </c:pt>
                <c:pt idx="84">
                  <c:v>795517</c:v>
                </c:pt>
                <c:pt idx="85">
                  <c:v>824560</c:v>
                </c:pt>
                <c:pt idx="86">
                  <c:v>842510</c:v>
                </c:pt>
                <c:pt idx="87">
                  <c:v>841522</c:v>
                </c:pt>
                <c:pt idx="88">
                  <c:v>832329</c:v>
                </c:pt>
                <c:pt idx="89">
                  <c:v>816720</c:v>
                </c:pt>
                <c:pt idx="90">
                  <c:v>980064</c:v>
                </c:pt>
                <c:pt idx="91">
                  <c:v>1176076.8</c:v>
                </c:pt>
                <c:pt idx="92">
                  <c:v>1411292.1599999999</c:v>
                </c:pt>
                <c:pt idx="93">
                  <c:v>1693550.5919999999</c:v>
                </c:pt>
                <c:pt idx="94">
                  <c:v>2032260.7103999997</c:v>
                </c:pt>
                <c:pt idx="95">
                  <c:v>2438712.8524799994</c:v>
                </c:pt>
                <c:pt idx="96">
                  <c:v>2926455.4229759993</c:v>
                </c:pt>
                <c:pt idx="97">
                  <c:v>3511746.507571199</c:v>
                </c:pt>
                <c:pt idx="98">
                  <c:v>4214095.809085439</c:v>
                </c:pt>
                <c:pt idx="99">
                  <c:v>5056914.9709025268</c:v>
                </c:pt>
                <c:pt idx="100">
                  <c:v>6068297.9650830319</c:v>
                </c:pt>
                <c:pt idx="101">
                  <c:v>7281957.5580996377</c:v>
                </c:pt>
                <c:pt idx="102">
                  <c:v>8738349.0697195642</c:v>
                </c:pt>
                <c:pt idx="103">
                  <c:v>10486018.883663477</c:v>
                </c:pt>
                <c:pt idx="104">
                  <c:v>12583222.660396172</c:v>
                </c:pt>
                <c:pt idx="105">
                  <c:v>15099867.192475405</c:v>
                </c:pt>
                <c:pt idx="106">
                  <c:v>18119840.630970486</c:v>
                </c:pt>
                <c:pt idx="107">
                  <c:v>21743808.757164583</c:v>
                </c:pt>
                <c:pt idx="108">
                  <c:v>26092570.508597497</c:v>
                </c:pt>
                <c:pt idx="109">
                  <c:v>31311084.610316996</c:v>
                </c:pt>
                <c:pt idx="110">
                  <c:v>37573301.532380395</c:v>
                </c:pt>
                <c:pt idx="111">
                  <c:v>45087961.838856474</c:v>
                </c:pt>
                <c:pt idx="112">
                  <c:v>54105554.206627764</c:v>
                </c:pt>
                <c:pt idx="113">
                  <c:v>64926665.047953315</c:v>
                </c:pt>
                <c:pt idx="114">
                  <c:v>77911998.057543978</c:v>
                </c:pt>
                <c:pt idx="115">
                  <c:v>93494397.669052765</c:v>
                </c:pt>
                <c:pt idx="116">
                  <c:v>112193277.20286332</c:v>
                </c:pt>
                <c:pt idx="117">
                  <c:v>134631932.64343598</c:v>
                </c:pt>
                <c:pt idx="118">
                  <c:v>161558319.17212316</c:v>
                </c:pt>
                <c:pt idx="119">
                  <c:v>193869983.00654778</c:v>
                </c:pt>
                <c:pt idx="120">
                  <c:v>232643979.60785732</c:v>
                </c:pt>
                <c:pt idx="121">
                  <c:v>279172775.52942878</c:v>
                </c:pt>
                <c:pt idx="122">
                  <c:v>335007330.63531452</c:v>
                </c:pt>
                <c:pt idx="123">
                  <c:v>402008796.76237744</c:v>
                </c:pt>
                <c:pt idx="124">
                  <c:v>482410556.11485291</c:v>
                </c:pt>
                <c:pt idx="125">
                  <c:v>578892667.33782351</c:v>
                </c:pt>
                <c:pt idx="126">
                  <c:v>694671200.80538821</c:v>
                </c:pt>
                <c:pt idx="127">
                  <c:v>833605440.96646583</c:v>
                </c:pt>
                <c:pt idx="128">
                  <c:v>1000326529.1597589</c:v>
                </c:pt>
                <c:pt idx="129">
                  <c:v>1200391834.9917107</c:v>
                </c:pt>
                <c:pt idx="130">
                  <c:v>1440470201.9900527</c:v>
                </c:pt>
                <c:pt idx="131">
                  <c:v>1728564242.3880632</c:v>
                </c:pt>
                <c:pt idx="132">
                  <c:v>2074277090.8656757</c:v>
                </c:pt>
                <c:pt idx="133">
                  <c:v>2489132509.0388107</c:v>
                </c:pt>
                <c:pt idx="134">
                  <c:v>2765243340.4000001</c:v>
                </c:pt>
                <c:pt idx="135">
                  <c:v>2765243340.4000001</c:v>
                </c:pt>
                <c:pt idx="136">
                  <c:v>2765243340.4000001</c:v>
                </c:pt>
                <c:pt idx="137">
                  <c:v>2765243340.4000001</c:v>
                </c:pt>
                <c:pt idx="138">
                  <c:v>2765243340.4000001</c:v>
                </c:pt>
                <c:pt idx="139">
                  <c:v>2765243340.4000001</c:v>
                </c:pt>
                <c:pt idx="140">
                  <c:v>2765243340.4000001</c:v>
                </c:pt>
                <c:pt idx="141">
                  <c:v>2765243340.4000001</c:v>
                </c:pt>
                <c:pt idx="142">
                  <c:v>2765243340.4000001</c:v>
                </c:pt>
                <c:pt idx="143">
                  <c:v>2765243340.4000001</c:v>
                </c:pt>
                <c:pt idx="144">
                  <c:v>2765243340.4000001</c:v>
                </c:pt>
                <c:pt idx="145">
                  <c:v>2765243340.4000001</c:v>
                </c:pt>
                <c:pt idx="146">
                  <c:v>2765243340.4000001</c:v>
                </c:pt>
                <c:pt idx="147">
                  <c:v>2765243340.4000001</c:v>
                </c:pt>
                <c:pt idx="148">
                  <c:v>2765243340.4000001</c:v>
                </c:pt>
                <c:pt idx="149">
                  <c:v>2765243340.4000001</c:v>
                </c:pt>
                <c:pt idx="150">
                  <c:v>2765243340.4000001</c:v>
                </c:pt>
                <c:pt idx="151">
                  <c:v>2765243340.4000001</c:v>
                </c:pt>
                <c:pt idx="152">
                  <c:v>2765243340.4000001</c:v>
                </c:pt>
                <c:pt idx="153">
                  <c:v>2765243340.4000001</c:v>
                </c:pt>
                <c:pt idx="154">
                  <c:v>2765243340.4000001</c:v>
                </c:pt>
                <c:pt idx="155">
                  <c:v>2765243340.4000001</c:v>
                </c:pt>
                <c:pt idx="156">
                  <c:v>2765243340.4000001</c:v>
                </c:pt>
                <c:pt idx="157">
                  <c:v>2765243340.4000001</c:v>
                </c:pt>
                <c:pt idx="158">
                  <c:v>2765243340.4000001</c:v>
                </c:pt>
                <c:pt idx="159">
                  <c:v>2765243340.4000001</c:v>
                </c:pt>
                <c:pt idx="160">
                  <c:v>2765243340.4000001</c:v>
                </c:pt>
                <c:pt idx="161">
                  <c:v>2765243340.4000001</c:v>
                </c:pt>
                <c:pt idx="162">
                  <c:v>2765243340.4000001</c:v>
                </c:pt>
                <c:pt idx="163">
                  <c:v>2765243340.4000001</c:v>
                </c:pt>
                <c:pt idx="164">
                  <c:v>2765243340.4000001</c:v>
                </c:pt>
                <c:pt idx="165">
                  <c:v>2765243340.4000001</c:v>
                </c:pt>
                <c:pt idx="166">
                  <c:v>2765243340.4000001</c:v>
                </c:pt>
                <c:pt idx="167">
                  <c:v>2765243340.4000001</c:v>
                </c:pt>
                <c:pt idx="168">
                  <c:v>2765243340.4000001</c:v>
                </c:pt>
                <c:pt idx="169">
                  <c:v>2765243340.4000001</c:v>
                </c:pt>
                <c:pt idx="170">
                  <c:v>2765243340.4000001</c:v>
                </c:pt>
                <c:pt idx="171">
                  <c:v>2765243340.4000001</c:v>
                </c:pt>
                <c:pt idx="172">
                  <c:v>2765243340.4000001</c:v>
                </c:pt>
                <c:pt idx="173">
                  <c:v>2765243340.4000001</c:v>
                </c:pt>
                <c:pt idx="174">
                  <c:v>2765243340.4000001</c:v>
                </c:pt>
                <c:pt idx="175">
                  <c:v>2765243340.4000001</c:v>
                </c:pt>
                <c:pt idx="176">
                  <c:v>2765243340.4000001</c:v>
                </c:pt>
                <c:pt idx="177">
                  <c:v>2765243340.4000001</c:v>
                </c:pt>
                <c:pt idx="178">
                  <c:v>2765243340.4000001</c:v>
                </c:pt>
                <c:pt idx="179">
                  <c:v>2765243340.4000001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FE-400D-9750-7D9624C43DB2}"/>
            </c:ext>
          </c:extLst>
        </c:ser>
        <c:ser>
          <c:idx val="9"/>
          <c:order val="1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FE-400D-9750-7D9624C43DB2}"/>
            </c:ext>
          </c:extLst>
        </c:ser>
        <c:ser>
          <c:idx val="10"/>
          <c:order val="1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FE-400D-9750-7D9624C43DB2}"/>
            </c:ext>
          </c:extLst>
        </c:ser>
        <c:ser>
          <c:idx val="7"/>
          <c:order val="1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123103</c:v>
                </c:pt>
                <c:pt idx="58">
                  <c:v>147369</c:v>
                </c:pt>
                <c:pt idx="59">
                  <c:v>171952</c:v>
                </c:pt>
                <c:pt idx="60">
                  <c:v>193563</c:v>
                </c:pt>
                <c:pt idx="61">
                  <c:v>225713</c:v>
                </c:pt>
                <c:pt idx="62">
                  <c:v>247320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424795</c:v>
                </c:pt>
                <c:pt idx="67">
                  <c:v>465199</c:v>
                </c:pt>
                <c:pt idx="68">
                  <c:v>489816</c:v>
                </c:pt>
                <c:pt idx="69">
                  <c:v>536412</c:v>
                </c:pt>
                <c:pt idx="70">
                  <c:v>578006</c:v>
                </c:pt>
                <c:pt idx="71">
                  <c:v>627823</c:v>
                </c:pt>
                <c:pt idx="72">
                  <c:v>662042</c:v>
                </c:pt>
                <c:pt idx="73">
                  <c:v>706110</c:v>
                </c:pt>
                <c:pt idx="74">
                  <c:v>723280</c:v>
                </c:pt>
                <c:pt idx="75">
                  <c:v>723801</c:v>
                </c:pt>
                <c:pt idx="76">
                  <c:v>736670</c:v>
                </c:pt>
                <c:pt idx="77">
                  <c:v>752798</c:v>
                </c:pt>
                <c:pt idx="78">
                  <c:v>782898</c:v>
                </c:pt>
                <c:pt idx="79">
                  <c:v>809816</c:v>
                </c:pt>
                <c:pt idx="80">
                  <c:v>799841</c:v>
                </c:pt>
                <c:pt idx="81">
                  <c:v>823507</c:v>
                </c:pt>
                <c:pt idx="82">
                  <c:v>806808</c:v>
                </c:pt>
                <c:pt idx="83">
                  <c:v>793794</c:v>
                </c:pt>
                <c:pt idx="84">
                  <c:v>795517</c:v>
                </c:pt>
                <c:pt idx="85">
                  <c:v>824560</c:v>
                </c:pt>
                <c:pt idx="86">
                  <c:v>842510</c:v>
                </c:pt>
                <c:pt idx="87">
                  <c:v>841522</c:v>
                </c:pt>
                <c:pt idx="88">
                  <c:v>832329</c:v>
                </c:pt>
                <c:pt idx="89">
                  <c:v>816720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FE-400D-9750-7D9624C43DB2}"/>
            </c:ext>
          </c:extLst>
        </c:ser>
        <c:ser>
          <c:idx val="1"/>
          <c:order val="1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1666</c:v>
                </c:pt>
                <c:pt idx="25">
                  <c:v>1770</c:v>
                </c:pt>
                <c:pt idx="26">
                  <c:v>1868</c:v>
                </c:pt>
                <c:pt idx="27">
                  <c:v>2007</c:v>
                </c:pt>
                <c:pt idx="28">
                  <c:v>2122</c:v>
                </c:pt>
                <c:pt idx="29">
                  <c:v>2245</c:v>
                </c:pt>
                <c:pt idx="30">
                  <c:v>2249</c:v>
                </c:pt>
                <c:pt idx="31">
                  <c:v>2456</c:v>
                </c:pt>
                <c:pt idx="32">
                  <c:v>2466</c:v>
                </c:pt>
                <c:pt idx="33">
                  <c:v>2626</c:v>
                </c:pt>
                <c:pt idx="34">
                  <c:v>2705</c:v>
                </c:pt>
                <c:pt idx="35">
                  <c:v>2766</c:v>
                </c:pt>
                <c:pt idx="36">
                  <c:v>2810</c:v>
                </c:pt>
                <c:pt idx="37">
                  <c:v>2866</c:v>
                </c:pt>
                <c:pt idx="38">
                  <c:v>2935</c:v>
                </c:pt>
                <c:pt idx="39">
                  <c:v>2990</c:v>
                </c:pt>
                <c:pt idx="40">
                  <c:v>3079</c:v>
                </c:pt>
                <c:pt idx="41">
                  <c:v>3154</c:v>
                </c:pt>
                <c:pt idx="42">
                  <c:v>3248</c:v>
                </c:pt>
                <c:pt idx="43">
                  <c:v>3342</c:v>
                </c:pt>
                <c:pt idx="44">
                  <c:v>3454</c:v>
                </c:pt>
                <c:pt idx="45">
                  <c:v>3552</c:v>
                </c:pt>
                <c:pt idx="46">
                  <c:v>3796</c:v>
                </c:pt>
                <c:pt idx="47">
                  <c:v>3982</c:v>
                </c:pt>
                <c:pt idx="48">
                  <c:v>4256</c:v>
                </c:pt>
                <c:pt idx="49">
                  <c:v>4608</c:v>
                </c:pt>
                <c:pt idx="50">
                  <c:v>4948</c:v>
                </c:pt>
                <c:pt idx="51">
                  <c:v>5400</c:v>
                </c:pt>
                <c:pt idx="52">
                  <c:v>5812</c:v>
                </c:pt>
                <c:pt idx="53">
                  <c:v>6483</c:v>
                </c:pt>
                <c:pt idx="54">
                  <c:v>7118</c:v>
                </c:pt>
                <c:pt idx="55">
                  <c:v>7938</c:v>
                </c:pt>
                <c:pt idx="56">
                  <c:v>8872</c:v>
                </c:pt>
                <c:pt idx="57">
                  <c:v>9987</c:v>
                </c:pt>
                <c:pt idx="58">
                  <c:v>11290</c:v>
                </c:pt>
                <c:pt idx="59">
                  <c:v>12961</c:v>
                </c:pt>
                <c:pt idx="60">
                  <c:v>14638</c:v>
                </c:pt>
                <c:pt idx="61">
                  <c:v>16488</c:v>
                </c:pt>
                <c:pt idx="62">
                  <c:v>18605</c:v>
                </c:pt>
                <c:pt idx="63">
                  <c:v>21157</c:v>
                </c:pt>
                <c:pt idx="64">
                  <c:v>23944</c:v>
                </c:pt>
                <c:pt idx="65">
                  <c:v>27168</c:v>
                </c:pt>
                <c:pt idx="66">
                  <c:v>30618</c:v>
                </c:pt>
                <c:pt idx="67">
                  <c:v>33885</c:v>
                </c:pt>
                <c:pt idx="68">
                  <c:v>37536</c:v>
                </c:pt>
                <c:pt idx="69">
                  <c:v>42054</c:v>
                </c:pt>
                <c:pt idx="70">
                  <c:v>47116</c:v>
                </c:pt>
                <c:pt idx="71">
                  <c:v>52909</c:v>
                </c:pt>
                <c:pt idx="72">
                  <c:v>58708</c:v>
                </c:pt>
                <c:pt idx="73">
                  <c:v>64517</c:v>
                </c:pt>
                <c:pt idx="74">
                  <c:v>69273</c:v>
                </c:pt>
                <c:pt idx="75">
                  <c:v>74453</c:v>
                </c:pt>
                <c:pt idx="76">
                  <c:v>81816</c:v>
                </c:pt>
                <c:pt idx="77">
                  <c:v>88203</c:v>
                </c:pt>
                <c:pt idx="78">
                  <c:v>95383</c:v>
                </c:pt>
                <c:pt idx="79">
                  <c:v>102374</c:v>
                </c:pt>
                <c:pt idx="80">
                  <c:v>108346</c:v>
                </c:pt>
                <c:pt idx="81">
                  <c:v>113926</c:v>
                </c:pt>
                <c:pt idx="82">
                  <c:v>119312</c:v>
                </c:pt>
                <c:pt idx="83">
                  <c:v>125806</c:v>
                </c:pt>
                <c:pt idx="84">
                  <c:v>133994</c:v>
                </c:pt>
                <c:pt idx="85">
                  <c:v>143613</c:v>
                </c:pt>
                <c:pt idx="86">
                  <c:v>153619</c:v>
                </c:pt>
                <c:pt idx="87">
                  <c:v>159301</c:v>
                </c:pt>
                <c:pt idx="88">
                  <c:v>164826</c:v>
                </c:pt>
                <c:pt idx="89">
                  <c:v>169762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1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1.8018018018018056E-2</c:v>
                </c:pt>
                <c:pt idx="1">
                  <c:v>1.8018018018018056E-2</c:v>
                </c:pt>
                <c:pt idx="2">
                  <c:v>4.066076529489656E-2</c:v>
                </c:pt>
                <c:pt idx="3">
                  <c:v>0.13520667965977151</c:v>
                </c:pt>
                <c:pt idx="4">
                  <c:v>0.25166272422903208</c:v>
                </c:pt>
                <c:pt idx="5">
                  <c:v>0.34879223852519775</c:v>
                </c:pt>
                <c:pt idx="6">
                  <c:v>0.43789070703461658</c:v>
                </c:pt>
                <c:pt idx="7">
                  <c:v>0.50077839350230979</c:v>
                </c:pt>
                <c:pt idx="8">
                  <c:v>0.5270175839237301</c:v>
                </c:pt>
                <c:pt idx="9">
                  <c:v>0.46364073335958911</c:v>
                </c:pt>
                <c:pt idx="10">
                  <c:v>0.39052971845599654</c:v>
                </c:pt>
                <c:pt idx="11">
                  <c:v>0.32184065424677782</c:v>
                </c:pt>
                <c:pt idx="12">
                  <c:v>0.28116169350495651</c:v>
                </c:pt>
                <c:pt idx="13">
                  <c:v>0.24432247723981257</c:v>
                </c:pt>
                <c:pt idx="14">
                  <c:v>0.23138649112065304</c:v>
                </c:pt>
                <c:pt idx="15">
                  <c:v>0.20744326348086148</c:v>
                </c:pt>
                <c:pt idx="16">
                  <c:v>0.17483332928990736</c:v>
                </c:pt>
                <c:pt idx="17">
                  <c:v>0.13291301606289307</c:v>
                </c:pt>
                <c:pt idx="18">
                  <c:v>9.778058491338526E-2</c:v>
                </c:pt>
                <c:pt idx="19">
                  <c:v>7.0245124949999196E-2</c:v>
                </c:pt>
                <c:pt idx="20">
                  <c:v>5.261635587074872E-2</c:v>
                </c:pt>
                <c:pt idx="21">
                  <c:v>3.7209323891846058E-2</c:v>
                </c:pt>
                <c:pt idx="22">
                  <c:v>4.1969601112255374E-2</c:v>
                </c:pt>
                <c:pt idx="23">
                  <c:v>4.962979950727734E-2</c:v>
                </c:pt>
                <c:pt idx="24">
                  <c:v>5.4317824695453876E-2</c:v>
                </c:pt>
                <c:pt idx="25">
                  <c:v>4.6198231619282236E-2</c:v>
                </c:pt>
                <c:pt idx="26">
                  <c:v>3.2037708895507867E-2</c:v>
                </c:pt>
                <c:pt idx="27">
                  <c:v>1.2210635579116022E-2</c:v>
                </c:pt>
                <c:pt idx="28">
                  <c:v>-1.4469444852146629E-2</c:v>
                </c:pt>
                <c:pt idx="29">
                  <c:v>-3.4525791572024213E-2</c:v>
                </c:pt>
                <c:pt idx="30">
                  <c:v>-4.6722509714484474E-2</c:v>
                </c:pt>
                <c:pt idx="31">
                  <c:v>-4.6828859617340513E-2</c:v>
                </c:pt>
                <c:pt idx="32">
                  <c:v>-6.4334973360152883E-2</c:v>
                </c:pt>
                <c:pt idx="33">
                  <c:v>-0.13332919252303163</c:v>
                </c:pt>
                <c:pt idx="34">
                  <c:v>-0.21584160566889343</c:v>
                </c:pt>
                <c:pt idx="35">
                  <c:v>-0.25432601703837138</c:v>
                </c:pt>
                <c:pt idx="36">
                  <c:v>-0.24580687346468433</c:v>
                </c:pt>
                <c:pt idx="37">
                  <c:v>-0.20857028464659325</c:v>
                </c:pt>
                <c:pt idx="38">
                  <c:v>-0.13379983368722159</c:v>
                </c:pt>
                <c:pt idx="39">
                  <c:v>-4.9388018529978135E-3</c:v>
                </c:pt>
                <c:pt idx="40">
                  <c:v>8.0231976899737559E-2</c:v>
                </c:pt>
                <c:pt idx="41">
                  <c:v>0.11784131266590732</c:v>
                </c:pt>
                <c:pt idx="42">
                  <c:v>0.10809201620228914</c:v>
                </c:pt>
                <c:pt idx="43">
                  <c:v>0.1392414232091875</c:v>
                </c:pt>
                <c:pt idx="44">
                  <c:v>0.14124096712871861</c:v>
                </c:pt>
                <c:pt idx="45">
                  <c:v>0.14294832563635618</c:v>
                </c:pt>
                <c:pt idx="46">
                  <c:v>0.12984515796885177</c:v>
                </c:pt>
                <c:pt idx="47">
                  <c:v>0.13690358397097749</c:v>
                </c:pt>
                <c:pt idx="48">
                  <c:v>0.13412011918752045</c:v>
                </c:pt>
                <c:pt idx="49">
                  <c:v>0.1298781734327179</c:v>
                </c:pt>
                <c:pt idx="50">
                  <c:v>0.11771570251255237</c:v>
                </c:pt>
                <c:pt idx="51">
                  <c:v>0.1226198159532137</c:v>
                </c:pt>
                <c:pt idx="52">
                  <c:v>0.13526613888635394</c:v>
                </c:pt>
                <c:pt idx="53">
                  <c:v>0.15240274575309321</c:v>
                </c:pt>
                <c:pt idx="54">
                  <c:v>0.1603394549936478</c:v>
                </c:pt>
                <c:pt idx="55">
                  <c:v>0.16366378250601099</c:v>
                </c:pt>
                <c:pt idx="56">
                  <c:v>0.15708904947316116</c:v>
                </c:pt>
                <c:pt idx="57">
                  <c:v>0.15693992398157527</c:v>
                </c:pt>
                <c:pt idx="58">
                  <c:v>0.15798742961492049</c:v>
                </c:pt>
                <c:pt idx="59">
                  <c:v>0.16781374807798569</c:v>
                </c:pt>
                <c:pt idx="60">
                  <c:v>0.17172267316584486</c:v>
                </c:pt>
                <c:pt idx="61">
                  <c:v>0.17522125007685876</c:v>
                </c:pt>
                <c:pt idx="62">
                  <c:v>0.16717363421330678</c:v>
                </c:pt>
                <c:pt idx="63">
                  <c:v>0.15618558300133686</c:v>
                </c:pt>
                <c:pt idx="64">
                  <c:v>0.14340802674999317</c:v>
                </c:pt>
                <c:pt idx="65">
                  <c:v>0.14123094279273482</c:v>
                </c:pt>
                <c:pt idx="66">
                  <c:v>0.13921959287520899</c:v>
                </c:pt>
                <c:pt idx="67">
                  <c:v>0.13756831921708987</c:v>
                </c:pt>
                <c:pt idx="68">
                  <c:v>0.12801514146919826</c:v>
                </c:pt>
                <c:pt idx="69">
                  <c:v>0.11696631796954415</c:v>
                </c:pt>
                <c:pt idx="70">
                  <c:v>0.10162891798839342</c:v>
                </c:pt>
                <c:pt idx="71">
                  <c:v>9.0535040138073564E-2</c:v>
                </c:pt>
                <c:pt idx="72">
                  <c:v>8.1020178891117192E-2</c:v>
                </c:pt>
                <c:pt idx="73">
                  <c:v>7.6758735531457623E-2</c:v>
                </c:pt>
                <c:pt idx="74">
                  <c:v>7.0204774729964337E-2</c:v>
                </c:pt>
                <c:pt idx="75">
                  <c:v>6.1168459275585896E-2</c:v>
                </c:pt>
                <c:pt idx="76">
                  <c:v>4.6702814924621805E-2</c:v>
                </c:pt>
                <c:pt idx="77">
                  <c:v>3.4844427959531167E-2</c:v>
                </c:pt>
                <c:pt idx="78">
                  <c:v>2.6460161675891197E-2</c:v>
                </c:pt>
                <c:pt idx="79">
                  <c:v>2.3248963150166519E-2</c:v>
                </c:pt>
                <c:pt idx="80">
                  <c:v>2.1300197431821506E-2</c:v>
                </c:pt>
                <c:pt idx="81">
                  <c:v>2.185876904020671E-2</c:v>
                </c:pt>
                <c:pt idx="82">
                  <c:v>1.8890345921156459E-2</c:v>
                </c:pt>
                <c:pt idx="83">
                  <c:v>1.308631983682614E-2</c:v>
                </c:pt>
                <c:pt idx="84">
                  <c:v>4.3885765637198997E-3</c:v>
                </c:pt>
                <c:pt idx="85">
                  <c:v>1.7724880730019359E-3</c:v>
                </c:pt>
                <c:pt idx="86">
                  <c:v>2.374149595601005E-3</c:v>
                </c:pt>
                <c:pt idx="87">
                  <c:v>6.3799857848148749E-3</c:v>
                </c:pt>
                <c:pt idx="88">
                  <c:v>7.5199494986305142E-3</c:v>
                </c:pt>
                <c:pt idx="89">
                  <c:v>7.7538032800932299E-3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FE-400D-9750-7D9624C43DB2}"/>
            </c:ext>
          </c:extLst>
        </c:ser>
        <c:ser>
          <c:idx val="6"/>
          <c:order val="1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5.8823529411764719E-2</c:v>
                </c:pt>
                <c:pt idx="1">
                  <c:v>5.8823529411764719E-2</c:v>
                </c:pt>
                <c:pt idx="2">
                  <c:v>0.11811364787507135</c:v>
                </c:pt>
                <c:pt idx="3">
                  <c:v>0.21579427514044344</c:v>
                </c:pt>
                <c:pt idx="4">
                  <c:v>0.31192255951157549</c:v>
                </c:pt>
                <c:pt idx="5">
                  <c:v>0.35630790195103401</c:v>
                </c:pt>
                <c:pt idx="6">
                  <c:v>0.40145411210201321</c:v>
                </c:pt>
                <c:pt idx="7">
                  <c:v>0.41439787262929412</c:v>
                </c:pt>
                <c:pt idx="8">
                  <c:v>0.3991769466940735</c:v>
                </c:pt>
                <c:pt idx="9">
                  <c:v>0.33883764250940512</c:v>
                </c:pt>
                <c:pt idx="10">
                  <c:v>0.29636688813953627</c:v>
                </c:pt>
                <c:pt idx="11">
                  <c:v>0.2634468527779481</c:v>
                </c:pt>
                <c:pt idx="12">
                  <c:v>0.24873541035772853</c:v>
                </c:pt>
                <c:pt idx="13">
                  <c:v>0.24097985974082822</c:v>
                </c:pt>
                <c:pt idx="14">
                  <c:v>0.23750756152628197</c:v>
                </c:pt>
                <c:pt idx="15">
                  <c:v>0.21548148884235241</c:v>
                </c:pt>
                <c:pt idx="16">
                  <c:v>0.18606369043915497</c:v>
                </c:pt>
                <c:pt idx="17">
                  <c:v>0.1597328709448198</c:v>
                </c:pt>
                <c:pt idx="18">
                  <c:v>0.13766860119675992</c:v>
                </c:pt>
                <c:pt idx="19">
                  <c:v>0.13005222035729277</c:v>
                </c:pt>
                <c:pt idx="20">
                  <c:v>0.12442354803530405</c:v>
                </c:pt>
                <c:pt idx="21">
                  <c:v>0.11189716727172543</c:v>
                </c:pt>
                <c:pt idx="22">
                  <c:v>0.10784156373087495</c:v>
                </c:pt>
                <c:pt idx="23">
                  <c:v>0.10461997017158368</c:v>
                </c:pt>
                <c:pt idx="24">
                  <c:v>0.10872626922325956</c:v>
                </c:pt>
                <c:pt idx="25">
                  <c:v>0.10377074002923121</c:v>
                </c:pt>
                <c:pt idx="26">
                  <c:v>0.10332196826114289</c:v>
                </c:pt>
                <c:pt idx="27">
                  <c:v>9.4848497284278618E-2</c:v>
                </c:pt>
                <c:pt idx="28">
                  <c:v>8.530191064323904E-2</c:v>
                </c:pt>
                <c:pt idx="29">
                  <c:v>6.9752167526798026E-2</c:v>
                </c:pt>
                <c:pt idx="30">
                  <c:v>5.9707804999796998E-2</c:v>
                </c:pt>
                <c:pt idx="31">
                  <c:v>5.5599019778672133E-2</c:v>
                </c:pt>
                <c:pt idx="32">
                  <c:v>4.9125707681958973E-2</c:v>
                </c:pt>
                <c:pt idx="33">
                  <c:v>4.7283979639109207E-2</c:v>
                </c:pt>
                <c:pt idx="34">
                  <c:v>4.1192035886814672E-2</c:v>
                </c:pt>
                <c:pt idx="35">
                  <c:v>4.1258749236184146E-2</c:v>
                </c:pt>
                <c:pt idx="36">
                  <c:v>3.584346322106232E-2</c:v>
                </c:pt>
                <c:pt idx="37">
                  <c:v>3.3355997639836689E-2</c:v>
                </c:pt>
                <c:pt idx="38">
                  <c:v>2.677164991647496E-2</c:v>
                </c:pt>
                <c:pt idx="39">
                  <c:v>2.4418430491127092E-2</c:v>
                </c:pt>
                <c:pt idx="40">
                  <c:v>2.1468949539807342E-2</c:v>
                </c:pt>
                <c:pt idx="41">
                  <c:v>2.1758188950454189E-2</c:v>
                </c:pt>
                <c:pt idx="42">
                  <c:v>2.3459465322167878E-2</c:v>
                </c:pt>
                <c:pt idx="43">
                  <c:v>2.5006328768217401E-2</c:v>
                </c:pt>
                <c:pt idx="44">
                  <c:v>2.6974980555255785E-2</c:v>
                </c:pt>
                <c:pt idx="45">
                  <c:v>2.8192778933560831E-2</c:v>
                </c:pt>
                <c:pt idx="46">
                  <c:v>3.200536805530637E-2</c:v>
                </c:pt>
                <c:pt idx="47">
                  <c:v>3.6111508509617973E-2</c:v>
                </c:pt>
                <c:pt idx="48">
                  <c:v>4.2960356263049393E-2</c:v>
                </c:pt>
                <c:pt idx="49">
                  <c:v>5.0159054433133253E-2</c:v>
                </c:pt>
                <c:pt idx="50">
                  <c:v>5.9142652955471352E-2</c:v>
                </c:pt>
                <c:pt idx="51">
                  <c:v>6.6973977392271442E-2</c:v>
                </c:pt>
                <c:pt idx="52">
                  <c:v>7.3378948138337341E-2</c:v>
                </c:pt>
                <c:pt idx="53">
                  <c:v>7.9803351080655435E-2</c:v>
                </c:pt>
                <c:pt idx="54">
                  <c:v>8.5745399535957015E-2</c:v>
                </c:pt>
                <c:pt idx="55">
                  <c:v>9.2607692492825189E-2</c:v>
                </c:pt>
                <c:pt idx="56">
                  <c:v>9.8135446745734781E-2</c:v>
                </c:pt>
                <c:pt idx="57">
                  <c:v>0.10596560736548732</c:v>
                </c:pt>
                <c:pt idx="58">
                  <c:v>0.11202800590073896</c:v>
                </c:pt>
                <c:pt idx="59">
                  <c:v>0.11967641584339117</c:v>
                </c:pt>
                <c:pt idx="60">
                  <c:v>0.12495849921022033</c:v>
                </c:pt>
                <c:pt idx="61">
                  <c:v>0.12983178762538641</c:v>
                </c:pt>
                <c:pt idx="62">
                  <c:v>0.13155137999353936</c:v>
                </c:pt>
                <c:pt idx="63">
                  <c:v>0.13276595278963596</c:v>
                </c:pt>
                <c:pt idx="64">
                  <c:v>0.13231648192292256</c:v>
                </c:pt>
                <c:pt idx="65">
                  <c:v>0.13203518335366757</c:v>
                </c:pt>
                <c:pt idx="66">
                  <c:v>0.13134808034124826</c:v>
                </c:pt>
                <c:pt idx="67">
                  <c:v>0.1302769725297758</c:v>
                </c:pt>
                <c:pt idx="68">
                  <c:v>0.12689055577476838</c:v>
                </c:pt>
                <c:pt idx="69">
                  <c:v>0.12270982421433947</c:v>
                </c:pt>
                <c:pt idx="70">
                  <c:v>0.11904728145387862</c:v>
                </c:pt>
                <c:pt idx="71">
                  <c:v>0.11708279052620907</c:v>
                </c:pt>
                <c:pt idx="72">
                  <c:v>0.11606692599119277</c:v>
                </c:pt>
                <c:pt idx="73">
                  <c:v>0.11540180423255382</c:v>
                </c:pt>
                <c:pt idx="74">
                  <c:v>0.11185744394414421</c:v>
                </c:pt>
                <c:pt idx="75">
                  <c:v>0.1050705614234988</c:v>
                </c:pt>
                <c:pt idx="76">
                  <c:v>9.7298001176857232E-2</c:v>
                </c:pt>
                <c:pt idx="77">
                  <c:v>9.0580222981652428E-2</c:v>
                </c:pt>
                <c:pt idx="78">
                  <c:v>8.5748171320487218E-2</c:v>
                </c:pt>
                <c:pt idx="79">
                  <c:v>8.2466380207266113E-2</c:v>
                </c:pt>
                <c:pt idx="80">
                  <c:v>8.016644490222162E-2</c:v>
                </c:pt>
                <c:pt idx="81">
                  <c:v>7.58744187105483E-2</c:v>
                </c:pt>
                <c:pt idx="82">
                  <c:v>6.9552839671529545E-2</c:v>
                </c:pt>
                <c:pt idx="83">
                  <c:v>6.2556377334264182E-2</c:v>
                </c:pt>
                <c:pt idx="84">
                  <c:v>5.8173405237372279E-2</c:v>
                </c:pt>
                <c:pt idx="85">
                  <c:v>5.6738092972336007E-2</c:v>
                </c:pt>
                <c:pt idx="86">
                  <c:v>5.829773875992017E-2</c:v>
                </c:pt>
                <c:pt idx="87">
                  <c:v>5.9699958126928486E-2</c:v>
                </c:pt>
                <c:pt idx="88">
                  <c:v>5.8879709206798823E-2</c:v>
                </c:pt>
                <c:pt idx="89">
                  <c:v>5.4496175664134894E-2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47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109526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</a:t>
            </a:r>
            <a:r>
              <a:rPr lang="en-GB" sz="1400" baseline="0"/>
              <a:t> of cases: Country by day since 100th infection</a:t>
            </a:r>
            <a:endParaRPr lang="en-GB" sz="1400"/>
          </a:p>
        </c:rich>
      </c:tx>
      <c:layout>
        <c:manualLayout>
          <c:xMode val="edge"/>
          <c:yMode val="edge"/>
          <c:x val="0.20103014989563819"/>
          <c:y val="3.0193577088215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9596697540232"/>
          <c:y val="0.10253567627342314"/>
          <c:w val="0.86103454475507035"/>
          <c:h val="0.78933206420532431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Days_Since_100_rates!$B$2:$KN$2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  <c:pt idx="28">
                  <c:v>34173</c:v>
                </c:pt>
                <c:pt idx="29">
                  <c:v>38689</c:v>
                </c:pt>
                <c:pt idx="30">
                  <c:v>42477</c:v>
                </c:pt>
                <c:pt idx="31">
                  <c:v>48436</c:v>
                </c:pt>
                <c:pt idx="32">
                  <c:v>52279</c:v>
                </c:pt>
                <c:pt idx="33">
                  <c:v>55949</c:v>
                </c:pt>
                <c:pt idx="34">
                  <c:v>61474</c:v>
                </c:pt>
                <c:pt idx="35">
                  <c:v>65872</c:v>
                </c:pt>
                <c:pt idx="36">
                  <c:v>74605</c:v>
                </c:pt>
                <c:pt idx="37">
                  <c:v>79874</c:v>
                </c:pt>
                <c:pt idx="38">
                  <c:v>85206</c:v>
                </c:pt>
                <c:pt idx="39">
                  <c:v>89570</c:v>
                </c:pt>
                <c:pt idx="40">
                  <c:v>94845</c:v>
                </c:pt>
                <c:pt idx="41">
                  <c:v>99483</c:v>
                </c:pt>
                <c:pt idx="42">
                  <c:v>104145</c:v>
                </c:pt>
                <c:pt idx="43">
                  <c:v>109769</c:v>
                </c:pt>
                <c:pt idx="44">
                  <c:v>115314</c:v>
                </c:pt>
                <c:pt idx="45">
                  <c:v>121172</c:v>
                </c:pt>
                <c:pt idx="46">
                  <c:v>125856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Days_Since_100_rates!$B$3:$KN$3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13747</c:v>
                </c:pt>
                <c:pt idx="17">
                  <c:v>19273</c:v>
                </c:pt>
                <c:pt idx="18">
                  <c:v>25600</c:v>
                </c:pt>
                <c:pt idx="19">
                  <c:v>33276</c:v>
                </c:pt>
                <c:pt idx="20">
                  <c:v>43843</c:v>
                </c:pt>
                <c:pt idx="21">
                  <c:v>53736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121465</c:v>
                </c:pt>
                <c:pt idx="26">
                  <c:v>140909</c:v>
                </c:pt>
                <c:pt idx="27">
                  <c:v>161831</c:v>
                </c:pt>
                <c:pt idx="28">
                  <c:v>188172</c:v>
                </c:pt>
                <c:pt idx="29">
                  <c:v>213372</c:v>
                </c:pt>
                <c:pt idx="30">
                  <c:v>243762</c:v>
                </c:pt>
                <c:pt idx="31">
                  <c:v>275586</c:v>
                </c:pt>
                <c:pt idx="32">
                  <c:v>308853</c:v>
                </c:pt>
                <c:pt idx="33">
                  <c:v>337072</c:v>
                </c:pt>
                <c:pt idx="34">
                  <c:v>366667</c:v>
                </c:pt>
                <c:pt idx="35">
                  <c:v>397505</c:v>
                </c:pt>
                <c:pt idx="36">
                  <c:v>429052</c:v>
                </c:pt>
                <c:pt idx="37">
                  <c:v>462780</c:v>
                </c:pt>
                <c:pt idx="38">
                  <c:v>496535</c:v>
                </c:pt>
                <c:pt idx="39">
                  <c:v>526396</c:v>
                </c:pt>
                <c:pt idx="40">
                  <c:v>555313</c:v>
                </c:pt>
                <c:pt idx="41">
                  <c:v>580619</c:v>
                </c:pt>
                <c:pt idx="42">
                  <c:v>607670</c:v>
                </c:pt>
                <c:pt idx="43">
                  <c:v>636350</c:v>
                </c:pt>
                <c:pt idx="44">
                  <c:v>667592</c:v>
                </c:pt>
                <c:pt idx="45">
                  <c:v>699706</c:v>
                </c:pt>
                <c:pt idx="46">
                  <c:v>732197</c:v>
                </c:pt>
                <c:pt idx="47">
                  <c:v>759086</c:v>
                </c:pt>
                <c:pt idx="48">
                  <c:v>784326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Days_Since_100_rates!$B$4:$KN$4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  <c:pt idx="39">
                  <c:v>115242</c:v>
                </c:pt>
                <c:pt idx="40">
                  <c:v>119827</c:v>
                </c:pt>
                <c:pt idx="41">
                  <c:v>124632</c:v>
                </c:pt>
                <c:pt idx="42">
                  <c:v>128948</c:v>
                </c:pt>
                <c:pt idx="43">
                  <c:v>132547</c:v>
                </c:pt>
                <c:pt idx="44">
                  <c:v>135586</c:v>
                </c:pt>
                <c:pt idx="45">
                  <c:v>139422</c:v>
                </c:pt>
                <c:pt idx="46">
                  <c:v>143626</c:v>
                </c:pt>
                <c:pt idx="47">
                  <c:v>147577</c:v>
                </c:pt>
                <c:pt idx="48">
                  <c:v>152271</c:v>
                </c:pt>
                <c:pt idx="49">
                  <c:v>156363</c:v>
                </c:pt>
                <c:pt idx="50">
                  <c:v>159516</c:v>
                </c:pt>
                <c:pt idx="51">
                  <c:v>162488</c:v>
                </c:pt>
                <c:pt idx="52">
                  <c:v>165155</c:v>
                </c:pt>
                <c:pt idx="53">
                  <c:v>168941</c:v>
                </c:pt>
                <c:pt idx="54">
                  <c:v>172434</c:v>
                </c:pt>
                <c:pt idx="55">
                  <c:v>175925</c:v>
                </c:pt>
                <c:pt idx="56">
                  <c:v>178972</c:v>
                </c:pt>
                <c:pt idx="57">
                  <c:v>181228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Days_Since_100_rates!$B$5:$KN$5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82602</c:v>
                </c:pt>
                <c:pt idx="75">
                  <c:v>82665</c:v>
                </c:pt>
                <c:pt idx="76">
                  <c:v>82718</c:v>
                </c:pt>
                <c:pt idx="77">
                  <c:v>82809</c:v>
                </c:pt>
                <c:pt idx="78">
                  <c:v>82883</c:v>
                </c:pt>
                <c:pt idx="79">
                  <c:v>82941</c:v>
                </c:pt>
                <c:pt idx="80">
                  <c:v>83014</c:v>
                </c:pt>
                <c:pt idx="81">
                  <c:v>83134</c:v>
                </c:pt>
                <c:pt idx="82">
                  <c:v>83213</c:v>
                </c:pt>
                <c:pt idx="83">
                  <c:v>83306</c:v>
                </c:pt>
                <c:pt idx="84">
                  <c:v>83356</c:v>
                </c:pt>
                <c:pt idx="85">
                  <c:v>83403</c:v>
                </c:pt>
                <c:pt idx="86">
                  <c:v>83760</c:v>
                </c:pt>
                <c:pt idx="87">
                  <c:v>83787</c:v>
                </c:pt>
                <c:pt idx="88">
                  <c:v>83805</c:v>
                </c:pt>
                <c:pt idx="89">
                  <c:v>83817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Days_Since_100_rates!$B$6:$KN$6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  <c:pt idx="33">
                  <c:v>59929</c:v>
                </c:pt>
                <c:pt idx="34">
                  <c:v>65202</c:v>
                </c:pt>
                <c:pt idx="35">
                  <c:v>69500</c:v>
                </c:pt>
                <c:pt idx="36">
                  <c:v>71412</c:v>
                </c:pt>
                <c:pt idx="37">
                  <c:v>75343</c:v>
                </c:pt>
                <c:pt idx="38">
                  <c:v>79163</c:v>
                </c:pt>
                <c:pt idx="39">
                  <c:v>83057</c:v>
                </c:pt>
                <c:pt idx="40">
                  <c:v>87366</c:v>
                </c:pt>
                <c:pt idx="41">
                  <c:v>91738</c:v>
                </c:pt>
                <c:pt idx="42">
                  <c:v>94863</c:v>
                </c:pt>
                <c:pt idx="43">
                  <c:v>121712</c:v>
                </c:pt>
                <c:pt idx="44">
                  <c:v>125394</c:v>
                </c:pt>
                <c:pt idx="45">
                  <c:v>131361</c:v>
                </c:pt>
                <c:pt idx="46">
                  <c:v>134582</c:v>
                </c:pt>
                <c:pt idx="47">
                  <c:v>147091</c:v>
                </c:pt>
                <c:pt idx="48">
                  <c:v>149130</c:v>
                </c:pt>
                <c:pt idx="49">
                  <c:v>149149</c:v>
                </c:pt>
                <c:pt idx="50">
                  <c:v>154097</c:v>
                </c:pt>
                <c:pt idx="51">
                  <c:v>156480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Days_Since_100_rates!$B$7:$KN$7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  <c:pt idx="32">
                  <c:v>84794</c:v>
                </c:pt>
                <c:pt idx="33">
                  <c:v>91159</c:v>
                </c:pt>
                <c:pt idx="34">
                  <c:v>96092</c:v>
                </c:pt>
                <c:pt idx="35">
                  <c:v>100123</c:v>
                </c:pt>
                <c:pt idx="36">
                  <c:v>103374</c:v>
                </c:pt>
                <c:pt idx="37">
                  <c:v>107663</c:v>
                </c:pt>
                <c:pt idx="38">
                  <c:v>113296</c:v>
                </c:pt>
                <c:pt idx="39">
                  <c:v>118181</c:v>
                </c:pt>
                <c:pt idx="40">
                  <c:v>122171</c:v>
                </c:pt>
                <c:pt idx="41">
                  <c:v>124908</c:v>
                </c:pt>
                <c:pt idx="42">
                  <c:v>127854</c:v>
                </c:pt>
                <c:pt idx="43">
                  <c:v>130072</c:v>
                </c:pt>
                <c:pt idx="44">
                  <c:v>131359</c:v>
                </c:pt>
                <c:pt idx="45">
                  <c:v>134753</c:v>
                </c:pt>
                <c:pt idx="46">
                  <c:v>137698</c:v>
                </c:pt>
                <c:pt idx="47">
                  <c:v>141397</c:v>
                </c:pt>
                <c:pt idx="48">
                  <c:v>143342</c:v>
                </c:pt>
                <c:pt idx="49">
                  <c:v>145184</c:v>
                </c:pt>
                <c:pt idx="50">
                  <c:v>147065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Days_Since_100_rates!$B$8:$KN$8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  <c:pt idx="31">
                  <c:v>112065</c:v>
                </c:pt>
                <c:pt idx="32">
                  <c:v>119199</c:v>
                </c:pt>
                <c:pt idx="33">
                  <c:v>126168</c:v>
                </c:pt>
                <c:pt idx="34">
                  <c:v>131646</c:v>
                </c:pt>
                <c:pt idx="35">
                  <c:v>136675</c:v>
                </c:pt>
                <c:pt idx="36">
                  <c:v>141942</c:v>
                </c:pt>
                <c:pt idx="37">
                  <c:v>148220</c:v>
                </c:pt>
                <c:pt idx="38">
                  <c:v>153222</c:v>
                </c:pt>
                <c:pt idx="39">
                  <c:v>158273</c:v>
                </c:pt>
                <c:pt idx="40">
                  <c:v>163027</c:v>
                </c:pt>
                <c:pt idx="41">
                  <c:v>166831</c:v>
                </c:pt>
                <c:pt idx="42">
                  <c:v>170099</c:v>
                </c:pt>
                <c:pt idx="43">
                  <c:v>172541</c:v>
                </c:pt>
                <c:pt idx="44">
                  <c:v>177644</c:v>
                </c:pt>
                <c:pt idx="45">
                  <c:v>184948</c:v>
                </c:pt>
                <c:pt idx="46">
                  <c:v>190839</c:v>
                </c:pt>
                <c:pt idx="47">
                  <c:v>191726</c:v>
                </c:pt>
                <c:pt idx="48">
                  <c:v>198674</c:v>
                </c:pt>
                <c:pt idx="49">
                  <c:v>200210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5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41089447082864172"/>
              <c:y val="0.944231438205008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  <c:majorUnit val="2"/>
        <c:majorTimeUnit val="days"/>
      </c:dateAx>
      <c:valAx>
        <c:axId val="510372440"/>
        <c:scaling>
          <c:orientation val="minMax"/>
          <c:max val="8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0759042092111487"/>
          <c:y val="0.11603259911611916"/>
          <c:w val="0.19074724233310786"/>
          <c:h val="0.34253187964093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 of deaths: Country by day since 10th death</a:t>
            </a:r>
          </a:p>
        </c:rich>
      </c:tx>
      <c:layout>
        <c:manualLayout>
          <c:xMode val="edge"/>
          <c:yMode val="edge"/>
          <c:x val="0.1337134115659124"/>
          <c:y val="1.63469632335871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87124586404311866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Deaths_Since_10_rates!$B$2:$KN$2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  <c:pt idx="21">
                  <c:v>2357</c:v>
                </c:pt>
                <c:pt idx="22">
                  <c:v>2926</c:v>
                </c:pt>
                <c:pt idx="23">
                  <c:v>3611</c:v>
                </c:pt>
                <c:pt idx="24">
                  <c:v>4320</c:v>
                </c:pt>
                <c:pt idx="25">
                  <c:v>4943</c:v>
                </c:pt>
                <c:pt idx="26">
                  <c:v>5385</c:v>
                </c:pt>
                <c:pt idx="27">
                  <c:v>6171</c:v>
                </c:pt>
                <c:pt idx="28">
                  <c:v>7111</c:v>
                </c:pt>
                <c:pt idx="29">
                  <c:v>7993</c:v>
                </c:pt>
                <c:pt idx="30">
                  <c:v>8974</c:v>
                </c:pt>
                <c:pt idx="31">
                  <c:v>9892</c:v>
                </c:pt>
                <c:pt idx="32">
                  <c:v>10629</c:v>
                </c:pt>
                <c:pt idx="33">
                  <c:v>11347</c:v>
                </c:pt>
                <c:pt idx="34">
                  <c:v>12129</c:v>
                </c:pt>
                <c:pt idx="35">
                  <c:v>12894</c:v>
                </c:pt>
                <c:pt idx="36">
                  <c:v>13759</c:v>
                </c:pt>
                <c:pt idx="37">
                  <c:v>14607</c:v>
                </c:pt>
                <c:pt idx="38">
                  <c:v>15498</c:v>
                </c:pt>
                <c:pt idx="39">
                  <c:v>16095</c:v>
                </c:pt>
                <c:pt idx="40">
                  <c:v>16550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Deaths_Since_10_rates!$B$3:$KN$3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3873</c:v>
                </c:pt>
                <c:pt idx="28">
                  <c:v>4757</c:v>
                </c:pt>
                <c:pt idx="29">
                  <c:v>5926</c:v>
                </c:pt>
                <c:pt idx="30">
                  <c:v>7087</c:v>
                </c:pt>
                <c:pt idx="31">
                  <c:v>8407</c:v>
                </c:pt>
                <c:pt idx="32">
                  <c:v>9619</c:v>
                </c:pt>
                <c:pt idx="33">
                  <c:v>10783</c:v>
                </c:pt>
                <c:pt idx="34">
                  <c:v>12794</c:v>
                </c:pt>
                <c:pt idx="35">
                  <c:v>14695</c:v>
                </c:pt>
                <c:pt idx="36">
                  <c:v>16544</c:v>
                </c:pt>
                <c:pt idx="37">
                  <c:v>18586</c:v>
                </c:pt>
                <c:pt idx="38">
                  <c:v>20462</c:v>
                </c:pt>
                <c:pt idx="39">
                  <c:v>22019</c:v>
                </c:pt>
                <c:pt idx="40">
                  <c:v>23528</c:v>
                </c:pt>
                <c:pt idx="41">
                  <c:v>25831</c:v>
                </c:pt>
                <c:pt idx="42">
                  <c:v>28325</c:v>
                </c:pt>
                <c:pt idx="43">
                  <c:v>32916</c:v>
                </c:pt>
                <c:pt idx="44">
                  <c:v>36773</c:v>
                </c:pt>
                <c:pt idx="45">
                  <c:v>38664</c:v>
                </c:pt>
                <c:pt idx="46">
                  <c:v>40661</c:v>
                </c:pt>
                <c:pt idx="47">
                  <c:v>42094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Deaths_Since_10_rates!$B$4:$KN$4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  <c:pt idx="36">
                  <c:v>13155</c:v>
                </c:pt>
                <c:pt idx="37">
                  <c:v>13915</c:v>
                </c:pt>
                <c:pt idx="38">
                  <c:v>14681</c:v>
                </c:pt>
                <c:pt idx="39">
                  <c:v>15362</c:v>
                </c:pt>
                <c:pt idx="40">
                  <c:v>15887</c:v>
                </c:pt>
                <c:pt idx="41">
                  <c:v>16523</c:v>
                </c:pt>
                <c:pt idx="42">
                  <c:v>17127</c:v>
                </c:pt>
                <c:pt idx="43">
                  <c:v>17669</c:v>
                </c:pt>
                <c:pt idx="44">
                  <c:v>18279</c:v>
                </c:pt>
                <c:pt idx="45">
                  <c:v>18849</c:v>
                </c:pt>
                <c:pt idx="46">
                  <c:v>19468</c:v>
                </c:pt>
                <c:pt idx="47">
                  <c:v>19899</c:v>
                </c:pt>
                <c:pt idx="48">
                  <c:v>20465</c:v>
                </c:pt>
                <c:pt idx="49">
                  <c:v>21067</c:v>
                </c:pt>
                <c:pt idx="50">
                  <c:v>21645</c:v>
                </c:pt>
                <c:pt idx="51">
                  <c:v>22170</c:v>
                </c:pt>
                <c:pt idx="52">
                  <c:v>22745</c:v>
                </c:pt>
                <c:pt idx="53">
                  <c:v>23227</c:v>
                </c:pt>
                <c:pt idx="54">
                  <c:v>23660</c:v>
                </c:pt>
                <c:pt idx="55">
                  <c:v>24114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Deaths_Since_10_rates!$B$5:$KN$5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  <c:pt idx="71">
                  <c:v>3322</c:v>
                </c:pt>
                <c:pt idx="72">
                  <c:v>3326</c:v>
                </c:pt>
                <c:pt idx="73">
                  <c:v>3330</c:v>
                </c:pt>
                <c:pt idx="74">
                  <c:v>3333</c:v>
                </c:pt>
                <c:pt idx="75">
                  <c:v>3335</c:v>
                </c:pt>
                <c:pt idx="76">
                  <c:v>3335</c:v>
                </c:pt>
                <c:pt idx="77">
                  <c:v>3337</c:v>
                </c:pt>
                <c:pt idx="78">
                  <c:v>3339</c:v>
                </c:pt>
                <c:pt idx="79">
                  <c:v>3340</c:v>
                </c:pt>
                <c:pt idx="80">
                  <c:v>3343</c:v>
                </c:pt>
                <c:pt idx="81">
                  <c:v>3343</c:v>
                </c:pt>
                <c:pt idx="82">
                  <c:v>3345</c:v>
                </c:pt>
                <c:pt idx="83">
                  <c:v>3345</c:v>
                </c:pt>
                <c:pt idx="84">
                  <c:v>3346</c:v>
                </c:pt>
                <c:pt idx="85">
                  <c:v>3346</c:v>
                </c:pt>
                <c:pt idx="86">
                  <c:v>4636</c:v>
                </c:pt>
                <c:pt idx="87">
                  <c:v>4636</c:v>
                </c:pt>
                <c:pt idx="88">
                  <c:v>4636</c:v>
                </c:pt>
                <c:pt idx="89">
                  <c:v>4636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Deaths_Since_10_rates!$B$6:$KN$6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  <c:pt idx="26">
                  <c:v>4414</c:v>
                </c:pt>
                <c:pt idx="27">
                  <c:v>5398</c:v>
                </c:pt>
                <c:pt idx="28">
                  <c:v>6520</c:v>
                </c:pt>
                <c:pt idx="29">
                  <c:v>7574</c:v>
                </c:pt>
                <c:pt idx="30">
                  <c:v>8093</c:v>
                </c:pt>
                <c:pt idx="31">
                  <c:v>8926</c:v>
                </c:pt>
                <c:pt idx="32">
                  <c:v>10343</c:v>
                </c:pt>
                <c:pt idx="33">
                  <c:v>10887</c:v>
                </c:pt>
                <c:pt idx="34">
                  <c:v>12228</c:v>
                </c:pt>
                <c:pt idx="35">
                  <c:v>13215</c:v>
                </c:pt>
                <c:pt idx="36">
                  <c:v>13851</c:v>
                </c:pt>
                <c:pt idx="37">
                  <c:v>14412</c:v>
                </c:pt>
                <c:pt idx="38">
                  <c:v>14986</c:v>
                </c:pt>
                <c:pt idx="39">
                  <c:v>15748</c:v>
                </c:pt>
                <c:pt idx="40">
                  <c:v>17188</c:v>
                </c:pt>
                <c:pt idx="41">
                  <c:v>17941</c:v>
                </c:pt>
                <c:pt idx="42">
                  <c:v>18703</c:v>
                </c:pt>
                <c:pt idx="43">
                  <c:v>19345</c:v>
                </c:pt>
                <c:pt idx="44">
                  <c:v>19744</c:v>
                </c:pt>
                <c:pt idx="45">
                  <c:v>20292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Deaths_Since_10_rates!$B$7:$KN$7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  <c:pt idx="18">
                  <c:v>920</c:v>
                </c:pt>
                <c:pt idx="19">
                  <c:v>1107</c:v>
                </c:pt>
                <c:pt idx="20">
                  <c:v>1275</c:v>
                </c:pt>
                <c:pt idx="21">
                  <c:v>1444</c:v>
                </c:pt>
                <c:pt idx="22">
                  <c:v>1584</c:v>
                </c:pt>
                <c:pt idx="23">
                  <c:v>1810</c:v>
                </c:pt>
                <c:pt idx="24">
                  <c:v>2016</c:v>
                </c:pt>
                <c:pt idx="25">
                  <c:v>2349</c:v>
                </c:pt>
                <c:pt idx="26">
                  <c:v>2607</c:v>
                </c:pt>
                <c:pt idx="27">
                  <c:v>2767</c:v>
                </c:pt>
                <c:pt idx="28">
                  <c:v>2736</c:v>
                </c:pt>
                <c:pt idx="29">
                  <c:v>3022</c:v>
                </c:pt>
                <c:pt idx="30">
                  <c:v>3194</c:v>
                </c:pt>
                <c:pt idx="31">
                  <c:v>3294</c:v>
                </c:pt>
                <c:pt idx="32">
                  <c:v>3804</c:v>
                </c:pt>
                <c:pt idx="33">
                  <c:v>4052</c:v>
                </c:pt>
                <c:pt idx="34">
                  <c:v>4352</c:v>
                </c:pt>
                <c:pt idx="35">
                  <c:v>4459</c:v>
                </c:pt>
                <c:pt idx="36">
                  <c:v>4586</c:v>
                </c:pt>
                <c:pt idx="37">
                  <c:v>4862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Deaths_Since_10_rates!$B$8:$KN$8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  <c:pt idx="25">
                  <c:v>9387</c:v>
                </c:pt>
                <c:pt idx="26">
                  <c:v>10348</c:v>
                </c:pt>
                <c:pt idx="27">
                  <c:v>11198</c:v>
                </c:pt>
                <c:pt idx="28">
                  <c:v>11947</c:v>
                </c:pt>
                <c:pt idx="29">
                  <c:v>12641</c:v>
                </c:pt>
                <c:pt idx="30">
                  <c:v>13341</c:v>
                </c:pt>
                <c:pt idx="31">
                  <c:v>14045</c:v>
                </c:pt>
                <c:pt idx="32">
                  <c:v>14792</c:v>
                </c:pt>
                <c:pt idx="33">
                  <c:v>15447</c:v>
                </c:pt>
                <c:pt idx="34">
                  <c:v>16081</c:v>
                </c:pt>
                <c:pt idx="35">
                  <c:v>16606</c:v>
                </c:pt>
                <c:pt idx="36">
                  <c:v>17209</c:v>
                </c:pt>
                <c:pt idx="37">
                  <c:v>17756</c:v>
                </c:pt>
                <c:pt idx="38">
                  <c:v>18056</c:v>
                </c:pt>
                <c:pt idx="39">
                  <c:v>18708</c:v>
                </c:pt>
                <c:pt idx="40">
                  <c:v>19315</c:v>
                </c:pt>
                <c:pt idx="41">
                  <c:v>20002</c:v>
                </c:pt>
                <c:pt idx="42">
                  <c:v>20043</c:v>
                </c:pt>
                <c:pt idx="43">
                  <c:v>20453</c:v>
                </c:pt>
                <c:pt idx="44">
                  <c:v>20852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5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  <c:majorUnit val="2"/>
        <c:majorTimeUnit val="days"/>
      </c:dateAx>
      <c:valAx>
        <c:axId val="955972655"/>
        <c:scaling>
          <c:orientation val="minMax"/>
          <c:max val="4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1092865222816316"/>
          <c:y val="0.1103783346040874"/>
          <c:w val="0.20376187807962851"/>
          <c:h val="0.38948715909619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6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CumulativeConfirmed!$C$128:$CN$128</c:f>
              <c:numCache>
                <c:formatCode>General</c:formatCode>
                <c:ptCount val="90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  <c:pt idx="72">
                  <c:v>117911</c:v>
                </c:pt>
                <c:pt idx="73">
                  <c:v>120459</c:v>
                </c:pt>
                <c:pt idx="74">
                  <c:v>122989</c:v>
                </c:pt>
                <c:pt idx="75">
                  <c:v>127434</c:v>
                </c:pt>
                <c:pt idx="76">
                  <c:v>130573</c:v>
                </c:pt>
                <c:pt idx="77">
                  <c:v>134008</c:v>
                </c:pt>
                <c:pt idx="78">
                  <c:v>138294</c:v>
                </c:pt>
                <c:pt idx="79">
                  <c:v>143006</c:v>
                </c:pt>
                <c:pt idx="80">
                  <c:v>147588</c:v>
                </c:pt>
                <c:pt idx="81">
                  <c:v>152973</c:v>
                </c:pt>
                <c:pt idx="82">
                  <c:v>159309</c:v>
                </c:pt>
                <c:pt idx="83">
                  <c:v>165395</c:v>
                </c:pt>
                <c:pt idx="84">
                  <c:v>172133</c:v>
                </c:pt>
                <c:pt idx="85">
                  <c:v>179757</c:v>
                </c:pt>
                <c:pt idx="86">
                  <c:v>188230</c:v>
                </c:pt>
                <c:pt idx="87">
                  <c:v>197545</c:v>
                </c:pt>
                <c:pt idx="88">
                  <c:v>208402</c:v>
                </c:pt>
                <c:pt idx="89">
                  <c:v>216322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CumulativeConfirmed!$C$129:$CN$129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  <c:pt idx="71">
                  <c:v>539587</c:v>
                </c:pt>
                <c:pt idx="72">
                  <c:v>579028</c:v>
                </c:pt>
                <c:pt idx="73">
                  <c:v>615051</c:v>
                </c:pt>
                <c:pt idx="74">
                  <c:v>647458</c:v>
                </c:pt>
                <c:pt idx="75">
                  <c:v>676844</c:v>
                </c:pt>
                <c:pt idx="76">
                  <c:v>708670</c:v>
                </c:pt>
                <c:pt idx="77">
                  <c:v>746218</c:v>
                </c:pt>
                <c:pt idx="78">
                  <c:v>782282</c:v>
                </c:pt>
                <c:pt idx="79">
                  <c:v>823878</c:v>
                </c:pt>
                <c:pt idx="80">
                  <c:v>857928</c:v>
                </c:pt>
                <c:pt idx="81">
                  <c:v>913357</c:v>
                </c:pt>
                <c:pt idx="82">
                  <c:v>940718</c:v>
                </c:pt>
                <c:pt idx="83">
                  <c:v>969084</c:v>
                </c:pt>
                <c:pt idx="84">
                  <c:v>1001377</c:v>
                </c:pt>
                <c:pt idx="85">
                  <c:v>1046116</c:v>
                </c:pt>
                <c:pt idx="86">
                  <c:v>1079296</c:v>
                </c:pt>
                <c:pt idx="87">
                  <c:v>1102345</c:v>
                </c:pt>
                <c:pt idx="88">
                  <c:v>1135879</c:v>
                </c:pt>
                <c:pt idx="89">
                  <c:v>1160640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CumulativeConfirmed!$C$130:$CN$130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14870</c:v>
                </c:pt>
                <c:pt idx="58">
                  <c:v>20639</c:v>
                </c:pt>
                <c:pt idx="59">
                  <c:v>27435</c:v>
                </c:pt>
                <c:pt idx="60">
                  <c:v>35498</c:v>
                </c:pt>
                <c:pt idx="61">
                  <c:v>46812</c:v>
                </c:pt>
                <c:pt idx="62">
                  <c:v>57487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128995</c:v>
                </c:pt>
                <c:pt idx="67">
                  <c:v>149430</c:v>
                </c:pt>
                <c:pt idx="68">
                  <c:v>171754</c:v>
                </c:pt>
                <c:pt idx="69">
                  <c:v>199550</c:v>
                </c:pt>
                <c:pt idx="70">
                  <c:v>225966</c:v>
                </c:pt>
                <c:pt idx="71">
                  <c:v>258426</c:v>
                </c:pt>
                <c:pt idx="72">
                  <c:v>291755</c:v>
                </c:pt>
                <c:pt idx="73">
                  <c:v>325983</c:v>
                </c:pt>
                <c:pt idx="74">
                  <c:v>357366</c:v>
                </c:pt>
                <c:pt idx="75">
                  <c:v>388251</c:v>
                </c:pt>
                <c:pt idx="76">
                  <c:v>420877</c:v>
                </c:pt>
                <c:pt idx="77">
                  <c:v>454268</c:v>
                </c:pt>
                <c:pt idx="78">
                  <c:v>490279</c:v>
                </c:pt>
                <c:pt idx="79">
                  <c:v>525991</c:v>
                </c:pt>
                <c:pt idx="80">
                  <c:v>557813</c:v>
                </c:pt>
                <c:pt idx="81">
                  <c:v>588418</c:v>
                </c:pt>
                <c:pt idx="82">
                  <c:v>615793</c:v>
                </c:pt>
                <c:pt idx="83">
                  <c:v>644670</c:v>
                </c:pt>
                <c:pt idx="84">
                  <c:v>675119</c:v>
                </c:pt>
                <c:pt idx="85">
                  <c:v>709668</c:v>
                </c:pt>
                <c:pt idx="86">
                  <c:v>744570</c:v>
                </c:pt>
                <c:pt idx="87">
                  <c:v>779464</c:v>
                </c:pt>
                <c:pt idx="88">
                  <c:v>808379</c:v>
                </c:pt>
                <c:pt idx="89">
                  <c:v>836706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CumulativeConfirmed!$C$131:$CN$131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  <c:pt idx="71">
                  <c:v>20247</c:v>
                </c:pt>
                <c:pt idx="72">
                  <c:v>22359</c:v>
                </c:pt>
                <c:pt idx="73">
                  <c:v>24713</c:v>
                </c:pt>
                <c:pt idx="74">
                  <c:v>26876</c:v>
                </c:pt>
                <c:pt idx="75">
                  <c:v>28984</c:v>
                </c:pt>
                <c:pt idx="76">
                  <c:v>31977</c:v>
                </c:pt>
                <c:pt idx="77">
                  <c:v>37183</c:v>
                </c:pt>
                <c:pt idx="78">
                  <c:v>41539</c:v>
                </c:pt>
                <c:pt idx="79">
                  <c:v>47200</c:v>
                </c:pt>
                <c:pt idx="80">
                  <c:v>50167</c:v>
                </c:pt>
                <c:pt idx="81">
                  <c:v>53269</c:v>
                </c:pt>
                <c:pt idx="82">
                  <c:v>57536</c:v>
                </c:pt>
                <c:pt idx="83">
                  <c:v>60716</c:v>
                </c:pt>
                <c:pt idx="84">
                  <c:v>66242</c:v>
                </c:pt>
                <c:pt idx="85">
                  <c:v>70725</c:v>
                </c:pt>
                <c:pt idx="86">
                  <c:v>76398</c:v>
                </c:pt>
                <c:pt idx="87">
                  <c:v>81699</c:v>
                </c:pt>
                <c:pt idx="88">
                  <c:v>86534</c:v>
                </c:pt>
                <c:pt idx="89">
                  <c:v>91021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CumulativeConfirmed!$C$132:$CN$132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  <c:pt idx="71">
                  <c:v>6015</c:v>
                </c:pt>
                <c:pt idx="72">
                  <c:v>6807</c:v>
                </c:pt>
                <c:pt idx="73">
                  <c:v>7409</c:v>
                </c:pt>
                <c:pt idx="74">
                  <c:v>7969</c:v>
                </c:pt>
                <c:pt idx="75">
                  <c:v>8517</c:v>
                </c:pt>
                <c:pt idx="76">
                  <c:v>8983</c:v>
                </c:pt>
                <c:pt idx="77">
                  <c:v>9590</c:v>
                </c:pt>
                <c:pt idx="78">
                  <c:v>10173</c:v>
                </c:pt>
                <c:pt idx="79">
                  <c:v>10728</c:v>
                </c:pt>
                <c:pt idx="80">
                  <c:v>11283</c:v>
                </c:pt>
                <c:pt idx="81">
                  <c:v>11861</c:v>
                </c:pt>
                <c:pt idx="82">
                  <c:v>12453</c:v>
                </c:pt>
                <c:pt idx="83">
                  <c:v>13167</c:v>
                </c:pt>
                <c:pt idx="84">
                  <c:v>13805</c:v>
                </c:pt>
                <c:pt idx="85">
                  <c:v>14768</c:v>
                </c:pt>
                <c:pt idx="86">
                  <c:v>15771</c:v>
                </c:pt>
                <c:pt idx="87">
                  <c:v>16766</c:v>
                </c:pt>
                <c:pt idx="88">
                  <c:v>17533</c:v>
                </c:pt>
                <c:pt idx="89">
                  <c:v>18451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ser>
          <c:idx val="3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CumulativeConfirmed!$C$133:$CN$133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  <c:pt idx="71">
                  <c:v>64237</c:v>
                </c:pt>
                <c:pt idx="72">
                  <c:v>68249</c:v>
                </c:pt>
                <c:pt idx="73">
                  <c:v>72067</c:v>
                </c:pt>
                <c:pt idx="74">
                  <c:v>76197</c:v>
                </c:pt>
                <c:pt idx="75">
                  <c:v>79957</c:v>
                </c:pt>
                <c:pt idx="76">
                  <c:v>83419</c:v>
                </c:pt>
                <c:pt idx="77">
                  <c:v>86468</c:v>
                </c:pt>
                <c:pt idx="78">
                  <c:v>89765</c:v>
                </c:pt>
                <c:pt idx="79">
                  <c:v>93306</c:v>
                </c:pt>
                <c:pt idx="80">
                  <c:v>96882</c:v>
                </c:pt>
                <c:pt idx="81">
                  <c:v>100342</c:v>
                </c:pt>
                <c:pt idx="82">
                  <c:v>104029</c:v>
                </c:pt>
                <c:pt idx="83">
                  <c:v>107501</c:v>
                </c:pt>
                <c:pt idx="84">
                  <c:v>111072</c:v>
                </c:pt>
                <c:pt idx="85">
                  <c:v>114643</c:v>
                </c:pt>
                <c:pt idx="86">
                  <c:v>118513</c:v>
                </c:pt>
                <c:pt idx="87">
                  <c:v>121952</c:v>
                </c:pt>
                <c:pt idx="88">
                  <c:v>125980</c:v>
                </c:pt>
                <c:pt idx="89">
                  <c:v>129996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4-4E84-B79A-E8AF4DF6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  <c:majorUnit val="3"/>
        <c:major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516957084016486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deaths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315652423999819E-2"/>
          <c:y val="0.1111810551558753"/>
          <c:w val="0.88499014128663345"/>
          <c:h val="0.75070927509960539"/>
        </c:manualLayout>
      </c:layout>
      <c:lineChart>
        <c:grouping val="standard"/>
        <c:varyColors val="0"/>
        <c:ser>
          <c:idx val="1"/>
          <c:order val="0"/>
          <c:tx>
            <c:strRef>
              <c:f>Deaths_Since_10_rates!$A$25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Deaths_Since_10_rates!$B$25:$KN$25</c:f>
              <c:numCache>
                <c:formatCode>General</c:formatCode>
                <c:ptCount val="299"/>
                <c:pt idx="5" formatCode="0%">
                  <c:v>0.47577316159455196</c:v>
                </c:pt>
                <c:pt idx="6" formatCode="0%">
                  <c:v>0.47786946407997821</c:v>
                </c:pt>
                <c:pt idx="7" formatCode="0%">
                  <c:v>0.50765076945859167</c:v>
                </c:pt>
                <c:pt idx="8" formatCode="0%">
                  <c:v>0.50147402712824307</c:v>
                </c:pt>
                <c:pt idx="9" formatCode="0%">
                  <c:v>0.46962812331465204</c:v>
                </c:pt>
                <c:pt idx="10" formatCode="0%">
                  <c:v>0.39091843509148977</c:v>
                </c:pt>
                <c:pt idx="11" formatCode="0%">
                  <c:v>0.34438552075470646</c:v>
                </c:pt>
                <c:pt idx="12" formatCode="0%">
                  <c:v>0.30435355830565669</c:v>
                </c:pt>
                <c:pt idx="13" formatCode="0%">
                  <c:v>0.27769234266814796</c:v>
                </c:pt>
                <c:pt idx="14" formatCode="0%">
                  <c:v>0.24256186668586807</c:v>
                </c:pt>
                <c:pt idx="15" formatCode="0%">
                  <c:v>0.22080586879509215</c:v>
                </c:pt>
                <c:pt idx="16" formatCode="0%">
                  <c:v>0.2103147203517183</c:v>
                </c:pt>
                <c:pt idx="17" formatCode="0%">
                  <c:v>0.22253969434096987</c:v>
                </c:pt>
                <c:pt idx="18" formatCode="0%">
                  <c:v>0.23557806769141809</c:v>
                </c:pt>
                <c:pt idx="19" formatCode="0%">
                  <c:v>0.24504871986537191</c:v>
                </c:pt>
                <c:pt idx="20" formatCode="0%">
                  <c:v>0.2464825136453194</c:v>
                </c:pt>
                <c:pt idx="21" formatCode="0%">
                  <c:v>0.25165739023664874</c:v>
                </c:pt>
                <c:pt idx="22" formatCode="0%">
                  <c:v>0.24710512562759704</c:v>
                </c:pt>
                <c:pt idx="23" formatCode="0%">
                  <c:v>0.24274512204832818</c:v>
                </c:pt>
                <c:pt idx="24" formatCode="0%">
                  <c:v>0.24178048258277851</c:v>
                </c:pt>
                <c:pt idx="25" formatCode="0%">
                  <c:v>0.23860222868620365</c:v>
                </c:pt>
                <c:pt idx="26" formatCode="0%">
                  <c:v>0.21844678971572992</c:v>
                </c:pt>
                <c:pt idx="27" formatCode="0%">
                  <c:v>0.18849588630301226</c:v>
                </c:pt>
                <c:pt idx="28" formatCode="0%">
                  <c:v>0.16192848273398316</c:v>
                </c:pt>
                <c:pt idx="29" formatCode="0%">
                  <c:v>0.14568580598017547</c:v>
                </c:pt>
                <c:pt idx="30" formatCode="0%">
                  <c:v>0.13425874879574842</c:v>
                </c:pt>
                <c:pt idx="31" formatCode="0%">
                  <c:v>0.12898591705735321</c:v>
                </c:pt>
                <c:pt idx="32" formatCode="0%">
                  <c:v>0.12362703677056104</c:v>
                </c:pt>
                <c:pt idx="33" formatCode="0%">
                  <c:v>0.1140579928308374</c:v>
                </c:pt>
                <c:pt idx="34" formatCode="0%">
                  <c:v>9.9943590872475951E-2</c:v>
                </c:pt>
                <c:pt idx="35" formatCode="0%">
                  <c:v>8.6710194169443103E-2</c:v>
                </c:pt>
                <c:pt idx="36" formatCode="0%">
                  <c:v>7.6793738661829813E-2</c:v>
                </c:pt>
                <c:pt idx="37" formatCode="0%">
                  <c:v>6.9681793793911886E-2</c:v>
                </c:pt>
                <c:pt idx="38" formatCode="0%">
                  <c:v>6.6067972006562226E-2</c:v>
                </c:pt>
                <c:pt idx="39" formatCode="0%">
                  <c:v>6.2732515096318872E-2</c:v>
                </c:pt>
                <c:pt idx="40" formatCode="0%">
                  <c:v>5.791390476107653E-2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6C-44C7-9445-81796E432A69}"/>
            </c:ext>
          </c:extLst>
        </c:ser>
        <c:ser>
          <c:idx val="2"/>
          <c:order val="1"/>
          <c:tx>
            <c:strRef>
              <c:f>Deaths_Since_10_rates!$A$26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Deaths_Since_10_rates!$B$26:$KN$26</c:f>
              <c:numCache>
                <c:formatCode>General</c:formatCode>
                <c:ptCount val="299"/>
                <c:pt idx="5" formatCode="0%">
                  <c:v>0.1486983549970351</c:v>
                </c:pt>
                <c:pt idx="6" formatCode="0%">
                  <c:v>0.16668140376963958</c:v>
                </c:pt>
                <c:pt idx="7" formatCode="0%">
                  <c:v>0.18042456243718838</c:v>
                </c:pt>
                <c:pt idx="8" formatCode="0%">
                  <c:v>0.19307471951665112</c:v>
                </c:pt>
                <c:pt idx="9" formatCode="0%">
                  <c:v>0.1897971860505451</c:v>
                </c:pt>
                <c:pt idx="10" formatCode="0%">
                  <c:v>0.186068423623174</c:v>
                </c:pt>
                <c:pt idx="11" formatCode="0%">
                  <c:v>0.18254515571959073</c:v>
                </c:pt>
                <c:pt idx="12" formatCode="0%">
                  <c:v>0.18675845359456492</c:v>
                </c:pt>
                <c:pt idx="13" formatCode="0%">
                  <c:v>0.19443539258681897</c:v>
                </c:pt>
                <c:pt idx="14" formatCode="0%">
                  <c:v>0.20312402907844093</c:v>
                </c:pt>
                <c:pt idx="15" formatCode="0%">
                  <c:v>0.24041787392395686</c:v>
                </c:pt>
                <c:pt idx="16" formatCode="0%">
                  <c:v>0.27083994580889242</c:v>
                </c:pt>
                <c:pt idx="17" formatCode="0%">
                  <c:v>0.30107075140926182</c:v>
                </c:pt>
                <c:pt idx="18" formatCode="0%">
                  <c:v>0.30469121678872207</c:v>
                </c:pt>
                <c:pt idx="19" formatCode="0%">
                  <c:v>0.32233001716656068</c:v>
                </c:pt>
                <c:pt idx="20" formatCode="0%">
                  <c:v>0.32036091681841672</c:v>
                </c:pt>
                <c:pt idx="21" formatCode="0%">
                  <c:v>0.32035061468773551</c:v>
                </c:pt>
                <c:pt idx="22" formatCode="0%">
                  <c:v>0.30417101773099758</c:v>
                </c:pt>
                <c:pt idx="23" formatCode="0%">
                  <c:v>0.31034325343393881</c:v>
                </c:pt>
                <c:pt idx="24" formatCode="0%">
                  <c:v>0.3051697753408143</c:v>
                </c:pt>
                <c:pt idx="25" formatCode="0%">
                  <c:v>0.29480967933899477</c:v>
                </c:pt>
                <c:pt idx="26" formatCode="0%">
                  <c:v>0.27927817545206729</c:v>
                </c:pt>
                <c:pt idx="27" formatCode="0%">
                  <c:v>0.26845324985504943</c:v>
                </c:pt>
                <c:pt idx="28" formatCode="0%">
                  <c:v>0.25583542813827931</c:v>
                </c:pt>
                <c:pt idx="29" formatCode="0%">
                  <c:v>0.2493636656996526</c:v>
                </c:pt>
                <c:pt idx="30" formatCode="0%">
                  <c:v>0.24029294433929901</c:v>
                </c:pt>
                <c:pt idx="31" formatCode="0%">
                  <c:v>0.23502934862188227</c:v>
                </c:pt>
                <c:pt idx="32" formatCode="0%">
                  <c:v>0.2217319754139857</c:v>
                </c:pt>
                <c:pt idx="33" formatCode="0%">
                  <c:v>0.2026819828229888</c:v>
                </c:pt>
                <c:pt idx="34" formatCode="0%">
                  <c:v>0.18125836365815387</c:v>
                </c:pt>
                <c:pt idx="35" formatCode="0%">
                  <c:v>0.16708392033026498</c:v>
                </c:pt>
                <c:pt idx="36" formatCode="0%">
                  <c:v>0.15613686706664467</c:v>
                </c:pt>
                <c:pt idx="37" formatCode="0%">
                  <c:v>0.14760373351887987</c:v>
                </c:pt>
                <c:pt idx="38" formatCode="0%">
                  <c:v>0.14082626438283344</c:v>
                </c:pt>
                <c:pt idx="39" formatCode="0%">
                  <c:v>0.13073139068747519</c:v>
                </c:pt>
                <c:pt idx="40" formatCode="0%">
                  <c:v>0.11669991754088731</c:v>
                </c:pt>
                <c:pt idx="41" formatCode="0%">
                  <c:v>0.1022039846927844</c:v>
                </c:pt>
                <c:pt idx="42" formatCode="0%">
                  <c:v>9.3276969313448463E-2</c:v>
                </c:pt>
                <c:pt idx="43" formatCode="0%">
                  <c:v>9.3621793426333991E-2</c:v>
                </c:pt>
                <c:pt idx="44" formatCode="0%">
                  <c:v>9.8560249728066804E-2</c:v>
                </c:pt>
                <c:pt idx="45" formatCode="0%">
                  <c:v>0.10406894069307548</c:v>
                </c:pt>
                <c:pt idx="46" formatCode="0%">
                  <c:v>0.10248176944904157</c:v>
                </c:pt>
                <c:pt idx="47" formatCode="0%">
                  <c:v>9.3961383188546632E-2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6C-44C7-9445-81796E432A69}"/>
            </c:ext>
          </c:extLst>
        </c:ser>
        <c:ser>
          <c:idx val="3"/>
          <c:order val="2"/>
          <c:tx>
            <c:strRef>
              <c:f>Deaths_Since_10_rates!$A$27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Deaths_Since_10_rates!$B$27:$KN$27</c:f>
              <c:numCache>
                <c:formatCode>General</c:formatCode>
                <c:ptCount val="299"/>
                <c:pt idx="5" formatCode="0%">
                  <c:v>0.27730844458753978</c:v>
                </c:pt>
                <c:pt idx="6" formatCode="0%">
                  <c:v>0.30905486789799852</c:v>
                </c:pt>
                <c:pt idx="7" formatCode="0%">
                  <c:v>0.32592878962534916</c:v>
                </c:pt>
                <c:pt idx="8" formatCode="0%">
                  <c:v>0.36180803461012689</c:v>
                </c:pt>
                <c:pt idx="9" formatCode="0%">
                  <c:v>0.37667167655774408</c:v>
                </c:pt>
                <c:pt idx="10" formatCode="0%">
                  <c:v>0.3971164895517923</c:v>
                </c:pt>
                <c:pt idx="11" formatCode="0%">
                  <c:v>0.38540222735636998</c:v>
                </c:pt>
                <c:pt idx="12" formatCode="0%">
                  <c:v>0.37655407085677989</c:v>
                </c:pt>
                <c:pt idx="13" formatCode="0%">
                  <c:v>0.3496888816877961</c:v>
                </c:pt>
                <c:pt idx="14" formatCode="0%">
                  <c:v>0.34523858509674149</c:v>
                </c:pt>
                <c:pt idx="15" formatCode="0%">
                  <c:v>0.33639529633994886</c:v>
                </c:pt>
                <c:pt idx="16" formatCode="0%">
                  <c:v>0.33708318637107398</c:v>
                </c:pt>
                <c:pt idx="17" formatCode="0%">
                  <c:v>0.31883642443014487</c:v>
                </c:pt>
                <c:pt idx="18" formatCode="0%">
                  <c:v>0.29303766729474007</c:v>
                </c:pt>
                <c:pt idx="19" formatCode="0%">
                  <c:v>0.25703584206884211</c:v>
                </c:pt>
                <c:pt idx="20" formatCode="0%">
                  <c:v>0.2336185357636332</c:v>
                </c:pt>
                <c:pt idx="21" formatCode="0%">
                  <c:v>0.21451284086582767</c:v>
                </c:pt>
                <c:pt idx="22" formatCode="0%">
                  <c:v>0.19854934337023647</c:v>
                </c:pt>
                <c:pt idx="23" formatCode="0%">
                  <c:v>0.19061454072048542</c:v>
                </c:pt>
                <c:pt idx="24" formatCode="0%">
                  <c:v>0.18269977764241294</c:v>
                </c:pt>
                <c:pt idx="25" formatCode="0%">
                  <c:v>0.17870463528197908</c:v>
                </c:pt>
                <c:pt idx="26" formatCode="0%">
                  <c:v>0.17265293373357102</c:v>
                </c:pt>
                <c:pt idx="27" formatCode="0%">
                  <c:v>0.16580891954168239</c:v>
                </c:pt>
                <c:pt idx="28" formatCode="0%">
                  <c:v>0.15728816419507022</c:v>
                </c:pt>
                <c:pt idx="29" formatCode="0%">
                  <c:v>0.14487171810785107</c:v>
                </c:pt>
                <c:pt idx="30" formatCode="0%">
                  <c:v>0.13119574994724603</c:v>
                </c:pt>
                <c:pt idx="31" formatCode="0%">
                  <c:v>0.11743200327857939</c:v>
                </c:pt>
                <c:pt idx="32" formatCode="0%">
                  <c:v>0.10843251770590963</c:v>
                </c:pt>
                <c:pt idx="33" formatCode="0%">
                  <c:v>0.10295557086879525</c:v>
                </c:pt>
                <c:pt idx="34" formatCode="0%">
                  <c:v>9.733432419401522E-2</c:v>
                </c:pt>
                <c:pt idx="35" formatCode="0%">
                  <c:v>9.1024127711237426E-2</c:v>
                </c:pt>
                <c:pt idx="36" formatCode="0%">
                  <c:v>8.4296685334128263E-2</c:v>
                </c:pt>
                <c:pt idx="37" formatCode="0%">
                  <c:v>7.6609058384868867E-2</c:v>
                </c:pt>
                <c:pt idx="38" formatCode="0%">
                  <c:v>6.9081544665080832E-2</c:v>
                </c:pt>
                <c:pt idx="39" formatCode="0%">
                  <c:v>6.3169356125341622E-2</c:v>
                </c:pt>
                <c:pt idx="40" formatCode="0%">
                  <c:v>5.7342041180588797E-2</c:v>
                </c:pt>
                <c:pt idx="41" formatCode="0%">
                  <c:v>5.1643920715594982E-2</c:v>
                </c:pt>
                <c:pt idx="42" formatCode="0%">
                  <c:v>4.6464574336245734E-2</c:v>
                </c:pt>
                <c:pt idx="43" formatCode="0%">
                  <c:v>4.2268163107496516E-2</c:v>
                </c:pt>
                <c:pt idx="44" formatCode="0%">
                  <c:v>3.851392085448202E-2</c:v>
                </c:pt>
                <c:pt idx="45" formatCode="0%">
                  <c:v>3.5970747508003033E-2</c:v>
                </c:pt>
                <c:pt idx="46" formatCode="0%">
                  <c:v>3.4504497272847733E-2</c:v>
                </c:pt>
                <c:pt idx="47" formatCode="0%">
                  <c:v>3.2862665823823946E-2</c:v>
                </c:pt>
                <c:pt idx="48" formatCode="0%">
                  <c:v>3.1207253728140556E-2</c:v>
                </c:pt>
                <c:pt idx="49" formatCode="0%">
                  <c:v>2.9690632860017201E-2</c:v>
                </c:pt>
                <c:pt idx="50" formatCode="0%">
                  <c:v>2.8887905302559618E-2</c:v>
                </c:pt>
                <c:pt idx="51" formatCode="0%">
                  <c:v>2.7727107209036816E-2</c:v>
                </c:pt>
                <c:pt idx="52" formatCode="0%">
                  <c:v>2.7159741456978265E-2</c:v>
                </c:pt>
                <c:pt idx="53" formatCode="0%">
                  <c:v>2.6357752170186027E-2</c:v>
                </c:pt>
                <c:pt idx="54" formatCode="0%">
                  <c:v>2.5408691671711409E-2</c:v>
                </c:pt>
                <c:pt idx="55" formatCode="0%">
                  <c:v>2.3656326722708714E-2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6C-44C7-9445-81796E432A69}"/>
            </c:ext>
          </c:extLst>
        </c:ser>
        <c:ser>
          <c:idx val="7"/>
          <c:order val="3"/>
          <c:tx>
            <c:strRef>
              <c:f>Deaths_Since_10_rates!$A$28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Deaths_Since_10_rates!$B$28:$KN$28</c:f>
              <c:numCache>
                <c:formatCode>General</c:formatCode>
                <c:ptCount val="299"/>
                <c:pt idx="5" formatCode="0%">
                  <c:v>0.36984991212006024</c:v>
                </c:pt>
                <c:pt idx="6" formatCode="0%">
                  <c:v>0.42857697689043939</c:v>
                </c:pt>
                <c:pt idx="7" formatCode="0%">
                  <c:v>0.41439787262929412</c:v>
                </c:pt>
                <c:pt idx="8" formatCode="0%">
                  <c:v>0.3991769466940735</c:v>
                </c:pt>
                <c:pt idx="9" formatCode="0%">
                  <c:v>0.33883764250940512</c:v>
                </c:pt>
                <c:pt idx="10" formatCode="0%">
                  <c:v>0.29636688813953627</c:v>
                </c:pt>
                <c:pt idx="11" formatCode="0%">
                  <c:v>0.26322092582769097</c:v>
                </c:pt>
                <c:pt idx="12" formatCode="0%">
                  <c:v>0.24831177783738712</c:v>
                </c:pt>
                <c:pt idx="13" formatCode="0%">
                  <c:v>0.24038869790692963</c:v>
                </c:pt>
                <c:pt idx="14" formatCode="0%">
                  <c:v>0.23699860645815449</c:v>
                </c:pt>
                <c:pt idx="15" formatCode="0%">
                  <c:v>0.21504438982598181</c:v>
                </c:pt>
                <c:pt idx="16" formatCode="0%">
                  <c:v>0.18589924576493341</c:v>
                </c:pt>
                <c:pt idx="17" formatCode="0%">
                  <c:v>0.15979612354674519</c:v>
                </c:pt>
                <c:pt idx="18" formatCode="0%">
                  <c:v>0.13792777949376078</c:v>
                </c:pt>
                <c:pt idx="19" formatCode="0%">
                  <c:v>0.13026526202192681</c:v>
                </c:pt>
                <c:pt idx="20" formatCode="0%">
                  <c:v>0.12460332434510442</c:v>
                </c:pt>
                <c:pt idx="21" formatCode="0%">
                  <c:v>0.11204305599300161</c:v>
                </c:pt>
                <c:pt idx="22" formatCode="0%">
                  <c:v>0.1079122731604832</c:v>
                </c:pt>
                <c:pt idx="23" formatCode="0%">
                  <c:v>0.10462445796893098</c:v>
                </c:pt>
                <c:pt idx="24" formatCode="0%">
                  <c:v>0.10863457849710063</c:v>
                </c:pt>
                <c:pt idx="25" formatCode="0%">
                  <c:v>0.10359551109273298</c:v>
                </c:pt>
                <c:pt idx="26" formatCode="0%">
                  <c:v>0.10307000830647646</c:v>
                </c:pt>
                <c:pt idx="27" formatCode="0%">
                  <c:v>9.4618026425308477E-2</c:v>
                </c:pt>
                <c:pt idx="28" formatCode="0%">
                  <c:v>8.5063082558198611E-2</c:v>
                </c:pt>
                <c:pt idx="29" formatCode="0%">
                  <c:v>6.9512143039497223E-2</c:v>
                </c:pt>
                <c:pt idx="30" formatCode="0%">
                  <c:v>5.9321651043748425E-2</c:v>
                </c:pt>
                <c:pt idx="31" formatCode="0%">
                  <c:v>5.5098251004150077E-2</c:v>
                </c:pt>
                <c:pt idx="32" formatCode="0%">
                  <c:v>4.826314073266761E-2</c:v>
                </c:pt>
                <c:pt idx="33" formatCode="0%">
                  <c:v>4.597744406506258E-2</c:v>
                </c:pt>
                <c:pt idx="34" formatCode="0%">
                  <c:v>3.9294347515847296E-2</c:v>
                </c:pt>
                <c:pt idx="35" formatCode="0%">
                  <c:v>3.8916205845652696E-2</c:v>
                </c:pt>
                <c:pt idx="36" formatCode="0%">
                  <c:v>3.2917271633625088E-2</c:v>
                </c:pt>
                <c:pt idx="37" formatCode="0%">
                  <c:v>2.998711768448999E-2</c:v>
                </c:pt>
                <c:pt idx="38" formatCode="0%">
                  <c:v>2.2800719179900081E-2</c:v>
                </c:pt>
                <c:pt idx="39" formatCode="0%">
                  <c:v>1.9938768555756308E-2</c:v>
                </c:pt>
                <c:pt idx="40" formatCode="0%">
                  <c:v>1.5721197604866344E-2</c:v>
                </c:pt>
                <c:pt idx="41" formatCode="0%">
                  <c:v>1.4466760415312288E-2</c:v>
                </c:pt>
                <c:pt idx="42" formatCode="0%">
                  <c:v>1.3931449971518553E-2</c:v>
                </c:pt>
                <c:pt idx="43" formatCode="0%">
                  <c:v>1.331370576197218E-2</c:v>
                </c:pt>
                <c:pt idx="44" formatCode="0%">
                  <c:v>1.2471013582985005E-2</c:v>
                </c:pt>
                <c:pt idx="45" formatCode="0%">
                  <c:v>1.1520652724725577E-2</c:v>
                </c:pt>
                <c:pt idx="46" formatCode="0%">
                  <c:v>1.0830450737142247E-2</c:v>
                </c:pt>
                <c:pt idx="47" formatCode="0%">
                  <c:v>1.0001928488745001E-2</c:v>
                </c:pt>
                <c:pt idx="48" formatCode="0%">
                  <c:v>9.1609572949685383E-3</c:v>
                </c:pt>
                <c:pt idx="49" formatCode="0%">
                  <c:v>8.2934336289062962E-3</c:v>
                </c:pt>
                <c:pt idx="50" formatCode="0%">
                  <c:v>7.3641502339187133E-3</c:v>
                </c:pt>
                <c:pt idx="51" formatCode="0%">
                  <c:v>6.3692691803052997E-3</c:v>
                </c:pt>
                <c:pt idx="52" formatCode="0%">
                  <c:v>5.3264320995709546E-3</c:v>
                </c:pt>
                <c:pt idx="53" formatCode="0%">
                  <c:v>4.5323029637635388E-3</c:v>
                </c:pt>
                <c:pt idx="54" formatCode="0%">
                  <c:v>4.0021413163902802E-3</c:v>
                </c:pt>
                <c:pt idx="55" formatCode="0%">
                  <c:v>3.7312520504316402E-3</c:v>
                </c:pt>
                <c:pt idx="56" formatCode="0%">
                  <c:v>3.6520847522253006E-3</c:v>
                </c:pt>
                <c:pt idx="57" formatCode="0%">
                  <c:v>3.64041256115503E-3</c:v>
                </c:pt>
                <c:pt idx="58" formatCode="0%">
                  <c:v>3.4644851600066731E-3</c:v>
                </c:pt>
                <c:pt idx="59" formatCode="0%">
                  <c:v>3.0612261818706208E-3</c:v>
                </c:pt>
                <c:pt idx="60" formatCode="0%">
                  <c:v>2.8033634311460296E-3</c:v>
                </c:pt>
                <c:pt idx="61" formatCode="0%">
                  <c:v>2.4451654017734192E-3</c:v>
                </c:pt>
                <c:pt idx="62" formatCode="0%">
                  <c:v>2.2333399545513277E-3</c:v>
                </c:pt>
                <c:pt idx="63" formatCode="0%">
                  <c:v>1.9833351484946546E-3</c:v>
                </c:pt>
                <c:pt idx="64" formatCode="0%">
                  <c:v>1.959321759884558E-3</c:v>
                </c:pt>
                <c:pt idx="65" formatCode="0%">
                  <c:v>1.7520558088339744E-3</c:v>
                </c:pt>
                <c:pt idx="66" formatCode="0%">
                  <c:v>1.6063297810585315E-3</c:v>
                </c:pt>
                <c:pt idx="67" formatCode="0%">
                  <c:v>1.420320454865287E-3</c:v>
                </c:pt>
                <c:pt idx="68" formatCode="0%">
                  <c:v>1.4390121386641901E-3</c:v>
                </c:pt>
                <c:pt idx="69" formatCode="0%">
                  <c:v>1.295334307712448E-3</c:v>
                </c:pt>
                <c:pt idx="70" formatCode="0%">
                  <c:v>1.232854486552748E-3</c:v>
                </c:pt>
                <c:pt idx="71" formatCode="0%">
                  <c:v>1.2308846601812491E-3</c:v>
                </c:pt>
                <c:pt idx="72" formatCode="0%">
                  <c:v>1.3097777352486517E-3</c:v>
                </c:pt>
                <c:pt idx="73" formatCode="0%">
                  <c:v>1.3484201359894588E-3</c:v>
                </c:pt>
                <c:pt idx="74" formatCode="0%">
                  <c:v>1.367056629468492E-3</c:v>
                </c:pt>
                <c:pt idx="75" formatCode="0%">
                  <c:v>1.3054417143005814E-3</c:v>
                </c:pt>
                <c:pt idx="76" formatCode="0%">
                  <c:v>1.1237264801800724E-3</c:v>
                </c:pt>
                <c:pt idx="77" formatCode="0%">
                  <c:v>8.6178740785669561E-4</c:v>
                </c:pt>
                <c:pt idx="78" formatCode="0%">
                  <c:v>6.6065926857613222E-4</c:v>
                </c:pt>
                <c:pt idx="79" formatCode="0%">
                  <c:v>5.4007619457974165E-4</c:v>
                </c:pt>
                <c:pt idx="80" formatCode="0%">
                  <c:v>4.7964904590121665E-4</c:v>
                </c:pt>
                <c:pt idx="81" formatCode="0%">
                  <c:v>4.5943015377399493E-4</c:v>
                </c:pt>
                <c:pt idx="82" formatCode="0%">
                  <c:v>4.7920477873142353E-4</c:v>
                </c:pt>
                <c:pt idx="83" formatCode="0%">
                  <c:v>4.3914829672934513E-4</c:v>
                </c:pt>
                <c:pt idx="84" formatCode="0%">
                  <c:v>3.9905599902782346E-4</c:v>
                </c:pt>
                <c:pt idx="85" formatCode="0%">
                  <c:v>2.9918988762478449E-4</c:v>
                </c:pt>
                <c:pt idx="86" formatCode="0%">
                  <c:v>2.2706950055211655E-2</c:v>
                </c:pt>
                <c:pt idx="87" formatCode="0%">
                  <c:v>4.507218150120762E-2</c:v>
                </c:pt>
                <c:pt idx="88" formatCode="0%">
                  <c:v>6.7497282424015426E-2</c:v>
                </c:pt>
                <c:pt idx="89" formatCode="0%">
                  <c:v>6.7433447068824634E-2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6C-44C7-9445-81796E432A69}"/>
            </c:ext>
          </c:extLst>
        </c:ser>
        <c:ser>
          <c:idx val="9"/>
          <c:order val="4"/>
          <c:tx>
            <c:strRef>
              <c:f>Deaths_Since_10_rates!$A$29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Deaths_Since_10_rates!$B$29:$KN$29</c:f>
              <c:numCache>
                <c:formatCode>General</c:formatCode>
                <c:ptCount val="299"/>
                <c:pt idx="5" formatCode="0%">
                  <c:v>0.39765423754315843</c:v>
                </c:pt>
                <c:pt idx="6" formatCode="0%">
                  <c:v>0.40312670671803741</c:v>
                </c:pt>
                <c:pt idx="7" formatCode="0%">
                  <c:v>0.37867260047842599</c:v>
                </c:pt>
                <c:pt idx="8" formatCode="0%">
                  <c:v>0.36875789015424987</c:v>
                </c:pt>
                <c:pt idx="9" formatCode="0%">
                  <c:v>0.33567704613341093</c:v>
                </c:pt>
                <c:pt idx="10" formatCode="0%">
                  <c:v>0.31051029722650542</c:v>
                </c:pt>
                <c:pt idx="11" formatCode="0%">
                  <c:v>0.26608815985885981</c:v>
                </c:pt>
                <c:pt idx="12" formatCode="0%">
                  <c:v>0.25393700101095401</c:v>
                </c:pt>
                <c:pt idx="13" formatCode="0%">
                  <c:v>0.27760149339840062</c:v>
                </c:pt>
                <c:pt idx="14" formatCode="0%">
                  <c:v>0.29554384548778612</c:v>
                </c:pt>
                <c:pt idx="15" formatCode="0%">
                  <c:v>0.30609649062663807</c:v>
                </c:pt>
                <c:pt idx="16" formatCode="0%">
                  <c:v>0.30112166893371101</c:v>
                </c:pt>
                <c:pt idx="17" formatCode="0%">
                  <c:v>0.29396869332428072</c:v>
                </c:pt>
                <c:pt idx="18" formatCode="0%">
                  <c:v>0.27331154150562659</c:v>
                </c:pt>
                <c:pt idx="19" formatCode="0%">
                  <c:v>0.25054252303597807</c:v>
                </c:pt>
                <c:pt idx="20" formatCode="0%">
                  <c:v>0.24389048790417589</c:v>
                </c:pt>
                <c:pt idx="21" formatCode="0%">
                  <c:v>0.2436602687277972</c:v>
                </c:pt>
                <c:pt idx="22" formatCode="0%">
                  <c:v>0.23587268907762363</c:v>
                </c:pt>
                <c:pt idx="23" formatCode="0%">
                  <c:v>0.21628649952229098</c:v>
                </c:pt>
                <c:pt idx="24" formatCode="0%">
                  <c:v>0.19514708892569019</c:v>
                </c:pt>
                <c:pt idx="25" formatCode="0%">
                  <c:v>0.17484424620090397</c:v>
                </c:pt>
                <c:pt idx="26" formatCode="0%">
                  <c:v>0.16937879810608725</c:v>
                </c:pt>
                <c:pt idx="27" formatCode="0%">
                  <c:v>0.17131821823495966</c:v>
                </c:pt>
                <c:pt idx="28" formatCode="0%">
                  <c:v>0.18568270536969145</c:v>
                </c:pt>
                <c:pt idx="29" formatCode="0%">
                  <c:v>0.19541334333257318</c:v>
                </c:pt>
                <c:pt idx="30" formatCode="0%">
                  <c:v>0.19410331365819902</c:v>
                </c:pt>
                <c:pt idx="31" formatCode="0%">
                  <c:v>0.17756636791319588</c:v>
                </c:pt>
                <c:pt idx="32" formatCode="0%">
                  <c:v>0.15683295785555681</c:v>
                </c:pt>
                <c:pt idx="33" formatCode="0%">
                  <c:v>0.13270348855289935</c:v>
                </c:pt>
                <c:pt idx="34" formatCode="0%">
                  <c:v>0.11580450067353569</c:v>
                </c:pt>
                <c:pt idx="35" formatCode="0%">
                  <c:v>0.10385389415584749</c:v>
                </c:pt>
                <c:pt idx="36" formatCode="0%">
                  <c:v>9.8478621575225953E-2</c:v>
                </c:pt>
                <c:pt idx="37" formatCode="0%">
                  <c:v>8.7832099433480318E-2</c:v>
                </c:pt>
                <c:pt idx="38" formatCode="0%">
                  <c:v>7.5483815649574959E-2</c:v>
                </c:pt>
                <c:pt idx="39" formatCode="0%">
                  <c:v>6.2165209798391276E-2</c:v>
                </c:pt>
                <c:pt idx="40" formatCode="0%">
                  <c:v>5.7290974048240795E-2</c:v>
                </c:pt>
                <c:pt idx="41" formatCode="0%">
                  <c:v>5.2995189346276263E-2</c:v>
                </c:pt>
                <c:pt idx="42" formatCode="0%">
                  <c:v>5.3531209907486499E-2</c:v>
                </c:pt>
                <c:pt idx="43" formatCode="0%">
                  <c:v>5.3001713926153236E-2</c:v>
                </c:pt>
                <c:pt idx="44" formatCode="0%">
                  <c:v>5.0720759806572126E-2</c:v>
                </c:pt>
                <c:pt idx="45" formatCode="0%">
                  <c:v>4.4138585139202435E-2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6C-44C7-9445-81796E432A69}"/>
            </c:ext>
          </c:extLst>
        </c:ser>
        <c:ser>
          <c:idx val="10"/>
          <c:order val="5"/>
          <c:tx>
            <c:strRef>
              <c:f>Deaths_Since_10_rates!$A$30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Deaths_Since_10_rates!$B$30:$KN$30</c:f>
              <c:numCache>
                <c:formatCode>General</c:formatCode>
                <c:ptCount val="299"/>
                <c:pt idx="5" formatCode="0%">
                  <c:v>0.37354228352311925</c:v>
                </c:pt>
                <c:pt idx="6" formatCode="0%">
                  <c:v>0.40441079527753554</c:v>
                </c:pt>
                <c:pt idx="7" formatCode="0%">
                  <c:v>0.39509648108807743</c:v>
                </c:pt>
                <c:pt idx="8" formatCode="0%">
                  <c:v>0.37523690781646574</c:v>
                </c:pt>
                <c:pt idx="9" formatCode="0%">
                  <c:v>0.34496538458474951</c:v>
                </c:pt>
                <c:pt idx="10" formatCode="0%">
                  <c:v>0.3160434553275247</c:v>
                </c:pt>
                <c:pt idx="11" formatCode="0%">
                  <c:v>0.29534488154218402</c:v>
                </c:pt>
                <c:pt idx="12" formatCode="0%">
                  <c:v>0.26726332890073645</c:v>
                </c:pt>
                <c:pt idx="13" formatCode="0%">
                  <c:v>0.26893974390431086</c:v>
                </c:pt>
                <c:pt idx="14" formatCode="0%">
                  <c:v>0.28039174516066145</c:v>
                </c:pt>
                <c:pt idx="15" formatCode="0%">
                  <c:v>0.28596017113457833</c:v>
                </c:pt>
                <c:pt idx="16" formatCode="0%">
                  <c:v>0.2731932619194033</c:v>
                </c:pt>
                <c:pt idx="17" formatCode="0%">
                  <c:v>0.25696421428648125</c:v>
                </c:pt>
                <c:pt idx="18" formatCode="0%">
                  <c:v>0.23760771011725793</c:v>
                </c:pt>
                <c:pt idx="19" formatCode="0%">
                  <c:v>0.22096845969127724</c:v>
                </c:pt>
                <c:pt idx="20" formatCode="0%">
                  <c:v>0.20531440899552589</c:v>
                </c:pt>
                <c:pt idx="21" formatCode="0%">
                  <c:v>0.19066299449311522</c:v>
                </c:pt>
                <c:pt idx="22" formatCode="0%">
                  <c:v>0.1730567714490511</c:v>
                </c:pt>
                <c:pt idx="23" formatCode="0%">
                  <c:v>0.15784123070790801</c:v>
                </c:pt>
                <c:pt idx="24" formatCode="0%">
                  <c:v>0.14199918727121977</c:v>
                </c:pt>
                <c:pt idx="25" formatCode="0%">
                  <c:v>0.13409777070157972</c:v>
                </c:pt>
                <c:pt idx="26" formatCode="0%">
                  <c:v>0.12759524761746008</c:v>
                </c:pt>
                <c:pt idx="27" formatCode="0%">
                  <c:v>0.12447780740962548</c:v>
                </c:pt>
                <c:pt idx="28" formatCode="0%">
                  <c:v>0.10986258353838174</c:v>
                </c:pt>
                <c:pt idx="29" formatCode="0%">
                  <c:v>9.616522518063686E-2</c:v>
                </c:pt>
                <c:pt idx="30" formatCode="0%">
                  <c:v>7.7952385221784562E-2</c:v>
                </c:pt>
                <c:pt idx="31" formatCode="0%">
                  <c:v>6.520162865728836E-2</c:v>
                </c:pt>
                <c:pt idx="32" formatCode="0%">
                  <c:v>5.9001446783990774E-2</c:v>
                </c:pt>
                <c:pt idx="33" formatCode="0%">
                  <c:v>6.5109757252433662E-2</c:v>
                </c:pt>
                <c:pt idx="34" formatCode="0%">
                  <c:v>7.4368958982990785E-2</c:v>
                </c:pt>
                <c:pt idx="35" formatCode="0%">
                  <c:v>7.5462015696106999E-2</c:v>
                </c:pt>
                <c:pt idx="36" formatCode="0%">
                  <c:v>7.1032228991232627E-2</c:v>
                </c:pt>
                <c:pt idx="37" formatCode="0%">
                  <c:v>6.2576931996667515E-2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6C-44C7-9445-81796E432A69}"/>
            </c:ext>
          </c:extLst>
        </c:ser>
        <c:ser>
          <c:idx val="4"/>
          <c:order val="6"/>
          <c:tx>
            <c:strRef>
              <c:f>Deaths_Since_10_rates!$A$31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Deaths_Since_10_rates!$B$31:$KN$31</c:f>
              <c:numCache>
                <c:formatCode>General</c:formatCode>
                <c:ptCount val="299"/>
                <c:pt idx="5" formatCode="0%">
                  <c:v>0.53779941107799512</c:v>
                </c:pt>
                <c:pt idx="6" formatCode="0%">
                  <c:v>0.52338459837250317</c:v>
                </c:pt>
                <c:pt idx="7" formatCode="0%">
                  <c:v>0.50701112822326999</c:v>
                </c:pt>
                <c:pt idx="8" formatCode="0%">
                  <c:v>0.50285717224054483</c:v>
                </c:pt>
                <c:pt idx="9" formatCode="0%">
                  <c:v>0.4820428269809236</c:v>
                </c:pt>
                <c:pt idx="10" formatCode="0%">
                  <c:v>0.47071346158477806</c:v>
                </c:pt>
                <c:pt idx="11" formatCode="0%">
                  <c:v>0.41621552961786051</c:v>
                </c:pt>
                <c:pt idx="12" formatCode="0%">
                  <c:v>0.37937557461109678</c:v>
                </c:pt>
                <c:pt idx="13" formatCode="0%">
                  <c:v>0.33016324871949693</c:v>
                </c:pt>
                <c:pt idx="14" formatCode="0%">
                  <c:v>0.31650050927603518</c:v>
                </c:pt>
                <c:pt idx="15" formatCode="0%">
                  <c:v>0.29502840738328778</c:v>
                </c:pt>
                <c:pt idx="16" formatCode="0%">
                  <c:v>0.29740125022038932</c:v>
                </c:pt>
                <c:pt idx="17" formatCode="0%">
                  <c:v>0.28246226440254213</c:v>
                </c:pt>
                <c:pt idx="18" formatCode="0%">
                  <c:v>0.28676164093028356</c:v>
                </c:pt>
                <c:pt idx="19" formatCode="0%">
                  <c:v>0.27347598639282417</c:v>
                </c:pt>
                <c:pt idx="20" formatCode="0%">
                  <c:v>0.26055464271710999</c:v>
                </c:pt>
                <c:pt idx="21" formatCode="0%">
                  <c:v>0.23556158129465876</c:v>
                </c:pt>
                <c:pt idx="22" formatCode="0%">
                  <c:v>0.21346306205394003</c:v>
                </c:pt>
                <c:pt idx="23" formatCode="0%">
                  <c:v>0.18826914274913142</c:v>
                </c:pt>
                <c:pt idx="24" formatCode="0%">
                  <c:v>0.16563642090019845</c:v>
                </c:pt>
                <c:pt idx="25" formatCode="0%">
                  <c:v>0.14380046646607228</c:v>
                </c:pt>
                <c:pt idx="26" formatCode="0%">
                  <c:v>0.12851627121246714</c:v>
                </c:pt>
                <c:pt idx="27" formatCode="0%">
                  <c:v>0.11624949236737676</c:v>
                </c:pt>
                <c:pt idx="28" formatCode="0%">
                  <c:v>0.10400817657644401</c:v>
                </c:pt>
                <c:pt idx="29" formatCode="0%">
                  <c:v>9.3238289857670686E-2</c:v>
                </c:pt>
                <c:pt idx="30" formatCode="0%">
                  <c:v>8.2579105050450366E-2</c:v>
                </c:pt>
                <c:pt idx="31" formatCode="0%">
                  <c:v>7.3121171829279172E-2</c:v>
                </c:pt>
                <c:pt idx="32" formatCode="0%">
                  <c:v>6.4360662844909822E-2</c:v>
                </c:pt>
                <c:pt idx="33" formatCode="0%">
                  <c:v>5.7659553081180016E-2</c:v>
                </c:pt>
                <c:pt idx="34" formatCode="0%">
                  <c:v>5.3098406196950609E-2</c:v>
                </c:pt>
                <c:pt idx="35" formatCode="0%">
                  <c:v>4.8934435247133479E-2</c:v>
                </c:pt>
                <c:pt idx="36" formatCode="0%">
                  <c:v>4.5181066699177354E-2</c:v>
                </c:pt>
                <c:pt idx="37" formatCode="0%">
                  <c:v>4.1143283786019724E-2</c:v>
                </c:pt>
                <c:pt idx="38" formatCode="0%">
                  <c:v>3.6792541001695746E-2</c:v>
                </c:pt>
                <c:pt idx="39" formatCode="0%">
                  <c:v>3.3210904428922307E-2</c:v>
                </c:pt>
                <c:pt idx="40" formatCode="0%">
                  <c:v>3.1038314898245749E-2</c:v>
                </c:pt>
                <c:pt idx="41" formatCode="0%">
                  <c:v>3.0649000533797599E-2</c:v>
                </c:pt>
                <c:pt idx="42" formatCode="0%">
                  <c:v>2.8583045839678967E-2</c:v>
                </c:pt>
                <c:pt idx="43" formatCode="0%">
                  <c:v>2.6769283203228245E-2</c:v>
                </c:pt>
                <c:pt idx="44" formatCode="0%">
                  <c:v>2.3902600329438545E-2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6C-44C7-9445-81796E432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5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2201063259084865"/>
          <c:h val="0.3599420490576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cases over time</a:t>
            </a:r>
          </a:p>
        </c:rich>
      </c:tx>
      <c:layout>
        <c:manualLayout>
          <c:xMode val="edge"/>
          <c:yMode val="edge"/>
          <c:x val="0.3041556431125676"/>
          <c:y val="2.2942363083469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93379237622574"/>
          <c:y val="0.1111810551558753"/>
          <c:w val="0.87537214361033766"/>
          <c:h val="0.75070927509960539"/>
        </c:manualLayout>
      </c:layout>
      <c:lineChart>
        <c:grouping val="standard"/>
        <c:varyColors val="0"/>
        <c:ser>
          <c:idx val="4"/>
          <c:order val="0"/>
          <c:tx>
            <c:strRef>
              <c:f>Days_Since_100_rates!$A$25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Days_Since_100_rates!$B$25:$KN$25</c:f>
              <c:numCache>
                <c:formatCode>General</c:formatCode>
                <c:ptCount val="299"/>
                <c:pt idx="5" formatCode="0%">
                  <c:v>0.27049993459236288</c:v>
                </c:pt>
                <c:pt idx="6" formatCode="0%">
                  <c:v>0.2495262844602617</c:v>
                </c:pt>
                <c:pt idx="7" formatCode="0%">
                  <c:v>0.24403006875284414</c:v>
                </c:pt>
                <c:pt idx="8" formatCode="0%">
                  <c:v>0.23373312897666207</c:v>
                </c:pt>
                <c:pt idx="9" formatCode="0%">
                  <c:v>0.25374486600422136</c:v>
                </c:pt>
                <c:pt idx="10" formatCode="0%">
                  <c:v>0.27167608524185255</c:v>
                </c:pt>
                <c:pt idx="11" formatCode="0%">
                  <c:v>0.2837174121513597</c:v>
                </c:pt>
                <c:pt idx="12" formatCode="0%">
                  <c:v>0.27798676891141499</c:v>
                </c:pt>
                <c:pt idx="13" formatCode="0%">
                  <c:v>0.27213073757024314</c:v>
                </c:pt>
                <c:pt idx="14" formatCode="0%">
                  <c:v>0.25810854602834027</c:v>
                </c:pt>
                <c:pt idx="15" formatCode="0%">
                  <c:v>0.24850634559237003</c:v>
                </c:pt>
                <c:pt idx="16" formatCode="0%">
                  <c:v>0.24780174429306254</c:v>
                </c:pt>
                <c:pt idx="17" formatCode="0%">
                  <c:v>0.24989873005169269</c:v>
                </c:pt>
                <c:pt idx="18" formatCode="0%">
                  <c:v>0.23753340023376338</c:v>
                </c:pt>
                <c:pt idx="19" formatCode="0%">
                  <c:v>0.2154417606746426</c:v>
                </c:pt>
                <c:pt idx="20" formatCode="0%">
                  <c:v>0.19929465106422248</c:v>
                </c:pt>
                <c:pt idx="21" formatCode="0%">
                  <c:v>0.19227818624972234</c:v>
                </c:pt>
                <c:pt idx="22" formatCode="0%">
                  <c:v>0.19447168837066076</c:v>
                </c:pt>
                <c:pt idx="23" formatCode="0%">
                  <c:v>0.20001372525716041</c:v>
                </c:pt>
                <c:pt idx="24" formatCode="0%">
                  <c:v>0.20307110605044287</c:v>
                </c:pt>
                <c:pt idx="25" formatCode="0%">
                  <c:v>0.19533254360031682</c:v>
                </c:pt>
                <c:pt idx="26" formatCode="0%">
                  <c:v>0.18135677475218834</c:v>
                </c:pt>
                <c:pt idx="27" formatCode="0%">
                  <c:v>0.16735308965157927</c:v>
                </c:pt>
                <c:pt idx="28" formatCode="0%">
                  <c:v>0.15450336797480055</c:v>
                </c:pt>
                <c:pt idx="29" formatCode="0%">
                  <c:v>0.14696337946122986</c:v>
                </c:pt>
                <c:pt idx="30" formatCode="0%">
                  <c:v>0.14175958004539649</c:v>
                </c:pt>
                <c:pt idx="31" formatCode="0%">
                  <c:v>0.1388889596315408</c:v>
                </c:pt>
                <c:pt idx="32" formatCode="0%">
                  <c:v>0.13052135553362487</c:v>
                </c:pt>
                <c:pt idx="33" formatCode="0%">
                  <c:v>0.11973208222916847</c:v>
                </c:pt>
                <c:pt idx="34" formatCode="0%">
                  <c:v>0.10638458621460505</c:v>
                </c:pt>
                <c:pt idx="35" formatCode="0%">
                  <c:v>9.7458965714662282E-2</c:v>
                </c:pt>
                <c:pt idx="36" formatCode="0%">
                  <c:v>9.299520917653907E-2</c:v>
                </c:pt>
                <c:pt idx="37" formatCode="0%">
                  <c:v>9.0139253684604848E-2</c:v>
                </c:pt>
                <c:pt idx="38" formatCode="0%">
                  <c:v>8.8822890436514923E-2</c:v>
                </c:pt>
                <c:pt idx="39" formatCode="0%">
                  <c:v>8.4807154067991108E-2</c:v>
                </c:pt>
                <c:pt idx="40" formatCode="0%">
                  <c:v>8.0527693116613966E-2</c:v>
                </c:pt>
                <c:pt idx="41" formatCode="0%">
                  <c:v>7.10204271672666E-2</c:v>
                </c:pt>
                <c:pt idx="42" formatCode="0%">
                  <c:v>6.312466493386755E-2</c:v>
                </c:pt>
                <c:pt idx="43" formatCode="0%">
                  <c:v>5.5236983859302834E-2</c:v>
                </c:pt>
                <c:pt idx="44" formatCode="0%">
                  <c:v>5.2764167343251588E-2</c:v>
                </c:pt>
                <c:pt idx="45" formatCode="0%">
                  <c:v>5.1335298842294819E-2</c:v>
                </c:pt>
                <c:pt idx="46" formatCode="0%">
                  <c:v>5.0064399648267775E-2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9-4C1E-A13C-8B23A1102D6E}"/>
            </c:ext>
          </c:extLst>
        </c:ser>
        <c:ser>
          <c:idx val="5"/>
          <c:order val="1"/>
          <c:tx>
            <c:strRef>
              <c:f>Days_Since_100_rates!$A$26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Days_Since_100_rates!$B$26:$KN$26</c:f>
              <c:numCache>
                <c:formatCode>General</c:formatCode>
                <c:ptCount val="299"/>
                <c:pt idx="5" formatCode="0%">
                  <c:v>0.34427942172158232</c:v>
                </c:pt>
                <c:pt idx="6" formatCode="0%">
                  <c:v>0.32899010010212493</c:v>
                </c:pt>
                <c:pt idx="7" formatCode="0%">
                  <c:v>0.33468766643694425</c:v>
                </c:pt>
                <c:pt idx="8" formatCode="0%">
                  <c:v>0.34444989665246145</c:v>
                </c:pt>
                <c:pt idx="9" formatCode="0%">
                  <c:v>0.34935409511144727</c:v>
                </c:pt>
                <c:pt idx="10" formatCode="0%">
                  <c:v>0.34494747688963856</c:v>
                </c:pt>
                <c:pt idx="11" formatCode="0%">
                  <c:v>0.34091046597955649</c:v>
                </c:pt>
                <c:pt idx="12" formatCode="0%">
                  <c:v>0.32992706126386456</c:v>
                </c:pt>
                <c:pt idx="13" formatCode="0%">
                  <c:v>0.31668443069439817</c:v>
                </c:pt>
                <c:pt idx="14" formatCode="0%">
                  <c:v>0.29960391842419543</c:v>
                </c:pt>
                <c:pt idx="15" formatCode="0%">
                  <c:v>0.29777123127669342</c:v>
                </c:pt>
                <c:pt idx="16" formatCode="0%">
                  <c:v>0.32738918471897455</c:v>
                </c:pt>
                <c:pt idx="17" formatCode="0%">
                  <c:v>0.35955089263263584</c:v>
                </c:pt>
                <c:pt idx="18" formatCode="0%">
                  <c:v>0.39877875916229333</c:v>
                </c:pt>
                <c:pt idx="19" formatCode="0%">
                  <c:v>0.40133272933317787</c:v>
                </c:pt>
                <c:pt idx="20" formatCode="0%">
                  <c:v>0.40344237577703007</c:v>
                </c:pt>
                <c:pt idx="21" formatCode="0%">
                  <c:v>0.37204072875999389</c:v>
                </c:pt>
                <c:pt idx="22" formatCode="0%">
                  <c:v>0.3349173903431284</c:v>
                </c:pt>
                <c:pt idx="23" formatCode="0%">
                  <c:v>0.28649589796836494</c:v>
                </c:pt>
                <c:pt idx="24" formatCode="0%">
                  <c:v>0.26543550726277315</c:v>
                </c:pt>
                <c:pt idx="25" formatCode="0%">
                  <c:v>0.24802711661732504</c:v>
                </c:pt>
                <c:pt idx="26" formatCode="0%">
                  <c:v>0.22965533691888859</c:v>
                </c:pt>
                <c:pt idx="27" formatCode="0%">
                  <c:v>0.21199491900063783</c:v>
                </c:pt>
                <c:pt idx="28" formatCode="0%">
                  <c:v>0.19514507646568724</c:v>
                </c:pt>
                <c:pt idx="29" formatCode="0%">
                  <c:v>0.17754421170202161</c:v>
                </c:pt>
                <c:pt idx="30" formatCode="0%">
                  <c:v>0.1616118028363093</c:v>
                </c:pt>
                <c:pt idx="31" formatCode="0%">
                  <c:v>0.15096724950648258</c:v>
                </c:pt>
                <c:pt idx="32" formatCode="0%">
                  <c:v>0.14368181362870538</c:v>
                </c:pt>
                <c:pt idx="33" formatCode="0%">
                  <c:v>0.13507258373762832</c:v>
                </c:pt>
                <c:pt idx="34" formatCode="0%">
                  <c:v>0.12533626810295551</c:v>
                </c:pt>
                <c:pt idx="35" formatCode="0%">
                  <c:v>0.1135884925307092</c:v>
                </c:pt>
                <c:pt idx="36" formatCode="0%">
                  <c:v>0.10322743146085751</c:v>
                </c:pt>
                <c:pt idx="37" formatCode="0%">
                  <c:v>9.3185537002161853E-2</c:v>
                </c:pt>
                <c:pt idx="38" formatCode="0%">
                  <c:v>8.5787489449749968E-2</c:v>
                </c:pt>
                <c:pt idx="39" formatCode="0%">
                  <c:v>7.9929487207550595E-2</c:v>
                </c:pt>
                <c:pt idx="40" formatCode="0%">
                  <c:v>7.4900549716298823E-2</c:v>
                </c:pt>
                <c:pt idx="41" formatCode="0%">
                  <c:v>6.8840455492504463E-2</c:v>
                </c:pt>
                <c:pt idx="42" formatCode="0%">
                  <c:v>6.2503104925395833E-2</c:v>
                </c:pt>
                <c:pt idx="43" formatCode="0%">
                  <c:v>5.6409631664249803E-2</c:v>
                </c:pt>
                <c:pt idx="44" formatCode="0%">
                  <c:v>5.1843282345226026E-2</c:v>
                </c:pt>
                <c:pt idx="45" formatCode="0%">
                  <c:v>4.8951133439452864E-2</c:v>
                </c:pt>
                <c:pt idx="46" formatCode="0%">
                  <c:v>4.7822225017102094E-2</c:v>
                </c:pt>
                <c:pt idx="47" formatCode="0%">
                  <c:v>4.6765343855584174E-2</c:v>
                </c:pt>
                <c:pt idx="48" formatCode="0%">
                  <c:v>4.5229026626367075E-2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79-4C1E-A13C-8B23A1102D6E}"/>
            </c:ext>
          </c:extLst>
        </c:ser>
        <c:ser>
          <c:idx val="6"/>
          <c:order val="2"/>
          <c:tx>
            <c:strRef>
              <c:f>Days_Since_100_rates!$A$27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Days_Since_100_rates!$B$27:$KN$27</c:f>
              <c:numCache>
                <c:formatCode>General</c:formatCode>
                <c:ptCount val="299"/>
                <c:pt idx="5" formatCode="0%">
                  <c:v>0.41780418361610816</c:v>
                </c:pt>
                <c:pt idx="6" formatCode="0%">
                  <c:v>0.3967061402965919</c:v>
                </c:pt>
                <c:pt idx="7" formatCode="0%">
                  <c:v>0.3957492445390513</c:v>
                </c:pt>
                <c:pt idx="8" formatCode="0%">
                  <c:v>0.37335735484863058</c:v>
                </c:pt>
                <c:pt idx="9" formatCode="0%">
                  <c:v>0.35062204546423931</c:v>
                </c:pt>
                <c:pt idx="10" formatCode="0%">
                  <c:v>0.31373040076422803</c:v>
                </c:pt>
                <c:pt idx="11" formatCode="0%">
                  <c:v>0.28979541196252429</c:v>
                </c:pt>
                <c:pt idx="12" formatCode="0%">
                  <c:v>0.26167970482873182</c:v>
                </c:pt>
                <c:pt idx="13" formatCode="0%">
                  <c:v>0.24609781747847811</c:v>
                </c:pt>
                <c:pt idx="14" formatCode="0%">
                  <c:v>0.23360729721486181</c:v>
                </c:pt>
                <c:pt idx="15" formatCode="0%">
                  <c:v>0.24031104700183828</c:v>
                </c:pt>
                <c:pt idx="16" formatCode="0%">
                  <c:v>0.23264707911738047</c:v>
                </c:pt>
                <c:pt idx="17" formatCode="0%">
                  <c:v>0.22508898302389602</c:v>
                </c:pt>
                <c:pt idx="18" formatCode="0%">
                  <c:v>0.21325882021980061</c:v>
                </c:pt>
                <c:pt idx="19" formatCode="0%">
                  <c:v>0.20572415044977518</c:v>
                </c:pt>
                <c:pt idx="20" formatCode="0%">
                  <c:v>0.19348058893094877</c:v>
                </c:pt>
                <c:pt idx="21" formatCode="0%">
                  <c:v>0.18930297606944077</c:v>
                </c:pt>
                <c:pt idx="22" formatCode="0%">
                  <c:v>0.18422315105505641</c:v>
                </c:pt>
                <c:pt idx="23" formatCode="0%">
                  <c:v>0.17632966545145864</c:v>
                </c:pt>
                <c:pt idx="24" formatCode="0%">
                  <c:v>0.16169645208506492</c:v>
                </c:pt>
                <c:pt idx="25" formatCode="0%">
                  <c:v>0.15039284120869811</c:v>
                </c:pt>
                <c:pt idx="26" formatCode="0%">
                  <c:v>0.14329822538730874</c:v>
                </c:pt>
                <c:pt idx="27" formatCode="0%">
                  <c:v>0.13913322939877992</c:v>
                </c:pt>
                <c:pt idx="28" formatCode="0%">
                  <c:v>0.136648062698186</c:v>
                </c:pt>
                <c:pt idx="29" formatCode="0%">
                  <c:v>0.13215255085535063</c:v>
                </c:pt>
                <c:pt idx="30" formatCode="0%">
                  <c:v>0.1226014838931279</c:v>
                </c:pt>
                <c:pt idx="31" formatCode="0%">
                  <c:v>0.10988843260922732</c:v>
                </c:pt>
                <c:pt idx="32" formatCode="0%">
                  <c:v>9.7079788906630896E-2</c:v>
                </c:pt>
                <c:pt idx="33" formatCode="0%">
                  <c:v>8.6720076944680022E-2</c:v>
                </c:pt>
                <c:pt idx="34" formatCode="0%">
                  <c:v>8.023768202850963E-2</c:v>
                </c:pt>
                <c:pt idx="35" formatCode="0%">
                  <c:v>7.5702645611747707E-2</c:v>
                </c:pt>
                <c:pt idx="36" formatCode="0%">
                  <c:v>7.0907761570253955E-2</c:v>
                </c:pt>
                <c:pt idx="37" formatCode="0%">
                  <c:v>6.4009058715239986E-2</c:v>
                </c:pt>
                <c:pt idx="38" formatCode="0%">
                  <c:v>5.6966932829434734E-2</c:v>
                </c:pt>
                <c:pt idx="39" formatCode="0%">
                  <c:v>5.042620986581562E-2</c:v>
                </c:pt>
                <c:pt idx="40" formatCode="0%">
                  <c:v>4.5681959543427096E-2</c:v>
                </c:pt>
                <c:pt idx="41" formatCode="0%">
                  <c:v>4.2711043819169126E-2</c:v>
                </c:pt>
                <c:pt idx="42" formatCode="0%">
                  <c:v>4.1168271384102319E-2</c:v>
                </c:pt>
                <c:pt idx="43" formatCode="0%">
                  <c:v>3.9574133336910101E-2</c:v>
                </c:pt>
                <c:pt idx="44" formatCode="0%">
                  <c:v>3.6781710181018092E-2</c:v>
                </c:pt>
                <c:pt idx="45" formatCode="0%">
                  <c:v>3.3572988471686736E-2</c:v>
                </c:pt>
                <c:pt idx="46" formatCode="0%">
                  <c:v>3.0859715987903453E-2</c:v>
                </c:pt>
                <c:pt idx="47" formatCode="0%">
                  <c:v>2.8962019073660805E-2</c:v>
                </c:pt>
                <c:pt idx="48" formatCode="0%">
                  <c:v>2.8088245247686272E-2</c:v>
                </c:pt>
                <c:pt idx="49" formatCode="0%">
                  <c:v>2.8138096372183636E-2</c:v>
                </c:pt>
                <c:pt idx="50" formatCode="0%">
                  <c:v>2.8117418000355388E-2</c:v>
                </c:pt>
                <c:pt idx="51" formatCode="0%">
                  <c:v>2.706806476088941E-2</c:v>
                </c:pt>
                <c:pt idx="52" formatCode="0%">
                  <c:v>2.5013665238004561E-2</c:v>
                </c:pt>
                <c:pt idx="53" formatCode="0%">
                  <c:v>2.2914093369839073E-2</c:v>
                </c:pt>
                <c:pt idx="54" formatCode="0%">
                  <c:v>2.1172170361151082E-2</c:v>
                </c:pt>
                <c:pt idx="55" formatCode="0%">
                  <c:v>2.0176718758309287E-2</c:v>
                </c:pt>
                <c:pt idx="56" formatCode="0%">
                  <c:v>1.9682746080047497E-2</c:v>
                </c:pt>
                <c:pt idx="57" formatCode="0%">
                  <c:v>1.9345519415499002E-2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79-4C1E-A13C-8B23A1102D6E}"/>
            </c:ext>
          </c:extLst>
        </c:ser>
        <c:ser>
          <c:idx val="8"/>
          <c:order val="3"/>
          <c:tx>
            <c:strRef>
              <c:f>Days_Since_100_rates!$A$28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Days_Since_100_rates!$B$28:$KN$28</c:f>
              <c:numCache>
                <c:formatCode>General</c:formatCode>
                <c:ptCount val="299"/>
                <c:pt idx="5" formatCode="0%">
                  <c:v>0.39325901136561003</c:v>
                </c:pt>
                <c:pt idx="6" formatCode="0%">
                  <c:v>0.46494990523721647</c:v>
                </c:pt>
                <c:pt idx="7" formatCode="0%">
                  <c:v>0.46304253682414376</c:v>
                </c:pt>
                <c:pt idx="8" formatCode="0%">
                  <c:v>0.47222890603166195</c:v>
                </c:pt>
                <c:pt idx="9" formatCode="0%">
                  <c:v>0.41472903303951864</c:v>
                </c:pt>
                <c:pt idx="10" formatCode="0%">
                  <c:v>0.37104517629117972</c:v>
                </c:pt>
                <c:pt idx="11" formatCode="0%">
                  <c:v>0.31319907615895298</c:v>
                </c:pt>
                <c:pt idx="12" formatCode="0%">
                  <c:v>0.28014480807435821</c:v>
                </c:pt>
                <c:pt idx="13" formatCode="0%">
                  <c:v>0.25019927227972372</c:v>
                </c:pt>
                <c:pt idx="14" formatCode="0%">
                  <c:v>0.24397584469866609</c:v>
                </c:pt>
                <c:pt idx="15" formatCode="0%">
                  <c:v>0.22498005474151453</c:v>
                </c:pt>
                <c:pt idx="16" formatCode="0%">
                  <c:v>0.19703702011992305</c:v>
                </c:pt>
                <c:pt idx="17" formatCode="0%">
                  <c:v>0.16517494038856304</c:v>
                </c:pt>
                <c:pt idx="18" formatCode="0%">
                  <c:v>0.13229117613530575</c:v>
                </c:pt>
                <c:pt idx="19" formatCode="0%">
                  <c:v>0.11101828419712605</c:v>
                </c:pt>
                <c:pt idx="20" formatCode="0%">
                  <c:v>9.2448122976248451E-2</c:v>
                </c:pt>
                <c:pt idx="21" formatCode="0%">
                  <c:v>8.2497417730044667E-2</c:v>
                </c:pt>
                <c:pt idx="22" formatCode="0%">
                  <c:v>8.634624923982008E-2</c:v>
                </c:pt>
                <c:pt idx="23" formatCode="0%">
                  <c:v>9.6404430627803059E-2</c:v>
                </c:pt>
                <c:pt idx="24" formatCode="0%">
                  <c:v>0.10345822913173808</c:v>
                </c:pt>
                <c:pt idx="25" formatCode="0%">
                  <c:v>0.10171044044858675</c:v>
                </c:pt>
                <c:pt idx="26" formatCode="0%">
                  <c:v>9.1530455370827671E-2</c:v>
                </c:pt>
                <c:pt idx="27" formatCode="0%">
                  <c:v>7.2579389338443281E-2</c:v>
                </c:pt>
                <c:pt idx="28" formatCode="0%">
                  <c:v>4.8162287253296222E-2</c:v>
                </c:pt>
                <c:pt idx="29" formatCode="0%">
                  <c:v>2.8767870846245696E-2</c:v>
                </c:pt>
                <c:pt idx="30" formatCode="0%">
                  <c:v>1.8800996738873144E-2</c:v>
                </c:pt>
                <c:pt idx="31" formatCode="0%">
                  <c:v>1.4987640214833009E-2</c:v>
                </c:pt>
                <c:pt idx="32" formatCode="0%">
                  <c:v>1.1220741117260458E-2</c:v>
                </c:pt>
                <c:pt idx="33" formatCode="0%">
                  <c:v>8.8993356502948817E-3</c:v>
                </c:pt>
                <c:pt idx="34" formatCode="0%">
                  <c:v>7.1420559151211815E-3</c:v>
                </c:pt>
                <c:pt idx="35" formatCode="0%">
                  <c:v>6.9313186321295905E-3</c:v>
                </c:pt>
                <c:pt idx="36" formatCode="0%">
                  <c:v>5.9940393900774769E-3</c:v>
                </c:pt>
                <c:pt idx="37" formatCode="0%">
                  <c:v>5.2837741588965441E-3</c:v>
                </c:pt>
                <c:pt idx="38" formatCode="0%">
                  <c:v>4.8124769519703276E-3</c:v>
                </c:pt>
                <c:pt idx="39" formatCode="0%">
                  <c:v>5.2862866880311428E-3</c:v>
                </c:pt>
                <c:pt idx="40" formatCode="0%">
                  <c:v>5.3161316835985684E-3</c:v>
                </c:pt>
                <c:pt idx="41" formatCode="0%">
                  <c:v>4.9074088747877997E-3</c:v>
                </c:pt>
                <c:pt idx="42" formatCode="0%">
                  <c:v>4.2830617602046166E-3</c:v>
                </c:pt>
                <c:pt idx="43" formatCode="0%">
                  <c:v>3.6058627701044768E-3</c:v>
                </c:pt>
                <c:pt idx="44" formatCode="0%">
                  <c:v>2.838621102598212E-3</c:v>
                </c:pt>
                <c:pt idx="45" formatCode="0%">
                  <c:v>2.141894423542364E-3</c:v>
                </c:pt>
                <c:pt idx="46" formatCode="0%">
                  <c:v>1.6211032963812471E-3</c:v>
                </c:pt>
                <c:pt idx="47" formatCode="0%">
                  <c:v>1.3834631555441994E-3</c:v>
                </c:pt>
                <c:pt idx="48" formatCode="0%">
                  <c:v>1.1469073065959456E-3</c:v>
                </c:pt>
                <c:pt idx="49" formatCode="0%">
                  <c:v>8.7203465594424634E-4</c:v>
                </c:pt>
                <c:pt idx="50" formatCode="0%">
                  <c:v>6.134611597038061E-4</c:v>
                </c:pt>
                <c:pt idx="51" formatCode="0%">
                  <c:v>4.2481229061090237E-4</c:v>
                </c:pt>
                <c:pt idx="52" formatCode="0%">
                  <c:v>3.3058382219378996E-4</c:v>
                </c:pt>
                <c:pt idx="53" formatCode="0%">
                  <c:v>2.9252978759523412E-4</c:v>
                </c:pt>
                <c:pt idx="54" formatCode="0%">
                  <c:v>2.8417909320777035E-4</c:v>
                </c:pt>
                <c:pt idx="55" formatCode="0%">
                  <c:v>2.9149811480292759E-4</c:v>
                </c:pt>
                <c:pt idx="56" formatCode="0%">
                  <c:v>3.2515198703360798E-4</c:v>
                </c:pt>
                <c:pt idx="57" formatCode="0%">
                  <c:v>3.8016878388876424E-4</c:v>
                </c:pt>
                <c:pt idx="58" formatCode="0%">
                  <c:v>4.7947967883277265E-4</c:v>
                </c:pt>
                <c:pt idx="59" formatCode="0%">
                  <c:v>5.7375126577604207E-4</c:v>
                </c:pt>
                <c:pt idx="60" formatCode="0%">
                  <c:v>7.3600524956810942E-4</c:v>
                </c:pt>
                <c:pt idx="61" formatCode="0%">
                  <c:v>8.5785020181194938E-4</c:v>
                </c:pt>
                <c:pt idx="62" formatCode="0%">
                  <c:v>9.9094571734951553E-4</c:v>
                </c:pt>
                <c:pt idx="63" formatCode="0%">
                  <c:v>1.0180054006444876E-3</c:v>
                </c:pt>
                <c:pt idx="64" formatCode="0%">
                  <c:v>1.08332851818016E-3</c:v>
                </c:pt>
                <c:pt idx="65" formatCode="0%">
                  <c:v>1.1041160938582244E-3</c:v>
                </c:pt>
                <c:pt idx="66" formatCode="0%">
                  <c:v>1.1763875734420726E-3</c:v>
                </c:pt>
                <c:pt idx="67" formatCode="0%">
                  <c:v>1.2189286538886179E-3</c:v>
                </c:pt>
                <c:pt idx="68" formatCode="0%">
                  <c:v>1.2788174117370026E-3</c:v>
                </c:pt>
                <c:pt idx="69" formatCode="0%">
                  <c:v>1.2741563075607438E-3</c:v>
                </c:pt>
                <c:pt idx="70" formatCode="0%">
                  <c:v>1.2182671221134072E-3</c:v>
                </c:pt>
                <c:pt idx="71" formatCode="0%">
                  <c:v>1.132313563500853E-3</c:v>
                </c:pt>
                <c:pt idx="72" formatCode="0%">
                  <c:v>1.0433463846978668E-3</c:v>
                </c:pt>
                <c:pt idx="73" formatCode="0%">
                  <c:v>9.458328345056296E-4</c:v>
                </c:pt>
                <c:pt idx="74" formatCode="0%">
                  <c:v>8.5583843194014797E-4</c:v>
                </c:pt>
                <c:pt idx="75" formatCode="0%">
                  <c:v>7.8635340468731962E-4</c:v>
                </c:pt>
                <c:pt idx="76" formatCode="0%">
                  <c:v>7.3799125674874533E-4</c:v>
                </c:pt>
                <c:pt idx="77" formatCode="0%">
                  <c:v>7.1711896890932125E-4</c:v>
                </c:pt>
                <c:pt idx="78" formatCode="0%">
                  <c:v>7.4556333152830945E-4</c:v>
                </c:pt>
                <c:pt idx="79" formatCode="0%">
                  <c:v>7.877349889239641E-4</c:v>
                </c:pt>
                <c:pt idx="80" formatCode="0%">
                  <c:v>8.2828927683098463E-4</c:v>
                </c:pt>
                <c:pt idx="81" formatCode="0%">
                  <c:v>8.8873950445322869E-4</c:v>
                </c:pt>
                <c:pt idx="82" formatCode="0%">
                  <c:v>9.4020001439239686E-4</c:v>
                </c:pt>
                <c:pt idx="83" formatCode="0%">
                  <c:v>9.9876303065856331E-4</c:v>
                </c:pt>
                <c:pt idx="84" formatCode="0%">
                  <c:v>9.9706461719839545E-4</c:v>
                </c:pt>
                <c:pt idx="85" formatCode="0%">
                  <c:v>9.8426422137539338E-4</c:v>
                </c:pt>
                <c:pt idx="86" formatCode="0%">
                  <c:v>1.1452135791244118E-3</c:v>
                </c:pt>
                <c:pt idx="87" formatCode="0%">
                  <c:v>1.2709091679458477E-3</c:v>
                </c:pt>
                <c:pt idx="88" formatCode="0%">
                  <c:v>1.3574735865102088E-3</c:v>
                </c:pt>
                <c:pt idx="89" formatCode="0%">
                  <c:v>1.2248648067076928E-3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79-4C1E-A13C-8B23A1102D6E}"/>
            </c:ext>
          </c:extLst>
        </c:ser>
        <c:ser>
          <c:idx val="0"/>
          <c:order val="4"/>
          <c:tx>
            <c:strRef>
              <c:f>Days_Since_100_rates!$A$29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Days_Since_100_rates!$B$29:$KN$29</c:f>
              <c:numCache>
                <c:formatCode>General</c:formatCode>
                <c:ptCount val="299"/>
                <c:pt idx="5" formatCode="0%">
                  <c:v>0.3060407249698005</c:v>
                </c:pt>
                <c:pt idx="6" formatCode="0%">
                  <c:v>0.34415411319308231</c:v>
                </c:pt>
                <c:pt idx="7" formatCode="0%">
                  <c:v>0.35639725025691016</c:v>
                </c:pt>
                <c:pt idx="8" formatCode="0%">
                  <c:v>0.39097515579579761</c:v>
                </c:pt>
                <c:pt idx="9" formatCode="0%">
                  <c:v>0.37505640973579951</c:v>
                </c:pt>
                <c:pt idx="10" formatCode="0%">
                  <c:v>0.36942165673802574</c:v>
                </c:pt>
                <c:pt idx="11" formatCode="0%">
                  <c:v>0.32762992598655488</c:v>
                </c:pt>
                <c:pt idx="12" formatCode="0%">
                  <c:v>0.29800761433181472</c:v>
                </c:pt>
                <c:pt idx="13" formatCode="0%">
                  <c:v>0.26504071413784075</c:v>
                </c:pt>
                <c:pt idx="14" formatCode="0%">
                  <c:v>0.26966379718569522</c:v>
                </c:pt>
                <c:pt idx="15" formatCode="0%">
                  <c:v>0.27046135791462084</c:v>
                </c:pt>
                <c:pt idx="16" formatCode="0%">
                  <c:v>0.26161844368517212</c:v>
                </c:pt>
                <c:pt idx="17" formatCode="0%">
                  <c:v>0.23492035588114155</c:v>
                </c:pt>
                <c:pt idx="18" formatCode="0%">
                  <c:v>0.21859742499423995</c:v>
                </c:pt>
                <c:pt idx="19" formatCode="0%">
                  <c:v>0.20418003367880777</c:v>
                </c:pt>
                <c:pt idx="20" formatCode="0%">
                  <c:v>0.19352800763591974</c:v>
                </c:pt>
                <c:pt idx="21" formatCode="0%">
                  <c:v>0.18282653581366737</c:v>
                </c:pt>
                <c:pt idx="22" formatCode="0%">
                  <c:v>0.17124595220653394</c:v>
                </c:pt>
                <c:pt idx="23" formatCode="0%">
                  <c:v>0.16630321338056464</c:v>
                </c:pt>
                <c:pt idx="24" formatCode="0%">
                  <c:v>0.16256614149067264</c:v>
                </c:pt>
                <c:pt idx="25" formatCode="0%">
                  <c:v>0.15886540103369287</c:v>
                </c:pt>
                <c:pt idx="26" formatCode="0%">
                  <c:v>0.1529420720114468</c:v>
                </c:pt>
                <c:pt idx="27" formatCode="0%">
                  <c:v>0.15272601627452165</c:v>
                </c:pt>
                <c:pt idx="28" formatCode="0%">
                  <c:v>0.14831079526343904</c:v>
                </c:pt>
                <c:pt idx="29" formatCode="0%">
                  <c:v>0.13866481860237964</c:v>
                </c:pt>
                <c:pt idx="30" formatCode="0%">
                  <c:v>0.12705275990741458</c:v>
                </c:pt>
                <c:pt idx="31" formatCode="0%">
                  <c:v>0.12271646116095747</c:v>
                </c:pt>
                <c:pt idx="32" formatCode="0%">
                  <c:v>0.11972841881040923</c:v>
                </c:pt>
                <c:pt idx="33" formatCode="0%">
                  <c:v>0.11123583164989026</c:v>
                </c:pt>
                <c:pt idx="34" formatCode="0%">
                  <c:v>0.10310075145914162</c:v>
                </c:pt>
                <c:pt idx="35" formatCode="0%">
                  <c:v>9.4528491517661337E-2</c:v>
                </c:pt>
                <c:pt idx="36" formatCode="0%">
                  <c:v>8.3646045141922906E-2</c:v>
                </c:pt>
                <c:pt idx="37" formatCode="0%">
                  <c:v>6.8924402618181002E-2</c:v>
                </c:pt>
                <c:pt idx="38" formatCode="0%">
                  <c:v>5.8006835353987242E-2</c:v>
                </c:pt>
                <c:pt idx="39" formatCode="0%">
                  <c:v>5.3825177582695373E-2</c:v>
                </c:pt>
                <c:pt idx="40" formatCode="0%">
                  <c:v>5.1221807522554196E-2</c:v>
                </c:pt>
                <c:pt idx="41" formatCode="0%">
                  <c:v>4.926236311604567E-2</c:v>
                </c:pt>
                <c:pt idx="42" formatCode="0%">
                  <c:v>4.8447827381669008E-2</c:v>
                </c:pt>
                <c:pt idx="43" formatCode="0%">
                  <c:v>6.2787785766001455E-2</c:v>
                </c:pt>
                <c:pt idx="44" formatCode="0%">
                  <c:v>7.4289649173925262E-2</c:v>
                </c:pt>
                <c:pt idx="45" formatCode="0%">
                  <c:v>8.6900681695850343E-2</c:v>
                </c:pt>
                <c:pt idx="46" formatCode="0%">
                  <c:v>8.3508216728968687E-2</c:v>
                </c:pt>
                <c:pt idx="47" formatCode="0%">
                  <c:v>8.5445083529100005E-2</c:v>
                </c:pt>
                <c:pt idx="48" formatCode="0%">
                  <c:v>7.0938844705091819E-2</c:v>
                </c:pt>
                <c:pt idx="49" formatCode="0%">
                  <c:v>5.6153728149010318E-2</c:v>
                </c:pt>
                <c:pt idx="50" formatCode="0%">
                  <c:v>3.6405545630672741E-2</c:v>
                </c:pt>
                <c:pt idx="51" formatCode="0%">
                  <c:v>3.2785913506585183E-2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79-4C1E-A13C-8B23A1102D6E}"/>
            </c:ext>
          </c:extLst>
        </c:ser>
        <c:ser>
          <c:idx val="1"/>
          <c:order val="5"/>
          <c:tx>
            <c:strRef>
              <c:f>Days_Since_100_rates!$A$30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Days_Since_100_rates!$B$30:$KN$30</c:f>
              <c:numCache>
                <c:formatCode>General</c:formatCode>
                <c:ptCount val="299"/>
                <c:pt idx="5" formatCode="0%">
                  <c:v>0.38811769392774842</c:v>
                </c:pt>
                <c:pt idx="6" formatCode="0%">
                  <c:v>0.38461648836138584</c:v>
                </c:pt>
                <c:pt idx="7" formatCode="0%">
                  <c:v>0.38848603898791656</c:v>
                </c:pt>
                <c:pt idx="8" formatCode="0%">
                  <c:v>0.37587074975305668</c:v>
                </c:pt>
                <c:pt idx="9" formatCode="0%">
                  <c:v>0.33137248934697688</c:v>
                </c:pt>
                <c:pt idx="10" formatCode="0%">
                  <c:v>0.276905095441976</c:v>
                </c:pt>
                <c:pt idx="11" formatCode="0%">
                  <c:v>0.25347048841456249</c:v>
                </c:pt>
                <c:pt idx="12" formatCode="0%">
                  <c:v>0.26666243909999188</c:v>
                </c:pt>
                <c:pt idx="13" formatCode="0%">
                  <c:v>0.29330919611840295</c:v>
                </c:pt>
                <c:pt idx="14" formatCode="0%">
                  <c:v>0.30598993426965887</c:v>
                </c:pt>
                <c:pt idx="15" formatCode="0%">
                  <c:v>0.31253047522435579</c:v>
                </c:pt>
                <c:pt idx="16" formatCode="0%">
                  <c:v>0.30001652303198095</c:v>
                </c:pt>
                <c:pt idx="17" formatCode="0%">
                  <c:v>0.28529813062534792</c:v>
                </c:pt>
                <c:pt idx="18" formatCode="0%">
                  <c:v>0.27398197652272344</c:v>
                </c:pt>
                <c:pt idx="19" formatCode="0%">
                  <c:v>0.2753025022365006</c:v>
                </c:pt>
                <c:pt idx="20" formatCode="0%">
                  <c:v>0.26742821110010723</c:v>
                </c:pt>
                <c:pt idx="21" formatCode="0%">
                  <c:v>0.24932940111689153</c:v>
                </c:pt>
                <c:pt idx="22" formatCode="0%">
                  <c:v>0.21862449825960231</c:v>
                </c:pt>
                <c:pt idx="23" formatCode="0%">
                  <c:v>0.19047160772753116</c:v>
                </c:pt>
                <c:pt idx="24" formatCode="0%">
                  <c:v>0.16248857356848267</c:v>
                </c:pt>
                <c:pt idx="25" formatCode="0%">
                  <c:v>0.14885369446731853</c:v>
                </c:pt>
                <c:pt idx="26" formatCode="0%">
                  <c:v>0.14487836872298257</c:v>
                </c:pt>
                <c:pt idx="27" formatCode="0%">
                  <c:v>0.14901872048026252</c:v>
                </c:pt>
                <c:pt idx="28" formatCode="0%">
                  <c:v>0.14525355827198538</c:v>
                </c:pt>
                <c:pt idx="29" formatCode="0%">
                  <c:v>0.13522168341718896</c:v>
                </c:pt>
                <c:pt idx="30" formatCode="0%">
                  <c:v>0.120617048923311</c:v>
                </c:pt>
                <c:pt idx="31" formatCode="0%">
                  <c:v>0.10528950651745106</c:v>
                </c:pt>
                <c:pt idx="32" formatCode="0%">
                  <c:v>9.0723474471457566E-2</c:v>
                </c:pt>
                <c:pt idx="33" formatCode="0%">
                  <c:v>8.2917456892577082E-2</c:v>
                </c:pt>
                <c:pt idx="34" formatCode="0%">
                  <c:v>7.8341139454812289E-2</c:v>
                </c:pt>
                <c:pt idx="35" formatCode="0%">
                  <c:v>7.456998820110676E-2</c:v>
                </c:pt>
                <c:pt idx="36" formatCode="0%">
                  <c:v>6.7396688824446896E-2</c:v>
                </c:pt>
                <c:pt idx="37" formatCode="0%">
                  <c:v>5.8649489158154301E-2</c:v>
                </c:pt>
                <c:pt idx="38" formatCode="0%">
                  <c:v>5.0548980198157269E-2</c:v>
                </c:pt>
                <c:pt idx="39" formatCode="0%">
                  <c:v>4.5201398048349585E-2</c:v>
                </c:pt>
                <c:pt idx="40" formatCode="0%">
                  <c:v>4.2432174421691192E-2</c:v>
                </c:pt>
                <c:pt idx="41" formatCode="0%">
                  <c:v>4.0475911992479276E-2</c:v>
                </c:pt>
                <c:pt idx="42" formatCode="0%">
                  <c:v>3.8050535469287196E-2</c:v>
                </c:pt>
                <c:pt idx="43" formatCode="0%">
                  <c:v>3.3848691503616989E-2</c:v>
                </c:pt>
                <c:pt idx="44" formatCode="0%">
                  <c:v>2.8114828044327893E-2</c:v>
                </c:pt>
                <c:pt idx="45" formatCode="0%">
                  <c:v>2.3055986270576961E-2</c:v>
                </c:pt>
                <c:pt idx="46" formatCode="0%">
                  <c:v>2.0284871631451058E-2</c:v>
                </c:pt>
                <c:pt idx="47" formatCode="0%">
                  <c:v>1.9942263588003401E-2</c:v>
                </c:pt>
                <c:pt idx="48" formatCode="0%">
                  <c:v>1.9882676568849567E-2</c:v>
                </c:pt>
                <c:pt idx="49" formatCode="0%">
                  <c:v>2.0058275238622542E-2</c:v>
                </c:pt>
                <c:pt idx="50" formatCode="0%">
                  <c:v>1.9158075535597414E-2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79-4C1E-A13C-8B23A1102D6E}"/>
            </c:ext>
          </c:extLst>
        </c:ser>
        <c:ser>
          <c:idx val="2"/>
          <c:order val="6"/>
          <c:tx>
            <c:strRef>
              <c:f>Days_Since_100_rates!$A$31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Days_Since_100_rates!$B$31:$KN$31</c:f>
              <c:numCache>
                <c:formatCode>General</c:formatCode>
                <c:ptCount val="299"/>
                <c:pt idx="5" formatCode="0%">
                  <c:v>0.33032499713098584</c:v>
                </c:pt>
                <c:pt idx="6" formatCode="0%">
                  <c:v>0.32749524618931625</c:v>
                </c:pt>
                <c:pt idx="7" formatCode="0%">
                  <c:v>0.34179893396152156</c:v>
                </c:pt>
                <c:pt idx="8" formatCode="0%">
                  <c:v>0.38370469676634311</c:v>
                </c:pt>
                <c:pt idx="9" formatCode="0%">
                  <c:v>0.4141466565138136</c:v>
                </c:pt>
                <c:pt idx="10" formatCode="0%">
                  <c:v>0.43888912117704865</c:v>
                </c:pt>
                <c:pt idx="11" formatCode="0%">
                  <c:v>0.45589501577046732</c:v>
                </c:pt>
                <c:pt idx="12" formatCode="0%">
                  <c:v>0.46018909848127393</c:v>
                </c:pt>
                <c:pt idx="13" formatCode="0%">
                  <c:v>0.43096001032808701</c:v>
                </c:pt>
                <c:pt idx="14" formatCode="0%">
                  <c:v>0.37621783170056333</c:v>
                </c:pt>
                <c:pt idx="15" formatCode="0%">
                  <c:v>0.33375683229375336</c:v>
                </c:pt>
                <c:pt idx="16" formatCode="0%">
                  <c:v>0.28677310304866271</c:v>
                </c:pt>
                <c:pt idx="17" formatCode="0%">
                  <c:v>0.24902688493651404</c:v>
                </c:pt>
                <c:pt idx="18" formatCode="0%">
                  <c:v>0.21926118039182665</c:v>
                </c:pt>
                <c:pt idx="19" formatCode="0%">
                  <c:v>0.21596250213164417</c:v>
                </c:pt>
                <c:pt idx="20" formatCode="0%">
                  <c:v>0.20481745740096335</c:v>
                </c:pt>
                <c:pt idx="21" formatCode="0%">
                  <c:v>0.20195559460562165</c:v>
                </c:pt>
                <c:pt idx="22" formatCode="0%">
                  <c:v>0.19091183875494622</c:v>
                </c:pt>
                <c:pt idx="23" formatCode="0%">
                  <c:v>0.19016852374964732</c:v>
                </c:pt>
                <c:pt idx="24" formatCode="0%">
                  <c:v>0.18194139166896531</c:v>
                </c:pt>
                <c:pt idx="25" formatCode="0%">
                  <c:v>0.18417153363644698</c:v>
                </c:pt>
                <c:pt idx="26" formatCode="0%">
                  <c:v>0.17227026805783022</c:v>
                </c:pt>
                <c:pt idx="27" formatCode="0%">
                  <c:v>0.16252005888657842</c:v>
                </c:pt>
                <c:pt idx="28" formatCode="0%">
                  <c:v>0.14322558371786087</c:v>
                </c:pt>
                <c:pt idx="29" formatCode="0%">
                  <c:v>0.12604188534410588</c:v>
                </c:pt>
                <c:pt idx="30" formatCode="0%">
                  <c:v>0.10828152506674009</c:v>
                </c:pt>
                <c:pt idx="31" formatCode="0%">
                  <c:v>9.7291671770348476E-2</c:v>
                </c:pt>
                <c:pt idx="32" formatCode="0%">
                  <c:v>8.9307580827521951E-2</c:v>
                </c:pt>
                <c:pt idx="33" formatCode="0%">
                  <c:v>8.2116808545636591E-2</c:v>
                </c:pt>
                <c:pt idx="34" formatCode="0%">
                  <c:v>7.4302166267627756E-2</c:v>
                </c:pt>
                <c:pt idx="35" formatCode="0%">
                  <c:v>6.536931475254322E-2</c:v>
                </c:pt>
                <c:pt idx="36" formatCode="0%">
                  <c:v>5.6562758069454024E-2</c:v>
                </c:pt>
                <c:pt idx="37" formatCode="0%">
                  <c:v>4.9623684526409605E-2</c:v>
                </c:pt>
                <c:pt idx="38" formatCode="0%">
                  <c:v>4.4188829486048332E-2</c:v>
                </c:pt>
                <c:pt idx="39" formatCode="0%">
                  <c:v>4.0563891709938162E-2</c:v>
                </c:pt>
                <c:pt idx="40" formatCode="0%">
                  <c:v>3.7679502342516193E-2</c:v>
                </c:pt>
                <c:pt idx="41" formatCode="0%">
                  <c:v>3.5419790334874447E-2</c:v>
                </c:pt>
                <c:pt idx="42" formatCode="0%">
                  <c:v>3.2216860762916598E-2</c:v>
                </c:pt>
                <c:pt idx="43" formatCode="0%">
                  <c:v>2.8264393105531971E-2</c:v>
                </c:pt>
                <c:pt idx="44" formatCode="0%">
                  <c:v>2.5104538809711825E-2</c:v>
                </c:pt>
                <c:pt idx="45" formatCode="0%">
                  <c:v>2.4315725896210783E-2</c:v>
                </c:pt>
                <c:pt idx="46" formatCode="0%">
                  <c:v>2.5389354051520947E-2</c:v>
                </c:pt>
                <c:pt idx="47" formatCode="0%">
                  <c:v>2.5677824310386638E-2</c:v>
                </c:pt>
                <c:pt idx="48" formatCode="0%">
                  <c:v>2.6696107027208187E-2</c:v>
                </c:pt>
                <c:pt idx="49" formatCode="0%">
                  <c:v>2.5679708636792808E-2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79-4C1E-A13C-8B23A1102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5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19448591329552409"/>
          <c:h val="0.34338357618101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305897</xdr:colOff>
      <xdr:row>16</xdr:row>
      <xdr:rowOff>32143</xdr:rowOff>
    </xdr:from>
    <xdr:ext cx="1589699" cy="511617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1880778" y="3192024"/>
          <a:ext cx="1589699" cy="51161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284941</xdr:colOff>
      <xdr:row>19</xdr:row>
      <xdr:rowOff>34405</xdr:rowOff>
    </xdr:from>
    <xdr:ext cx="1635177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1859822" y="3920000"/>
          <a:ext cx="163517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0.73182</cdr:x>
      <cdr:y>0.52532</cdr:y>
    </cdr:from>
    <cdr:to>
      <cdr:x>0.84316</cdr:x>
      <cdr:y>0.58533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7781069" y="3393913"/>
          <a:ext cx="1183823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0.65874</cdr:x>
      <cdr:y>0.1838</cdr:y>
    </cdr:from>
    <cdr:to>
      <cdr:x>0.77008</cdr:x>
      <cdr:y>0.24381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7004081" y="1187461"/>
          <a:ext cx="1183823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0.13808</cdr:x>
      <cdr:y>0.5649</cdr:y>
    </cdr:from>
    <cdr:to>
      <cdr:x>0.37634</cdr:x>
      <cdr:y>0.63273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468178" y="3649616"/>
          <a:ext cx="2533302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0.30426</cdr:x>
      <cdr:y>0.23389</cdr:y>
    </cdr:from>
    <cdr:to>
      <cdr:x>0.50317</cdr:x>
      <cdr:y>0.30172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3235070" y="1511062"/>
          <a:ext cx="2114913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595312</xdr:colOff>
      <xdr:row>37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21907</xdr:colOff>
      <xdr:row>1</xdr:row>
      <xdr:rowOff>173831</xdr:rowOff>
    </xdr:from>
    <xdr:ext cx="1184433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7308532" y="352425"/>
          <a:ext cx="1184433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1</xdr:col>
      <xdr:colOff>2380</xdr:colOff>
      <xdr:row>39</xdr:row>
      <xdr:rowOff>0</xdr:rowOff>
    </xdr:from>
    <xdr:to>
      <xdr:col>13</xdr:col>
      <xdr:colOff>595312</xdr:colOff>
      <xdr:row>65</xdr:row>
      <xdr:rowOff>17961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22383</xdr:colOff>
      <xdr:row>4</xdr:row>
      <xdr:rowOff>16192</xdr:rowOff>
    </xdr:from>
    <xdr:ext cx="1195864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7309008" y="730567"/>
          <a:ext cx="1195864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</xdr:col>
      <xdr:colOff>19526</xdr:colOff>
      <xdr:row>66</xdr:row>
      <xdr:rowOff>170496</xdr:rowOff>
    </xdr:from>
    <xdr:to>
      <xdr:col>13</xdr:col>
      <xdr:colOff>595313</xdr:colOff>
      <xdr:row>91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603408</xdr:colOff>
      <xdr:row>38</xdr:row>
      <xdr:rowOff>178118</xdr:rowOff>
    </xdr:from>
    <xdr:to>
      <xdr:col>26</xdr:col>
      <xdr:colOff>591502</xdr:colOff>
      <xdr:row>64</xdr:row>
      <xdr:rowOff>162402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D2C00A9-5E6C-4F0F-9EA9-823C38D0A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605786</xdr:colOff>
      <xdr:row>9</xdr:row>
      <xdr:rowOff>169070</xdr:rowOff>
    </xdr:from>
    <xdr:to>
      <xdr:col>26</xdr:col>
      <xdr:colOff>605313</xdr:colOff>
      <xdr:row>37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76F7E5-8A44-49B0-80D5-711DCCD2B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46" zoomScaleNormal="46" workbookViewId="0">
      <selection activeCell="Z6" sqref="Z6"/>
    </sheetView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01" t="str">
        <f>C7&amp;" Covid-19 Active Case Projections"</f>
        <v>World Covid-19 Active Case Projections</v>
      </c>
      <c r="C2" s="102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03"/>
      <c r="C3" s="104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45" t="s">
        <v>535</v>
      </c>
      <c r="X3" s="146"/>
      <c r="Y3" s="147"/>
      <c r="Z3" s="154" t="s">
        <v>597</v>
      </c>
      <c r="AA3" s="160"/>
      <c r="AB3" s="160"/>
      <c r="AC3" s="155"/>
    </row>
    <row r="4" spans="1:32" x14ac:dyDescent="0.25">
      <c r="A4" s="46"/>
      <c r="B4" s="103"/>
      <c r="C4" s="104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48"/>
      <c r="X4" s="149"/>
      <c r="Y4" s="150"/>
      <c r="Z4" s="156"/>
      <c r="AA4" s="161"/>
      <c r="AB4" s="161"/>
      <c r="AC4" s="157"/>
    </row>
    <row r="5" spans="1:32" x14ac:dyDescent="0.25">
      <c r="A5" s="46"/>
      <c r="B5" s="105"/>
      <c r="C5" s="106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51"/>
      <c r="X5" s="152"/>
      <c r="Y5" s="153"/>
      <c r="Z5" s="158"/>
      <c r="AA5" s="162"/>
      <c r="AB5" s="162"/>
      <c r="AC5" s="159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09" t="s">
        <v>475</v>
      </c>
      <c r="C7" s="107" t="str">
        <f>Z3</f>
        <v>World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10"/>
      <c r="C8" s="108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45" t="s">
        <v>534</v>
      </c>
      <c r="X8" s="146"/>
      <c r="Y8" s="147"/>
      <c r="Z8" s="154">
        <v>5</v>
      </c>
      <c r="AA8" s="155"/>
      <c r="AB8" s="163" t="s">
        <v>543</v>
      </c>
      <c r="AC8" s="164"/>
      <c r="AD8" s="164"/>
      <c r="AE8" s="164"/>
      <c r="AF8" s="164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48"/>
      <c r="X9" s="149"/>
      <c r="Y9" s="150"/>
      <c r="Z9" s="156"/>
      <c r="AA9" s="157"/>
      <c r="AB9" s="163"/>
      <c r="AC9" s="164"/>
      <c r="AD9" s="164"/>
      <c r="AE9" s="164"/>
      <c r="AF9" s="164"/>
    </row>
    <row r="10" spans="1:32" ht="18.600000000000001" customHeight="1" x14ac:dyDescent="0.25">
      <c r="A10" s="46"/>
      <c r="B10" s="109" t="s">
        <v>498</v>
      </c>
      <c r="C10" s="117">
        <f>Projections_Data!C4</f>
        <v>2461123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51"/>
      <c r="X10" s="152"/>
      <c r="Y10" s="153"/>
      <c r="Z10" s="158"/>
      <c r="AA10" s="159"/>
      <c r="AB10" s="163"/>
      <c r="AC10" s="164"/>
      <c r="AD10" s="164"/>
      <c r="AE10" s="164"/>
      <c r="AF10" s="164"/>
    </row>
    <row r="11" spans="1:32" ht="18.600000000000001" customHeight="1" x14ac:dyDescent="0.25">
      <c r="A11" s="46"/>
      <c r="B11" s="110"/>
      <c r="C11" s="118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09" t="s">
        <v>581</v>
      </c>
      <c r="C12" s="115">
        <f>Projections_Data!C6</f>
        <v>816720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10"/>
      <c r="C13" s="116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44" t="s">
        <v>536</v>
      </c>
      <c r="X13" s="144"/>
      <c r="Y13" s="144"/>
      <c r="Z13" s="144"/>
      <c r="AA13" s="144"/>
    </row>
    <row r="14" spans="1:32" ht="18.600000000000001" customHeight="1" x14ac:dyDescent="0.25">
      <c r="A14" s="46"/>
      <c r="B14" s="109" t="s">
        <v>582</v>
      </c>
      <c r="C14" s="113">
        <f>Projections_Data!C7</f>
        <v>1474641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44"/>
      <c r="X14" s="144"/>
      <c r="Y14" s="144"/>
      <c r="Z14" s="144"/>
      <c r="AA14" s="144"/>
    </row>
    <row r="15" spans="1:32" ht="18.600000000000001" customHeight="1" x14ac:dyDescent="0.25">
      <c r="A15" s="46"/>
      <c r="B15" s="110"/>
      <c r="C15" s="114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40" t="s">
        <v>537</v>
      </c>
      <c r="X15" s="140"/>
      <c r="Y15" s="140"/>
      <c r="Z15" s="138">
        <v>0.2</v>
      </c>
      <c r="AA15" s="139"/>
    </row>
    <row r="16" spans="1:32" ht="18.600000000000001" customHeight="1" x14ac:dyDescent="0.25">
      <c r="A16" s="46"/>
      <c r="B16" s="109" t="s">
        <v>507</v>
      </c>
      <c r="C16" s="111">
        <f>Projections_Data!C8</f>
        <v>169762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40"/>
      <c r="X16" s="140"/>
      <c r="Y16" s="140"/>
      <c r="Z16" s="139"/>
      <c r="AA16" s="139"/>
    </row>
    <row r="17" spans="1:42" ht="18.600000000000001" customHeight="1" x14ac:dyDescent="0.25">
      <c r="A17" s="46"/>
      <c r="B17" s="110"/>
      <c r="C17" s="112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40" t="s">
        <v>538</v>
      </c>
      <c r="X17" s="140"/>
      <c r="Y17" s="140"/>
      <c r="Z17" s="138">
        <v>0.1</v>
      </c>
      <c r="AA17" s="139"/>
    </row>
    <row r="18" spans="1:42" ht="18.600000000000001" customHeight="1" x14ac:dyDescent="0.25">
      <c r="A18" s="46"/>
      <c r="B18" s="126" t="s">
        <v>594</v>
      </c>
      <c r="C18" s="128">
        <f ca="1">Projections_Data!C11</f>
        <v>7.7538032800932299E-3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40"/>
      <c r="X18" s="140"/>
      <c r="Y18" s="140"/>
      <c r="Z18" s="139"/>
      <c r="AA18" s="139"/>
    </row>
    <row r="19" spans="1:42" ht="18.600000000000001" customHeight="1" x14ac:dyDescent="0.25">
      <c r="A19" s="46"/>
      <c r="B19" s="127"/>
      <c r="C19" s="129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40" t="s">
        <v>539</v>
      </c>
      <c r="X19" s="140"/>
      <c r="Y19" s="140"/>
      <c r="Z19" s="138">
        <v>0.05</v>
      </c>
      <c r="AA19" s="139"/>
    </row>
    <row r="20" spans="1:42" ht="18.600000000000001" customHeight="1" x14ac:dyDescent="0.25">
      <c r="A20" s="46"/>
      <c r="B20" s="122" t="s">
        <v>500</v>
      </c>
      <c r="C20" s="124">
        <f>Projections_Data!C14</f>
        <v>2553360.0647836658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40"/>
      <c r="X20" s="140"/>
      <c r="Y20" s="140"/>
      <c r="Z20" s="139"/>
      <c r="AA20" s="139"/>
    </row>
    <row r="21" spans="1:42" ht="18.600000000000001" customHeight="1" x14ac:dyDescent="0.25">
      <c r="A21" s="46"/>
      <c r="B21" s="123"/>
      <c r="C21" s="125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26" t="s">
        <v>595</v>
      </c>
      <c r="C22" s="119">
        <f ca="1">Projections_Data!C13</f>
        <v>5.4496175664134894E-2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491</v>
      </c>
    </row>
    <row r="23" spans="1:42" ht="18.600000000000001" customHeight="1" x14ac:dyDescent="0.25">
      <c r="A23" s="46"/>
      <c r="B23" s="127"/>
      <c r="C23" s="120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09" t="s">
        <v>596</v>
      </c>
      <c r="C24" s="111">
        <f ca="1">C16*(1+C22)</f>
        <v>179013.37977309487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10"/>
      <c r="C25" s="112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606</v>
      </c>
    </row>
    <row r="26" spans="1:42" ht="18.600000000000001" customHeight="1" x14ac:dyDescent="0.25">
      <c r="A26" s="46"/>
      <c r="B26" s="136" t="s">
        <v>616</v>
      </c>
      <c r="C26" s="136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99" t="str">
        <f>"Source: Analysis of John Hopkins University and WHO data.
Data updated: "&amp;TEXT(Projections_Data!C2,"DD/MM/YYYY")&amp;"."</f>
        <v>Source: Analysis of John Hopkins University and WHO data.
Data updated: 20/04/2020.</v>
      </c>
      <c r="C27" s="99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03" t="str">
        <f>Projections_Data!B35</f>
        <v xml:space="preserve">World critically ill projections </v>
      </c>
      <c r="C29" s="104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03"/>
      <c r="C30" s="104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03"/>
      <c r="C31" s="104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05"/>
      <c r="C32" s="106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44" t="s">
        <v>540</v>
      </c>
      <c r="X32" s="144"/>
      <c r="Y32" s="144"/>
      <c r="Z32" s="166"/>
      <c r="AA32" s="166"/>
      <c r="AB32" s="141" t="s">
        <v>541</v>
      </c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44"/>
      <c r="X33" s="144"/>
      <c r="Y33" s="144"/>
      <c r="Z33" s="166"/>
      <c r="AA33" s="166"/>
      <c r="AB33" s="141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</row>
    <row r="34" spans="1:43" ht="15.6" customHeight="1" x14ac:dyDescent="0.25">
      <c r="A34" s="46"/>
      <c r="B34" s="134" t="s">
        <v>463</v>
      </c>
      <c r="C34" s="137" t="e">
        <f>Projections_Data!C16</f>
        <v>#N/A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44"/>
      <c r="X34" s="144"/>
      <c r="Y34" s="144"/>
      <c r="Z34" s="166"/>
      <c r="AA34" s="166"/>
      <c r="AB34" s="141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</row>
    <row r="35" spans="1:43" ht="18" customHeight="1" x14ac:dyDescent="0.25">
      <c r="A35" s="46"/>
      <c r="B35" s="134"/>
      <c r="C35" s="13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44"/>
      <c r="X35" s="144"/>
      <c r="Y35" s="144"/>
      <c r="Z35" s="166"/>
      <c r="AA35" s="166"/>
      <c r="AB35" s="141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</row>
    <row r="36" spans="1:43" ht="18" customHeight="1" x14ac:dyDescent="0.25">
      <c r="A36" s="46"/>
      <c r="B36" s="132" t="s">
        <v>512</v>
      </c>
      <c r="C36" s="121">
        <f>Projections_Data!C15</f>
        <v>4.7E-2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44"/>
      <c r="X36" s="144"/>
      <c r="Y36" s="144"/>
      <c r="Z36" s="166"/>
      <c r="AA36" s="166"/>
      <c r="AB36" s="141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</row>
    <row r="37" spans="1:43" ht="20.399999999999999" customHeight="1" x14ac:dyDescent="0.25">
      <c r="A37" s="46"/>
      <c r="B37" s="132"/>
      <c r="C37" s="121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32" t="s">
        <v>511</v>
      </c>
      <c r="C38" s="137">
        <f>Projections!C12*Projections!C36</f>
        <v>38385.839999999997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32"/>
      <c r="C39" s="13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44" t="s">
        <v>463</v>
      </c>
      <c r="X39" s="144"/>
      <c r="Y39" s="144"/>
      <c r="Z39" s="143"/>
      <c r="AA39" s="143"/>
      <c r="AB39" s="165" t="s">
        <v>542</v>
      </c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</row>
    <row r="40" spans="1:43" ht="20.399999999999999" customHeight="1" x14ac:dyDescent="0.25">
      <c r="A40" s="46"/>
      <c r="B40" s="132" t="s">
        <v>486</v>
      </c>
      <c r="C40" s="135" t="str">
        <f ca="1">Projections_Data!D31</f>
        <v>N/A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44"/>
      <c r="X40" s="144"/>
      <c r="Y40" s="144"/>
      <c r="Z40" s="143"/>
      <c r="AA40" s="143"/>
      <c r="AB40" s="165"/>
      <c r="AC40" s="165"/>
      <c r="AD40" s="165"/>
      <c r="AE40" s="165"/>
      <c r="AF40" s="165"/>
      <c r="AG40" s="165"/>
      <c r="AH40" s="165"/>
      <c r="AI40" s="165"/>
      <c r="AJ40" s="165"/>
      <c r="AK40" s="165"/>
      <c r="AL40" s="165"/>
      <c r="AM40" s="165"/>
      <c r="AN40" s="165"/>
      <c r="AO40" s="165"/>
      <c r="AP40" s="165"/>
      <c r="AQ40" s="165"/>
    </row>
    <row r="41" spans="1:43" ht="20.399999999999999" customHeight="1" x14ac:dyDescent="0.25">
      <c r="A41" s="46"/>
      <c r="B41" s="132"/>
      <c r="C41" s="135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44"/>
      <c r="X41" s="144"/>
      <c r="Y41" s="144"/>
      <c r="Z41" s="143"/>
      <c r="AA41" s="143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165"/>
      <c r="AO41" s="165"/>
      <c r="AP41" s="165"/>
      <c r="AQ41" s="165"/>
    </row>
    <row r="42" spans="1:43" ht="20.399999999999999" customHeight="1" x14ac:dyDescent="0.25">
      <c r="A42" s="46"/>
      <c r="B42" s="134" t="s">
        <v>487</v>
      </c>
      <c r="C42" s="133" t="str">
        <f ca="1">IFERROR(C40-TODAY(),"N/A")</f>
        <v>N/A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44"/>
      <c r="X42" s="144"/>
      <c r="Y42" s="144"/>
      <c r="Z42" s="143"/>
      <c r="AA42" s="143"/>
      <c r="AB42" s="165"/>
      <c r="AC42" s="165"/>
      <c r="AD42" s="165"/>
      <c r="AE42" s="165"/>
      <c r="AF42" s="165"/>
      <c r="AG42" s="165"/>
      <c r="AH42" s="165"/>
      <c r="AI42" s="165"/>
      <c r="AJ42" s="165"/>
      <c r="AK42" s="165"/>
      <c r="AL42" s="165"/>
      <c r="AM42" s="165"/>
      <c r="AN42" s="165"/>
      <c r="AO42" s="165"/>
      <c r="AP42" s="165"/>
      <c r="AQ42" s="165"/>
    </row>
    <row r="43" spans="1:43" ht="18" customHeight="1" x14ac:dyDescent="0.25">
      <c r="A43" s="46"/>
      <c r="B43" s="134"/>
      <c r="C43" s="133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30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0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31"/>
      <c r="C45" s="131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45" t="s">
        <v>534</v>
      </c>
      <c r="X45" s="146"/>
      <c r="Y45" s="147"/>
      <c r="Z45" s="154"/>
      <c r="AA45" s="155"/>
    </row>
    <row r="46" spans="1:43" ht="15.6" customHeight="1" x14ac:dyDescent="0.25">
      <c r="A46" s="46"/>
      <c r="B46" s="131"/>
      <c r="C46" s="131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48"/>
      <c r="X46" s="149"/>
      <c r="Y46" s="150"/>
      <c r="Z46" s="156"/>
      <c r="AA46" s="157"/>
    </row>
    <row r="47" spans="1:43" ht="13.8" customHeight="1" x14ac:dyDescent="0.25">
      <c r="A47" s="46"/>
      <c r="B47" s="131"/>
      <c r="C47" s="131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51"/>
      <c r="X47" s="152"/>
      <c r="Y47" s="153"/>
      <c r="Z47" s="158"/>
      <c r="AA47" s="159"/>
    </row>
    <row r="48" spans="1:43" ht="14.4" customHeight="1" x14ac:dyDescent="0.25">
      <c r="A48" s="46"/>
      <c r="B48" s="131"/>
      <c r="C48" s="131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98" t="str">
        <f>"Source: Analysis of John Hopkins University and WHO data.
Data updated: "&amp;TEXT(Projections_Data!C2,"DD/MM/YYYY")&amp;"."</f>
        <v>Source: Analysis of John Hopkins University and WHO data.
Data updated: 20/04/2020.</v>
      </c>
      <c r="C49" s="98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99"/>
      <c r="C50" s="99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99"/>
      <c r="C51" s="99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99"/>
      <c r="C52" s="99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00"/>
      <c r="C53" s="10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AB39:AQ42"/>
    <mergeCell ref="W32:Y36"/>
    <mergeCell ref="Z32:AA36"/>
    <mergeCell ref="Z8:AA10"/>
    <mergeCell ref="W8:Y10"/>
    <mergeCell ref="W17:Y18"/>
    <mergeCell ref="Z17:AA18"/>
    <mergeCell ref="W19:Y20"/>
    <mergeCell ref="Z19:AA20"/>
    <mergeCell ref="AB32:AP36"/>
    <mergeCell ref="Z39:AA42"/>
    <mergeCell ref="W39:Y42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36:B37"/>
    <mergeCell ref="B22:B23"/>
    <mergeCell ref="B29:C32"/>
    <mergeCell ref="B26:C26"/>
    <mergeCell ref="B27:C27"/>
    <mergeCell ref="C34:C35"/>
    <mergeCell ref="B34:B35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Days_Since_100!$C$5:$C$71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/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7" t="s">
        <v>551</v>
      </c>
      <c r="C2" s="167"/>
      <c r="D2" s="167"/>
      <c r="E2" s="167"/>
      <c r="F2" s="167"/>
      <c r="G2" s="167"/>
      <c r="H2" s="167"/>
    </row>
    <row r="3" spans="2:18" ht="34.799999999999997" thickBot="1" x14ac:dyDescent="0.25">
      <c r="B3" s="63" t="s">
        <v>504</v>
      </c>
      <c r="C3" s="64" t="s">
        <v>475</v>
      </c>
      <c r="D3" s="64" t="s">
        <v>550</v>
      </c>
      <c r="E3" s="64" t="s">
        <v>496</v>
      </c>
      <c r="F3" s="64" t="s">
        <v>557</v>
      </c>
      <c r="G3" s="64" t="s">
        <v>558</v>
      </c>
      <c r="H3" s="65" t="s">
        <v>559</v>
      </c>
      <c r="J3" s="72" t="s">
        <v>532</v>
      </c>
      <c r="K3" s="64" t="s">
        <v>508</v>
      </c>
      <c r="L3" s="64" t="s">
        <v>476</v>
      </c>
      <c r="M3" s="65" t="s">
        <v>509</v>
      </c>
      <c r="Q3" s="73" t="s">
        <v>533</v>
      </c>
    </row>
    <row r="4" spans="2:18" s="59" customFormat="1" ht="13.8" customHeight="1" x14ac:dyDescent="0.3">
      <c r="B4" s="81">
        <v>1</v>
      </c>
      <c r="C4" s="78" t="s">
        <v>38</v>
      </c>
      <c r="D4" s="75">
        <f>VLOOKUP(C4,Country_Data!B:F,5,FALSE)</f>
        <v>784326</v>
      </c>
      <c r="E4" s="75">
        <f>D4*Projections_Data!$C$15</f>
        <v>36863.322</v>
      </c>
      <c r="F4" s="75">
        <f>VLOOKUP(C4,Country_Data!C:G,5,FALSE)</f>
        <v>42094</v>
      </c>
      <c r="G4" s="76">
        <f>IFERROR(VLOOKUP(C4,Days_Since_100!C:G,5,FALSE)-1,0)</f>
        <v>4.2701774623561395E-2</v>
      </c>
      <c r="H4" s="82">
        <f>IFERROR(VLOOKUP(C4,Deaths_since_10!C:G,5,FALSE)-1,0)</f>
        <v>8.2455510452285941E-2</v>
      </c>
      <c r="J4" s="68" t="str">
        <f t="shared" ref="J4:J23" si="0">IFERROR(LOG((M4/E4),1+G4),"")</f>
        <v/>
      </c>
      <c r="K4" s="67"/>
      <c r="L4" s="61">
        <f>VLOOKUP(C4,Country_Data!C:J,8,FALSE)</f>
        <v>331002651</v>
      </c>
      <c r="M4" s="60">
        <f t="shared" ref="M4:M18" si="1">(L4/100000)*K4</f>
        <v>0</v>
      </c>
      <c r="O4" s="59">
        <f t="array" ref="O4">IF(OR(C4=$Q$4:$Q$22),1,0)</f>
        <v>0</v>
      </c>
    </row>
    <row r="5" spans="2:18" s="59" customFormat="1" ht="13.8" customHeight="1" x14ac:dyDescent="0.3">
      <c r="B5" s="66">
        <f t="shared" ref="B5:B36" si="2">B4+1</f>
        <v>2</v>
      </c>
      <c r="C5" s="62" t="s">
        <v>60</v>
      </c>
      <c r="D5" s="75">
        <f>VLOOKUP(C5,Country_Data!B:F,5,FALSE)</f>
        <v>200210</v>
      </c>
      <c r="E5" s="75">
        <f>D5*Projections_Data!$C$15</f>
        <v>9409.8700000000008</v>
      </c>
      <c r="F5" s="75">
        <f>VLOOKUP(C5,Country_Data!C:G,5,FALSE)</f>
        <v>20852</v>
      </c>
      <c r="G5" s="76">
        <f>IFERROR(VLOOKUP(C5,Days_Since_100!C:G,5,FALSE)-1,0)</f>
        <v>2.4205360232453232E-2</v>
      </c>
      <c r="H5" s="77">
        <f>IFERROR(VLOOKUP(C5,Deaths_since_10!C:G,5,FALSE)-1,0)</f>
        <v>2.1936876716192044E-2</v>
      </c>
      <c r="J5" s="68">
        <f t="shared" si="0"/>
        <v>-46.61708083751995</v>
      </c>
      <c r="K5" s="67">
        <v>6.6</v>
      </c>
      <c r="L5" s="61">
        <f>VLOOKUP(C5,Country_Data!C:J,8,FALSE)</f>
        <v>46754778</v>
      </c>
      <c r="M5" s="60">
        <f t="shared" si="1"/>
        <v>3085.8153479999996</v>
      </c>
      <c r="O5" s="59">
        <f t="array" ref="O5">IF(OR(C5=$Q$4:$Q$22),1,0)</f>
        <v>0</v>
      </c>
    </row>
    <row r="6" spans="2:18" s="59" customFormat="1" ht="13.8" customHeight="1" x14ac:dyDescent="0.3">
      <c r="B6" s="66">
        <f t="shared" si="2"/>
        <v>3</v>
      </c>
      <c r="C6" s="62" t="s">
        <v>58</v>
      </c>
      <c r="D6" s="75">
        <f>VLOOKUP(C6,Country_Data!B:F,5,FALSE)</f>
        <v>181228</v>
      </c>
      <c r="E6" s="75">
        <f>D6*Projections_Data!$C$15</f>
        <v>8517.7160000000003</v>
      </c>
      <c r="F6" s="75">
        <f>VLOOKUP(C6,Country_Data!C:G,5,FALSE)</f>
        <v>24114</v>
      </c>
      <c r="G6" s="76">
        <f>IFERROR(VLOOKUP(C6,Days_Since_100!C:G,5,FALSE)-1,0)</f>
        <v>1.8747871284791273E-2</v>
      </c>
      <c r="H6" s="77">
        <f>IFERROR(VLOOKUP(C6,Deaths_since_10!C:G,5,FALSE)-1,0)</f>
        <v>2.1838668551369622E-2</v>
      </c>
      <c r="J6" s="68">
        <f t="shared" si="0"/>
        <v>-45.953114685220875</v>
      </c>
      <c r="K6" s="67">
        <v>6</v>
      </c>
      <c r="L6" s="61">
        <f>VLOOKUP(C6,Country_Data!C:J,8,FALSE)</f>
        <v>60461826</v>
      </c>
      <c r="M6" s="60">
        <f t="shared" si="1"/>
        <v>3627.7095599999998</v>
      </c>
      <c r="O6" s="59">
        <f t="array" ref="O6">IF(OR(C6=$Q$4:$Q$22),1,0)</f>
        <v>0</v>
      </c>
    </row>
    <row r="7" spans="2:18" s="59" customFormat="1" ht="13.8" customHeight="1" x14ac:dyDescent="0.3">
      <c r="B7" s="66">
        <f t="shared" si="2"/>
        <v>4</v>
      </c>
      <c r="C7" s="62" t="s">
        <v>41</v>
      </c>
      <c r="D7" s="75">
        <f>VLOOKUP(C7,Country_Data!B:F,5,FALSE)</f>
        <v>156480</v>
      </c>
      <c r="E7" s="75">
        <f>D7*Projections_Data!$C$15</f>
        <v>7354.56</v>
      </c>
      <c r="F7" s="75">
        <f>VLOOKUP(C7,Country_Data!C:G,5,FALSE)</f>
        <v>20292</v>
      </c>
      <c r="G7" s="76">
        <f>IFERROR(VLOOKUP(C7,Days_Since_100!C:G,5,FALSE)-1,0)</f>
        <v>3.0610046961828008E-2</v>
      </c>
      <c r="H7" s="77">
        <f>IFERROR(VLOOKUP(C7,Deaths_since_10!C:G,5,FALSE)-1,0)</f>
        <v>3.3760423769965353E-2</v>
      </c>
      <c r="J7" s="68">
        <f t="shared" si="0"/>
        <v>-18.759185231328761</v>
      </c>
      <c r="K7" s="67">
        <v>6.4</v>
      </c>
      <c r="L7" s="61">
        <f>VLOOKUP(C7,Country_Data!C:J,8,FALSE)</f>
        <v>65273511</v>
      </c>
      <c r="M7" s="60">
        <f t="shared" si="1"/>
        <v>4177.5047039999999</v>
      </c>
      <c r="O7" s="59">
        <f t="array" ref="O7">IF(OR(C7=$Q$4:$Q$22),1,0)</f>
        <v>0</v>
      </c>
    </row>
    <row r="8" spans="2:18" s="59" customFormat="1" ht="13.8" customHeight="1" x14ac:dyDescent="0.3">
      <c r="B8" s="66">
        <f t="shared" si="2"/>
        <v>5</v>
      </c>
      <c r="C8" s="62" t="s">
        <v>53</v>
      </c>
      <c r="D8" s="75">
        <f>VLOOKUP(C8,Country_Data!B:F,5,FALSE)</f>
        <v>147065</v>
      </c>
      <c r="E8" s="75">
        <f>D8*Projections_Data!$C$15</f>
        <v>6912.0550000000003</v>
      </c>
      <c r="F8" s="75">
        <f>VLOOKUP(C8,Country_Data!C:G,5,FALSE)</f>
        <v>4862</v>
      </c>
      <c r="G8" s="76">
        <f>IFERROR(VLOOKUP(C8,Days_Since_100!C:G,5,FALSE)-1,0)</f>
        <v>1.764001788799674E-2</v>
      </c>
      <c r="H8" s="77">
        <f>IFERROR(VLOOKUP(C8,Deaths_since_10!C:G,5,FALSE)-1,0)</f>
        <v>5.030368508438654E-2</v>
      </c>
      <c r="J8" s="68" t="str">
        <f t="shared" si="0"/>
        <v/>
      </c>
      <c r="K8" s="67"/>
      <c r="L8" s="61">
        <f>VLOOKUP(C8,Country_Data!C:J,8,FALSE)</f>
        <v>83783942</v>
      </c>
      <c r="M8" s="60">
        <f t="shared" si="1"/>
        <v>0</v>
      </c>
      <c r="O8" s="59">
        <f t="array" ref="O8">IF(OR(C8=$Q$4:$Q$22),1,0)</f>
        <v>0</v>
      </c>
    </row>
    <row r="9" spans="2:18" s="59" customFormat="1" ht="13.8" customHeight="1" x14ac:dyDescent="0.3">
      <c r="B9" s="66">
        <f t="shared" si="2"/>
        <v>6</v>
      </c>
      <c r="C9" s="62" t="s">
        <v>349</v>
      </c>
      <c r="D9" s="75">
        <f>VLOOKUP(C9,Country_Data!B:F,5,FALSE)</f>
        <v>125856</v>
      </c>
      <c r="E9" s="75">
        <f>D9*Projections_Data!$C$15</f>
        <v>5915.232</v>
      </c>
      <c r="F9" s="75">
        <f>VLOOKUP(C9,Country_Data!C:G,5,FALSE)</f>
        <v>16550</v>
      </c>
      <c r="G9" s="76">
        <f>IFERROR(VLOOKUP(C9,Days_Since_100!C:G,5,FALSE)-1,0)</f>
        <v>4.8153793013236523E-2</v>
      </c>
      <c r="H9" s="77">
        <f>IFERROR(VLOOKUP(C9,Deaths_since_10!C:G,5,FALSE)-1,0)</f>
        <v>5.1192046901827881E-2</v>
      </c>
      <c r="J9" s="68">
        <f t="shared" si="0"/>
        <v>19.498888650781062</v>
      </c>
      <c r="K9" s="67">
        <v>21.8</v>
      </c>
      <c r="L9" s="61">
        <f>VLOOKUP(C9,Country_Data!C:J,8,FALSE)</f>
        <v>67886011</v>
      </c>
      <c r="M9" s="60">
        <f t="shared" si="1"/>
        <v>14799.150398</v>
      </c>
      <c r="O9" s="59">
        <f t="array" ref="O9">IF(OR(C9=$Q$4:$Q$22),1,0)</f>
        <v>0</v>
      </c>
    </row>
    <row r="10" spans="2:18" s="59" customFormat="1" ht="13.8" customHeight="1" x14ac:dyDescent="0.3">
      <c r="B10" s="66">
        <f t="shared" si="2"/>
        <v>7</v>
      </c>
      <c r="C10" s="62" t="s">
        <v>337</v>
      </c>
      <c r="D10" s="75">
        <f>VLOOKUP(C10,Country_Data!B:F,5,FALSE)</f>
        <v>83817</v>
      </c>
      <c r="E10" s="75">
        <f>D10*Projections_Data!$C$15</f>
        <v>3939.3989999999999</v>
      </c>
      <c r="F10" s="75">
        <f>VLOOKUP(C10,Country_Data!C:G,5,FALSE)</f>
        <v>4636</v>
      </c>
      <c r="G10" s="76">
        <f>IFERROR(VLOOKUP(C10,Days_Since_100!C:G,5,FALSE)-1,0)</f>
        <v>1.1036603186891369E-3</v>
      </c>
      <c r="H10" s="77">
        <f>IFERROR(VLOOKUP(C10,Deaths_since_10!C:G,5,FALSE)-1,0)</f>
        <v>6.7390905433023729E-2</v>
      </c>
      <c r="J10" s="68">
        <f t="shared" si="0"/>
        <v>2335.9413617433952</v>
      </c>
      <c r="K10" s="67">
        <v>3.6</v>
      </c>
      <c r="L10" s="61">
        <f>VLOOKUP(C10,Country_Data!C:J,8,FALSE)</f>
        <v>1439323776</v>
      </c>
      <c r="M10" s="60">
        <f t="shared" si="1"/>
        <v>51815.655936000003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2"/>
        <v>8</v>
      </c>
      <c r="C11" s="62" t="s">
        <v>338</v>
      </c>
      <c r="D11" s="75">
        <f>VLOOKUP(C11,Country_Data!B:F,5,FALSE)</f>
        <v>83505</v>
      </c>
      <c r="E11" s="75">
        <f>D11*Projections_Data!$C$15</f>
        <v>3924.7350000000001</v>
      </c>
      <c r="F11" s="75">
        <f>VLOOKUP(C11,Country_Data!C:G,5,FALSE)</f>
        <v>5209</v>
      </c>
      <c r="G11" s="76">
        <f>IFERROR(VLOOKUP(C11,Days_Since_100!C:G,5,FALSE)-1,0)</f>
        <v>1.7973168502697368E-2</v>
      </c>
      <c r="H11" s="77">
        <f>IFERROR(VLOOKUP(C11,Deaths_since_10!C:G,5,FALSE)-1,0)</f>
        <v>1.7465807015359269E-2</v>
      </c>
      <c r="J11" s="68" t="str">
        <f t="shared" si="0"/>
        <v/>
      </c>
      <c r="K11" s="67"/>
      <c r="L11" s="61">
        <f>VLOOKUP(C11,Country_Data!C:J,8,FALSE)</f>
        <v>83992949</v>
      </c>
      <c r="M11" s="60">
        <f t="shared" si="1"/>
        <v>0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2"/>
        <v>9</v>
      </c>
      <c r="C12" s="62" t="s">
        <v>63</v>
      </c>
      <c r="D12" s="75">
        <f>VLOOKUP(C12,Country_Data!B:F,5,FALSE)</f>
        <v>39983</v>
      </c>
      <c r="E12" s="75">
        <f>D12*Projections_Data!$C$15</f>
        <v>1879.201</v>
      </c>
      <c r="F12" s="75">
        <f>VLOOKUP(C12,Country_Data!C:G,5,FALSE)</f>
        <v>5828</v>
      </c>
      <c r="G12" s="76">
        <f>IFERROR(VLOOKUP(C12,Days_Since_100!C:G,5,FALSE)-1,0)</f>
        <v>3.5564240685706849E-2</v>
      </c>
      <c r="H12" s="77">
        <f>IFERROR(VLOOKUP(C12,Deaths_since_10!C:G,5,FALSE)-1,0)</f>
        <v>5.5911001001542004E-2</v>
      </c>
      <c r="J12" s="68">
        <f t="shared" si="0"/>
        <v>-55.88545552368106</v>
      </c>
      <c r="K12" s="67">
        <v>2.2999999999999998</v>
      </c>
      <c r="L12" s="61">
        <f>VLOOKUP(C12,Country_Data!C:J,8,FALSE)</f>
        <v>11589623</v>
      </c>
      <c r="M12" s="60">
        <f t="shared" si="1"/>
        <v>266.561329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2"/>
        <v>10</v>
      </c>
      <c r="C13" s="62" t="s">
        <v>45</v>
      </c>
      <c r="D13" s="75">
        <f>VLOOKUP(C13,Country_Data!B:F,5,FALSE)</f>
        <v>37657</v>
      </c>
      <c r="E13" s="75">
        <f>D13*Projections_Data!$C$15</f>
        <v>1769.8789999999999</v>
      </c>
      <c r="F13" s="75">
        <f>VLOOKUP(C13,Country_Data!C:G,5,FALSE)</f>
        <v>1725</v>
      </c>
      <c r="G13" s="76">
        <f>IFERROR(VLOOKUP(C13,Days_Since_100!C:G,5,FALSE)-1,0)</f>
        <v>5.948468835491405E-2</v>
      </c>
      <c r="H13" s="77">
        <f>IFERROR(VLOOKUP(C13,Deaths_since_10!C:G,5,FALSE)-1,0)</f>
        <v>0.1138795321554138</v>
      </c>
      <c r="J13" s="68">
        <f t="shared" si="0"/>
        <v>6.6839730782703741</v>
      </c>
      <c r="K13" s="67">
        <v>6.9</v>
      </c>
      <c r="L13" s="61">
        <f>VLOOKUP(C13,Country_Data!C:J,8,FALSE)</f>
        <v>37742154</v>
      </c>
      <c r="M13" s="60">
        <f t="shared" si="1"/>
        <v>2604.2086260000001</v>
      </c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2"/>
        <v>11</v>
      </c>
      <c r="C14" s="62" t="s">
        <v>81</v>
      </c>
      <c r="D14" s="75">
        <f>VLOOKUP(C14,Country_Data!B:F,5,FALSE)</f>
        <v>40743</v>
      </c>
      <c r="E14" s="75">
        <f>D14*Projections_Data!$C$15</f>
        <v>1914.921</v>
      </c>
      <c r="F14" s="75">
        <f>VLOOKUP(C14,Country_Data!C:G,5,FALSE)</f>
        <v>2587</v>
      </c>
      <c r="G14" s="76">
        <f>IFERROR(VLOOKUP(C14,Days_Since_100!C:G,5,FALSE)-1,0)</f>
        <v>7.545427680708694E-2</v>
      </c>
      <c r="H14" s="77">
        <f>IFERROR(VLOOKUP(C14,Deaths_since_10!C:G,5,FALSE)-1,0)</f>
        <v>8.305208204464587E-2</v>
      </c>
      <c r="J14" s="68">
        <f t="shared" si="0"/>
        <v>21.162946825183276</v>
      </c>
      <c r="K14" s="67">
        <v>4.2</v>
      </c>
      <c r="L14" s="61">
        <f>VLOOKUP(C14,Country_Data!C:J,8,FALSE)</f>
        <v>212559417</v>
      </c>
      <c r="M14" s="60">
        <f t="shared" si="1"/>
        <v>8927.4955140000002</v>
      </c>
      <c r="O14" s="59">
        <f t="array" ref="O14">IF(OR(C14=$Q$4:$Q$22),1,0)</f>
        <v>0</v>
      </c>
      <c r="P14" s="92" t="s">
        <v>585</v>
      </c>
      <c r="Q14" s="93">
        <v>20</v>
      </c>
      <c r="R14" s="92" t="s">
        <v>586</v>
      </c>
    </row>
    <row r="15" spans="2:18" s="59" customFormat="1" ht="13.8" customHeight="1" x14ac:dyDescent="0.3">
      <c r="B15" s="66">
        <f t="shared" si="2"/>
        <v>12</v>
      </c>
      <c r="C15" s="62" t="s">
        <v>89</v>
      </c>
      <c r="D15" s="75">
        <f>VLOOKUP(C15,Country_Data!B:F,5,FALSE)</f>
        <v>33588</v>
      </c>
      <c r="E15" s="75">
        <f>D15*Projections_Data!$C$15</f>
        <v>1578.636</v>
      </c>
      <c r="F15" s="75">
        <f>VLOOKUP(C15,Country_Data!C:G,5,FALSE)</f>
        <v>3764</v>
      </c>
      <c r="G15" s="76">
        <f>IFERROR(VLOOKUP(C15,Days_Since_100!C:G,5,FALSE)-1,0)</f>
        <v>3.4738118277309882E-2</v>
      </c>
      <c r="H15" s="77">
        <f>IFERROR(VLOOKUP(C15,Deaths_since_10!C:G,5,FALSE)-1,0)</f>
        <v>3.6587083568337952E-2</v>
      </c>
      <c r="J15" s="68" t="str">
        <f t="shared" si="0"/>
        <v/>
      </c>
      <c r="K15" s="67"/>
      <c r="L15" s="61">
        <f>VLOOKUP(C15,Country_Data!C:J,8,FALSE)</f>
        <v>17134872</v>
      </c>
      <c r="M15" s="60">
        <f t="shared" si="1"/>
        <v>0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2"/>
        <v>13</v>
      </c>
      <c r="C16" s="62" t="s">
        <v>344</v>
      </c>
      <c r="D16" s="75">
        <f>VLOOKUP(C16,Country_Data!B:F,5,FALSE)</f>
        <v>47121</v>
      </c>
      <c r="E16" s="75">
        <f>D16*Projections_Data!$C$15</f>
        <v>2214.6869999999999</v>
      </c>
      <c r="F16" s="75">
        <f>VLOOKUP(C16,Country_Data!C:G,5,FALSE)</f>
        <v>405</v>
      </c>
      <c r="G16" s="76">
        <f>IFERROR(VLOOKUP(C16,Days_Since_100!C:G,5,FALSE)-1,0)</f>
        <v>0.13984327867910995</v>
      </c>
      <c r="H16" s="77">
        <f>IFERROR(VLOOKUP(C16,Deaths_since_10!C:G,5,FALSE)-1,0)</f>
        <v>0.15387288143462308</v>
      </c>
      <c r="J16" s="68">
        <f t="shared" si="0"/>
        <v>11.113682401038233</v>
      </c>
      <c r="K16" s="67">
        <v>6.5</v>
      </c>
      <c r="L16" s="61">
        <f>VLOOKUP(C16,Country_Data!C:J,8,FALSE)</f>
        <v>145934462</v>
      </c>
      <c r="M16" s="60">
        <f t="shared" si="1"/>
        <v>9485.7400300000008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2"/>
        <v>14</v>
      </c>
      <c r="C17" s="62" t="s">
        <v>77</v>
      </c>
      <c r="D17" s="75">
        <f>VLOOKUP(C17,Country_Data!B:F,5,FALSE)</f>
        <v>27944</v>
      </c>
      <c r="E17" s="75">
        <f>D17*Projections_Data!$C$15</f>
        <v>1313.3679999999999</v>
      </c>
      <c r="F17" s="75">
        <f>VLOOKUP(C17,Country_Data!C:G,5,FALSE)</f>
        <v>1429</v>
      </c>
      <c r="G17" s="76">
        <f>IFERROR(VLOOKUP(C17,Days_Since_100!C:G,5,FALSE)-1,0)</f>
        <v>1.1923663404774576E-2</v>
      </c>
      <c r="H17" s="77">
        <f>IFERROR(VLOOKUP(C17,Deaths_since_10!C:G,5,FALSE)-1,0)</f>
        <v>2.8945055345040327E-2</v>
      </c>
      <c r="J17" s="68" t="str">
        <f t="shared" si="0"/>
        <v/>
      </c>
      <c r="K17" s="67"/>
      <c r="L17" s="61">
        <f>VLOOKUP(C17,Country_Data!C:J,8,FALSE)</f>
        <v>8654622</v>
      </c>
      <c r="M17" s="60">
        <f t="shared" si="1"/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2"/>
        <v>15</v>
      </c>
      <c r="C18" s="62" t="s">
        <v>108</v>
      </c>
      <c r="D18" s="75">
        <f>VLOOKUP(C18,Country_Data!B:F,5,FALSE)</f>
        <v>20863</v>
      </c>
      <c r="E18" s="75">
        <f>D18*Projections_Data!$C$15</f>
        <v>980.56100000000004</v>
      </c>
      <c r="F18" s="75">
        <f>VLOOKUP(C18,Country_Data!C:G,5,FALSE)</f>
        <v>735</v>
      </c>
      <c r="G18" s="76">
        <f>IFERROR(VLOOKUP(C18,Days_Since_100!C:G,5,FALSE)-1,0)</f>
        <v>2.8922908942049075E-2</v>
      </c>
      <c r="H18" s="77">
        <f>IFERROR(VLOOKUP(C18,Deaths_since_10!C:G,5,FALSE)-1,0)</f>
        <v>4.1770615289563384E-2</v>
      </c>
      <c r="J18" s="68">
        <f t="shared" si="0"/>
        <v>6.5771195486148786</v>
      </c>
      <c r="K18" s="67">
        <v>11.6</v>
      </c>
      <c r="L18" s="61">
        <f>VLOOKUP(C18,Country_Data!C:J,8,FALSE)</f>
        <v>10196709</v>
      </c>
      <c r="M18" s="60">
        <f t="shared" si="1"/>
        <v>1182.818244</v>
      </c>
      <c r="O18" s="59">
        <f t="array" ref="O18">IF(OR(C18=$Q$4:$Q$22),1,0)</f>
        <v>0</v>
      </c>
    </row>
    <row r="19" spans="2:15" s="59" customFormat="1" ht="13.8" customHeight="1" x14ac:dyDescent="0.2">
      <c r="B19" s="66">
        <f t="shared" si="2"/>
        <v>16</v>
      </c>
      <c r="C19" s="62" t="s">
        <v>78</v>
      </c>
      <c r="D19" s="75">
        <f>VLOOKUP(C19,Country_Data!B:F,5,FALSE)</f>
        <v>14795</v>
      </c>
      <c r="E19" s="75">
        <f>D19*Projections_Data!$C$15</f>
        <v>695.36500000000001</v>
      </c>
      <c r="F19" s="75">
        <f>VLOOKUP(C19,Country_Data!C:G,5,FALSE)</f>
        <v>470</v>
      </c>
      <c r="G19" s="76">
        <f>IFERROR(VLOOKUP(C19,Days_Since_100!C:G,5,FALSE)-1,0)</f>
        <v>6.3229921716210225E-3</v>
      </c>
      <c r="H19" s="77">
        <f>IFERROR(VLOOKUP(C19,Deaths_since_10!C:G,5,FALSE)-1,0)</f>
        <v>3.6432592039352674E-2</v>
      </c>
      <c r="I19" s="58"/>
      <c r="J19" s="68" t="str">
        <f t="shared" si="0"/>
        <v/>
      </c>
      <c r="K19" s="67">
        <v>12.2</v>
      </c>
      <c r="L19" s="61">
        <f>VLOOKUP(C19,Country_Data!C:J,8,FALSE)</f>
        <v>9006398</v>
      </c>
      <c r="M19" s="60"/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2"/>
        <v>17</v>
      </c>
      <c r="C20" s="62" t="s">
        <v>57</v>
      </c>
      <c r="D20" s="75">
        <f>VLOOKUP(C20,Country_Data!B:F,5,FALSE)</f>
        <v>18539</v>
      </c>
      <c r="E20" s="75">
        <f>D20*Projections_Data!$C$15</f>
        <v>871.33299999999997</v>
      </c>
      <c r="F20" s="75">
        <f>VLOOKUP(C20,Country_Data!C:G,5,FALSE)</f>
        <v>592</v>
      </c>
      <c r="G20" s="76">
        <f>IFERROR(VLOOKUP(C20,Days_Since_100!C:G,5,FALSE)-1,0)</f>
        <v>8.5128125166431978E-2</v>
      </c>
      <c r="H20" s="77">
        <f>IFERROR(VLOOKUP(C20,Deaths_since_10!C:G,5,FALSE)-1,0)</f>
        <v>7.8880482854317702E-2</v>
      </c>
      <c r="J20" s="68" t="str">
        <f t="shared" si="0"/>
        <v/>
      </c>
      <c r="K20" s="67"/>
      <c r="L20" s="61">
        <f>VLOOKUP(C20,Country_Data!C:J,8,FALSE)</f>
        <v>1380004385</v>
      </c>
      <c r="M20" s="60">
        <f>(L20/100000)*K20</f>
        <v>0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2"/>
        <v>18</v>
      </c>
      <c r="C21" s="62" t="s">
        <v>98</v>
      </c>
      <c r="D21" s="75">
        <f>VLOOKUP(C21,Country_Data!B:F,5,FALSE)</f>
        <v>15652</v>
      </c>
      <c r="E21" s="75">
        <f>D21*Projections_Data!$C$15</f>
        <v>735.64400000000001</v>
      </c>
      <c r="F21" s="75">
        <f>VLOOKUP(C21,Country_Data!C:G,5,FALSE)</f>
        <v>687</v>
      </c>
      <c r="G21" s="76">
        <f>IFERROR(VLOOKUP(C21,Days_Since_100!C:G,5,FALSE)-1,0)</f>
        <v>4.5215853264182648E-2</v>
      </c>
      <c r="H21" s="77">
        <f>IFERROR(VLOOKUP(C21,Deaths_since_10!C:G,5,FALSE)-1,0)</f>
        <v>9.1226121295614915E-2</v>
      </c>
      <c r="J21" s="68" t="str">
        <f t="shared" si="0"/>
        <v/>
      </c>
      <c r="K21" s="67"/>
      <c r="L21" s="61">
        <f>VLOOKUP(C21,Country_Data!C:J,8,FALSE)</f>
        <v>4937786</v>
      </c>
      <c r="M21" s="60">
        <f>(L21/100000)*K21</f>
        <v>0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2"/>
        <v>19</v>
      </c>
      <c r="C22" s="62" t="s">
        <v>79</v>
      </c>
      <c r="D22" s="75">
        <f>VLOOKUP(C22,Country_Data!B:F,5,FALSE)</f>
        <v>13713</v>
      </c>
      <c r="E22" s="75">
        <f>D22*Projections_Data!$C$15</f>
        <v>644.51099999999997</v>
      </c>
      <c r="F22" s="75">
        <f>VLOOKUP(C22,Country_Data!C:G,5,FALSE)</f>
        <v>177</v>
      </c>
      <c r="G22" s="76">
        <f>IFERROR(VLOOKUP(C22,Days_Since_100!C:G,5,FALSE)-1,0)</f>
        <v>1.8679447698460194E-2</v>
      </c>
      <c r="H22" s="77">
        <f>IFERROR(VLOOKUP(C22,Deaths_since_10!C:G,5,FALSE)-1,0)</f>
        <v>6.3667727989171974E-2</v>
      </c>
      <c r="J22" s="68" t="str">
        <f t="shared" si="0"/>
        <v/>
      </c>
      <c r="K22" s="67">
        <v>9.1999999999999993</v>
      </c>
      <c r="L22" s="61">
        <f>VLOOKUP(C22,Country_Data!C:J,8,FALSE)</f>
        <v>8655535</v>
      </c>
      <c r="M22" s="60"/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2"/>
        <v>20</v>
      </c>
      <c r="C23" s="62" t="s">
        <v>59</v>
      </c>
      <c r="D23" s="75">
        <f>VLOOKUP(C23,Country_Data!B:F,5,FALSE)</f>
        <v>14777</v>
      </c>
      <c r="E23" s="75">
        <f>D23*Projections_Data!$C$15</f>
        <v>694.51900000000001</v>
      </c>
      <c r="F23" s="75">
        <f>VLOOKUP(C23,Country_Data!C:G,5,FALSE)</f>
        <v>1580</v>
      </c>
      <c r="G23" s="76">
        <f>IFERROR(VLOOKUP(C23,Days_Since_100!C:G,5,FALSE)-1,0)</f>
        <v>4.3784902416700744E-2</v>
      </c>
      <c r="H23" s="77">
        <f>IFERROR(VLOOKUP(C23,Deaths_since_10!C:G,5,FALSE)-1,0)</f>
        <v>5.6034950720182053E-2</v>
      </c>
      <c r="J23" s="68">
        <f t="shared" si="0"/>
        <v>17.568013679391758</v>
      </c>
      <c r="K23" s="67">
        <v>14.6</v>
      </c>
      <c r="L23" s="61">
        <f>VLOOKUP(C23,Country_Data!C:J,8,FALSE)</f>
        <v>10099265</v>
      </c>
      <c r="M23" s="60">
        <f>(L23/100000)*K23</f>
        <v>1474.49269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2"/>
        <v>21</v>
      </c>
      <c r="C24" s="62" t="s">
        <v>160</v>
      </c>
      <c r="D24" s="75">
        <f>VLOOKUP(C24,Country_Data!B:F,5,FALSE)</f>
        <v>16325</v>
      </c>
      <c r="E24" s="75">
        <f>D24*Projections_Data!$C$15</f>
        <v>767.27499999999998</v>
      </c>
      <c r="F24" s="75">
        <f>VLOOKUP(C24,Country_Data!C:G,5,FALSE)</f>
        <v>445</v>
      </c>
      <c r="G24" s="76">
        <f>IFERROR(VLOOKUP(C24,Days_Since_100!C:G,5,FALSE)-1,0)</f>
        <v>7.3050346549948353E-2</v>
      </c>
      <c r="H24" s="77">
        <f>IFERROR(VLOOKUP(C24,Deaths_since_10!C:G,5,FALSE)-1,0)</f>
        <v>0.11867841618805963</v>
      </c>
      <c r="J24" s="68">
        <f t="shared" ref="J24:J35" si="3">IFERROR(LOG((M24/E24),1+G24),"")</f>
        <v>35.926073762256344</v>
      </c>
      <c r="K24" s="67">
        <v>29.3</v>
      </c>
      <c r="L24" s="61">
        <f>VLOOKUP(C24,Country_Data!C:J,8,FALSE)</f>
        <v>32971854</v>
      </c>
      <c r="M24" s="60">
        <f>(L24/100000)*K24</f>
        <v>9660.7532220000012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2"/>
        <v>22</v>
      </c>
      <c r="C25" s="62" t="s">
        <v>474</v>
      </c>
      <c r="D25" s="75">
        <f>VLOOKUP(C25,Country_Data!B:F,5,FALSE)</f>
        <v>10674</v>
      </c>
      <c r="E25" s="75">
        <f>D25*Projections_Data!$C$15</f>
        <v>501.678</v>
      </c>
      <c r="F25" s="75" t="e">
        <f>VLOOKUP(C25,Country_Data!C:G,5,FALSE)</f>
        <v>#N/A</v>
      </c>
      <c r="G25" s="76">
        <f>IFERROR(VLOOKUP(C25,Days_Since_100!C:G,5,FALSE)-1,0)</f>
        <v>0</v>
      </c>
      <c r="H25" s="77">
        <f>IFERROR(VLOOKUP(C25,Deaths_since_10!C:G,5,FALSE)-1,0)</f>
        <v>0</v>
      </c>
      <c r="J25" s="68" t="str">
        <f t="shared" si="3"/>
        <v/>
      </c>
      <c r="K25" s="67">
        <v>10.6</v>
      </c>
      <c r="L25" s="61" t="e">
        <f>VLOOKUP(C25,Country_Data!C:J,8,FALSE)</f>
        <v>#N/A</v>
      </c>
      <c r="M25" s="60">
        <v>1500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2"/>
        <v>23</v>
      </c>
      <c r="C26" s="62" t="s">
        <v>124</v>
      </c>
      <c r="D26" s="75">
        <f>VLOOKUP(C26,Country_Data!B:F,5,FALSE)</f>
        <v>10507</v>
      </c>
      <c r="E26" s="75">
        <f>D26*Projections_Data!$C$15</f>
        <v>493.82900000000001</v>
      </c>
      <c r="F26" s="75">
        <f>VLOOKUP(C26,Country_Data!C:G,5,FALSE)</f>
        <v>139</v>
      </c>
      <c r="G26" s="76">
        <f>IFERROR(VLOOKUP(C26,Days_Since_100!C:G,5,FALSE)-1,0)</f>
        <v>4.8970178282855326E-2</v>
      </c>
      <c r="H26" s="77">
        <f>IFERROR(VLOOKUP(C26,Deaths_since_10!C:G,5,FALSE)-1,0)</f>
        <v>8.1377650078931163E-2</v>
      </c>
      <c r="J26" s="68">
        <f t="shared" si="3"/>
        <v>50.724879239243506</v>
      </c>
      <c r="K26" s="67">
        <v>29.2</v>
      </c>
      <c r="L26" s="61">
        <f>VLOOKUP(C26,Country_Data!C:J,8,FALSE)</f>
        <v>19116201</v>
      </c>
      <c r="M26" s="60">
        <f>(L26/100000)*K26</f>
        <v>5581.9306919999999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2"/>
        <v>24</v>
      </c>
      <c r="C27" s="62" t="s">
        <v>36</v>
      </c>
      <c r="D27" s="75">
        <f>VLOOKUP(C27,Country_Data!B:F,5,FALSE)</f>
        <v>10797</v>
      </c>
      <c r="E27" s="75">
        <f>D27*Projections_Data!$C$15</f>
        <v>507.459</v>
      </c>
      <c r="F27" s="75">
        <f>VLOOKUP(C27,Country_Data!C:G,5,FALSE)</f>
        <v>236</v>
      </c>
      <c r="G27" s="76">
        <f>IFERROR(VLOOKUP(C27,Days_Since_100!C:G,5,FALSE)-1,0)</f>
        <v>5.9164988740356472E-2</v>
      </c>
      <c r="H27" s="77">
        <f>IFERROR(VLOOKUP(C27,Deaths_since_10!C:G,5,FALSE)-1,0)</f>
        <v>0.10080863962584097</v>
      </c>
      <c r="J27" s="68">
        <f t="shared" si="3"/>
        <v>50.470716282649718</v>
      </c>
      <c r="K27" s="67">
        <v>7.3</v>
      </c>
      <c r="L27" s="61">
        <f>VLOOKUP(C27,Country_Data!C:J,8,FALSE)</f>
        <v>126476461</v>
      </c>
      <c r="M27" s="60">
        <f>(L27/100000)*K27</f>
        <v>9232.781653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2"/>
        <v>25</v>
      </c>
      <c r="C28" s="62" t="s">
        <v>103</v>
      </c>
      <c r="D28" s="75">
        <f>VLOOKUP(C28,Country_Data!B:F,5,FALSE)</f>
        <v>10128</v>
      </c>
      <c r="E28" s="75">
        <f>D28*Projections_Data!$C$15</f>
        <v>476.01600000000002</v>
      </c>
      <c r="F28" s="75">
        <f>VLOOKUP(C28,Country_Data!C:G,5,FALSE)</f>
        <v>507</v>
      </c>
      <c r="G28" s="76">
        <f>IFERROR(VLOOKUP(C28,Days_Since_100!C:G,5,FALSE)-1,0)</f>
        <v>5.2064420705913106E-2</v>
      </c>
      <c r="H28" s="77">
        <f>IFERROR(VLOOKUP(C28,Deaths_since_10!C:G,5,FALSE)-1,0)</f>
        <v>5.4958186816777665E-2</v>
      </c>
      <c r="J28" s="68" t="str">
        <f t="shared" si="3"/>
        <v/>
      </c>
      <c r="K28" s="67"/>
      <c r="L28" s="61">
        <f>VLOOKUP(C28,Country_Data!C:J,8,FALSE)</f>
        <v>17643054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2"/>
        <v>26</v>
      </c>
      <c r="C29" s="62" t="s">
        <v>137</v>
      </c>
      <c r="D29" s="75">
        <f>VLOOKUP(C29,Country_Data!B:F,5,FALSE)</f>
        <v>9593</v>
      </c>
      <c r="E29" s="75">
        <f>D29*Projections_Data!$C$15</f>
        <v>450.87099999999998</v>
      </c>
      <c r="F29" s="75">
        <f>VLOOKUP(C29,Country_Data!C:G,5,FALSE)</f>
        <v>380</v>
      </c>
      <c r="G29" s="76">
        <f>IFERROR(VLOOKUP(C29,Days_Since_100!C:G,5,FALSE)-1,0)</f>
        <v>4.8175810299394106E-2</v>
      </c>
      <c r="H29" s="77">
        <f>IFERROR(VLOOKUP(C29,Deaths_since_10!C:G,5,FALSE)-1,0)</f>
        <v>5.8482086930965682E-2</v>
      </c>
      <c r="J29" s="68" t="str">
        <f t="shared" si="3"/>
        <v/>
      </c>
      <c r="K29" s="67"/>
      <c r="L29" s="61">
        <f>VLOOKUP(C29,Country_Data!C:J,8,FALSE)</f>
        <v>37846611</v>
      </c>
      <c r="M29" s="60">
        <f t="shared" ref="M29:M43" si="4">(L29/100000)*K29</f>
        <v>0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2"/>
        <v>27</v>
      </c>
      <c r="C30" s="62" t="s">
        <v>86</v>
      </c>
      <c r="D30" s="75">
        <f>VLOOKUP(C30,Country_Data!B:F,5,FALSE)</f>
        <v>8936</v>
      </c>
      <c r="E30" s="75">
        <f>D30*Projections_Data!$C$15</f>
        <v>419.99200000000002</v>
      </c>
      <c r="F30" s="75">
        <f>VLOOKUP(C30,Country_Data!C:G,5,FALSE)</f>
        <v>478</v>
      </c>
      <c r="G30" s="76">
        <f>IFERROR(VLOOKUP(C30,Days_Since_100!C:G,5,FALSE)-1,0)</f>
        <v>4.3684724474173819E-2</v>
      </c>
      <c r="H30" s="77">
        <f>IFERROR(VLOOKUP(C30,Deaths_since_10!C:G,5,FALSE)-1,0)</f>
        <v>5.1421833851913235E-2</v>
      </c>
      <c r="J30" s="68" t="str">
        <f t="shared" si="3"/>
        <v/>
      </c>
      <c r="K30" s="67"/>
      <c r="L30" s="61">
        <f>VLOOKUP(C30,Country_Data!C:J,8,FALSE)</f>
        <v>19237691</v>
      </c>
      <c r="M30" s="60">
        <f t="shared" si="4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2"/>
        <v>28</v>
      </c>
      <c r="C31" s="62" t="s">
        <v>87</v>
      </c>
      <c r="D31" s="75">
        <f>VLOOKUP(C31,Country_Data!B:F,5,FALSE)</f>
        <v>7711</v>
      </c>
      <c r="E31" s="75">
        <f>D31*Projections_Data!$C$15</f>
        <v>362.41699999999997</v>
      </c>
      <c r="F31" s="75">
        <f>VLOOKUP(C31,Country_Data!C:G,5,FALSE)</f>
        <v>364</v>
      </c>
      <c r="G31" s="76">
        <f>IFERROR(VLOOKUP(C31,Days_Since_100!C:G,5,FALSE)-1,0)</f>
        <v>2.3186890214832001E-2</v>
      </c>
      <c r="H31" s="77">
        <f>IFERROR(VLOOKUP(C31,Deaths_since_10!C:G,5,FALSE)-1,0)</f>
        <v>3.3305118887496654E-2</v>
      </c>
      <c r="J31" s="68" t="str">
        <f t="shared" si="3"/>
        <v/>
      </c>
      <c r="K31" s="67"/>
      <c r="L31" s="61">
        <f>VLOOKUP(C31,Country_Data!C:J,8,FALSE)</f>
        <v>5792202</v>
      </c>
      <c r="M31" s="60">
        <f t="shared" si="4"/>
        <v>0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2"/>
        <v>29</v>
      </c>
      <c r="C32" s="62" t="s">
        <v>85</v>
      </c>
      <c r="D32" s="75">
        <f>VLOOKUP(C32,Country_Data!B:F,5,FALSE)</f>
        <v>7156</v>
      </c>
      <c r="E32" s="75">
        <f>D32*Projections_Data!$C$15</f>
        <v>336.33199999999999</v>
      </c>
      <c r="F32" s="75">
        <f>VLOOKUP(C32,Country_Data!C:G,5,FALSE)</f>
        <v>181</v>
      </c>
      <c r="G32" s="76">
        <f>IFERROR(VLOOKUP(C32,Days_Since_100!C:G,5,FALSE)-1,0)</f>
        <v>1.2050274655271531E-2</v>
      </c>
      <c r="H32" s="77">
        <f>IFERROR(VLOOKUP(C32,Deaths_since_10!C:G,5,FALSE)-1,0)</f>
        <v>3.8287111772817406E-2</v>
      </c>
      <c r="J32" s="68">
        <f t="shared" si="3"/>
        <v>21.226194371958456</v>
      </c>
      <c r="K32" s="67">
        <v>8</v>
      </c>
      <c r="L32" s="61">
        <f>VLOOKUP(C32,Country_Data!C:J,8,FALSE)</f>
        <v>5421241</v>
      </c>
      <c r="M32" s="60">
        <f t="shared" si="4"/>
        <v>433.69927999999999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2"/>
        <v>30</v>
      </c>
      <c r="C33" s="62" t="s">
        <v>48</v>
      </c>
      <c r="D33" s="75">
        <f>VLOOKUP(C33,Country_Data!B:F,5,FALSE)</f>
        <v>6547</v>
      </c>
      <c r="E33" s="75">
        <f>D33*Projections_Data!$C$15</f>
        <v>307.709</v>
      </c>
      <c r="F33" s="75">
        <f>VLOOKUP(C33,Country_Data!C:G,5,FALSE)</f>
        <v>67</v>
      </c>
      <c r="G33" s="76">
        <f>IFERROR(VLOOKUP(C33,Days_Since_100!C:G,5,FALSE)-1,0)</f>
        <v>3.301114585760434E-3</v>
      </c>
      <c r="H33" s="77">
        <f>IFERROR(VLOOKUP(C33,Deaths_since_10!C:G,5,FALSE)-1,0)</f>
        <v>1.2387678064537555E-2</v>
      </c>
      <c r="J33" s="68" t="str">
        <f t="shared" si="3"/>
        <v/>
      </c>
      <c r="K33" s="67"/>
      <c r="L33" s="61">
        <f>VLOOKUP(C33,Country_Data!C:J,8,FALSE)</f>
        <v>25499884</v>
      </c>
      <c r="M33" s="60">
        <f t="shared" si="4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2"/>
        <v>31</v>
      </c>
      <c r="C34" s="62" t="s">
        <v>80</v>
      </c>
      <c r="D34" s="75">
        <f>VLOOKUP(C34,Country_Data!B:F,5,FALSE)</f>
        <v>8418</v>
      </c>
      <c r="E34" s="75">
        <f>D34*Projections_Data!$C$15</f>
        <v>395.64600000000002</v>
      </c>
      <c r="F34" s="75">
        <f>VLOOKUP(C34,Country_Data!C:G,5,FALSE)</f>
        <v>176</v>
      </c>
      <c r="G34" s="76">
        <f>IFERROR(VLOOKUP(C34,Days_Since_100!C:G,5,FALSE)-1,0)</f>
        <v>5.6907100047355774E-2</v>
      </c>
      <c r="H34" s="77">
        <f>IFERROR(VLOOKUP(C34,Deaths_since_10!C:G,5,FALSE)-1,0)</f>
        <v>9.6573983207541403E-2</v>
      </c>
      <c r="J34" s="68" t="str">
        <f t="shared" si="3"/>
        <v/>
      </c>
      <c r="K34" s="67"/>
      <c r="L34" s="61">
        <f>VLOOKUP(C34,Country_Data!C:J,8,FALSE)</f>
        <v>220892340</v>
      </c>
      <c r="M34" s="60">
        <f t="shared" si="4"/>
        <v>0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2"/>
        <v>32</v>
      </c>
      <c r="C35" s="62" t="s">
        <v>477</v>
      </c>
      <c r="D35" s="75">
        <f>VLOOKUP(C35,Country_Data!B:F,5,FALSE)</f>
        <v>6900</v>
      </c>
      <c r="E35" s="75">
        <f>D35*Projections_Data!$C$15</f>
        <v>324.3</v>
      </c>
      <c r="F35" s="75" t="e">
        <f>VLOOKUP(C35,Country_Data!C:G,5,FALSE)</f>
        <v>#N/A</v>
      </c>
      <c r="G35" s="76">
        <f>IFERROR(VLOOKUP(C35,Days_Since_100!C:G,5,FALSE)-1,0)</f>
        <v>0</v>
      </c>
      <c r="H35" s="77">
        <f>IFERROR(VLOOKUP(C35,Deaths_since_10!C:G,5,FALSE)-1,0)</f>
        <v>0</v>
      </c>
      <c r="J35" s="68" t="str">
        <f t="shared" si="3"/>
        <v/>
      </c>
      <c r="K35" s="67">
        <v>11.6</v>
      </c>
      <c r="L35" s="61" t="e">
        <f>VLOOKUP(C35,Country_Data!C:J,8,FALSE)</f>
        <v>#N/A</v>
      </c>
      <c r="M35" s="60" t="e">
        <f t="shared" si="4"/>
        <v>#N/A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2"/>
        <v>33</v>
      </c>
      <c r="C36" s="62" t="s">
        <v>113</v>
      </c>
      <c r="D36" s="75">
        <f>VLOOKUP(C36,Country_Data!B:F,5,FALSE)</f>
        <v>10484</v>
      </c>
      <c r="E36" s="75">
        <f>D36*Projections_Data!$C$15</f>
        <v>492.74799999999999</v>
      </c>
      <c r="F36" s="75">
        <f>VLOOKUP(C36,Country_Data!C:G,5,FALSE)</f>
        <v>103</v>
      </c>
      <c r="G36" s="76">
        <f>IFERROR(VLOOKUP(C36,Days_Since_100!C:G,5,FALSE)-1,0)</f>
        <v>0.12330124345908433</v>
      </c>
      <c r="H36" s="77">
        <f>IFERROR(VLOOKUP(C36,Deaths_since_10!C:G,5,FALSE)-1,0)</f>
        <v>5.4488934362653785E-2</v>
      </c>
      <c r="J36" s="68">
        <f t="shared" ref="J36:J66" si="5">IFERROR(LOG((M36/E36),1+G36),"")</f>
        <v>16.553691638229544</v>
      </c>
      <c r="K36" s="67">
        <v>9.6999999999999993</v>
      </c>
      <c r="L36" s="61">
        <f>VLOOKUP(C36,Country_Data!C:J,8,FALSE)</f>
        <v>34813871</v>
      </c>
      <c r="M36" s="60">
        <f t="shared" si="4"/>
        <v>3376.945487</v>
      </c>
      <c r="O36" s="59">
        <f t="array" ref="O36">IF(OR(C36=$Q$4:$Q$22),1,0)</f>
        <v>0</v>
      </c>
    </row>
    <row r="37" spans="2:15" s="59" customFormat="1" ht="13.8" hidden="1" customHeight="1" x14ac:dyDescent="0.3">
      <c r="B37" s="66">
        <f t="shared" ref="B37:B59" si="6">B36+1</f>
        <v>34</v>
      </c>
      <c r="C37" s="62" t="s">
        <v>56</v>
      </c>
      <c r="D37" s="75">
        <f>VLOOKUP(C37,Country_Data!B:F,5,FALSE)</f>
        <v>6459</v>
      </c>
      <c r="E37" s="75">
        <f>D37*Projections_Data!$C$15</f>
        <v>303.57299999999998</v>
      </c>
      <c r="F37" s="75">
        <f>VLOOKUP(C37,Country_Data!C:G,5,FALSE)</f>
        <v>428</v>
      </c>
      <c r="G37" s="76">
        <f>IFERROR(VLOOKUP(C37,Days_Since_100!C:G,5,FALSE)-1,0)</f>
        <v>3.4441552419595567E-2</v>
      </c>
      <c r="H37" s="77">
        <f>IFERROR(VLOOKUP(C37,Deaths_since_10!C:G,5,FALSE)-1,0)</f>
        <v>4.1654437733885885E-2</v>
      </c>
      <c r="J37" s="68">
        <f t="shared" si="5"/>
        <v>112.49743197529746</v>
      </c>
      <c r="K37" s="67">
        <v>12.5</v>
      </c>
      <c r="L37" s="61">
        <f>VLOOKUP(C37,Country_Data!C:J,8,FALSE)</f>
        <v>109581078</v>
      </c>
      <c r="M37" s="60">
        <f t="shared" si="4"/>
        <v>13697.634750000001</v>
      </c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6"/>
        <v>35</v>
      </c>
      <c r="C38" s="62" t="s">
        <v>55</v>
      </c>
      <c r="D38" s="75">
        <f>VLOOKUP(C38,Country_Data!B:F,5,FALSE)</f>
        <v>7265</v>
      </c>
      <c r="E38" s="75">
        <f>D38*Projections_Data!$C$15</f>
        <v>341.45499999999998</v>
      </c>
      <c r="F38" s="75">
        <f>VLOOKUP(C38,Country_Data!C:G,5,FALSE)</f>
        <v>43</v>
      </c>
      <c r="G38" s="76">
        <f>IFERROR(VLOOKUP(C38,Days_Since_100!C:G,5,FALSE)-1,0)</f>
        <v>6.2510372570329986E-2</v>
      </c>
      <c r="H38" s="77">
        <f>IFERROR(VLOOKUP(C38,Deaths_since_10!C:G,5,FALSE)-1,0)</f>
        <v>5.4364811125223733E-2</v>
      </c>
      <c r="J38" s="68">
        <f t="shared" si="5"/>
        <v>10.935074569746218</v>
      </c>
      <c r="K38" s="67">
        <v>6.7</v>
      </c>
      <c r="L38" s="61">
        <f>VLOOKUP(C38,Country_Data!C:J,8,FALSE)</f>
        <v>9890402</v>
      </c>
      <c r="M38" s="60">
        <f t="shared" si="4"/>
        <v>662.65693400000009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6"/>
        <v>36</v>
      </c>
      <c r="C39" s="62" t="s">
        <v>107</v>
      </c>
      <c r="D39" s="75">
        <f>VLOOKUP(C39,Country_Data!B:F,5,FALSE)</f>
        <v>6760</v>
      </c>
      <c r="E39" s="75">
        <f>D39*Projections_Data!$C$15</f>
        <v>317.72000000000003</v>
      </c>
      <c r="F39" s="75">
        <f>VLOOKUP(C39,Country_Data!C:G,5,FALSE)</f>
        <v>590</v>
      </c>
      <c r="G39" s="76">
        <f>IFERROR(VLOOKUP(C39,Days_Since_100!C:G,5,FALSE)-1,0)</f>
        <v>5.6487434760449595E-2</v>
      </c>
      <c r="H39" s="77">
        <f>IFERROR(VLOOKUP(C39,Deaths_since_10!C:G,5,FALSE)-1,0)</f>
        <v>4.6973848153619713E-2</v>
      </c>
      <c r="J39" s="68" t="str">
        <f t="shared" si="5"/>
        <v/>
      </c>
      <c r="K39" s="67"/>
      <c r="L39" s="61">
        <f>VLOOKUP(C39,Country_Data!C:J,8,FALSE)</f>
        <v>273523615</v>
      </c>
      <c r="M39" s="60">
        <f t="shared" si="4"/>
        <v>0</v>
      </c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6"/>
        <v>37</v>
      </c>
      <c r="C40" s="62" t="s">
        <v>43</v>
      </c>
      <c r="D40" s="75">
        <f>VLOOKUP(C40,Country_Data!B:F,5,FALSE)</f>
        <v>5425</v>
      </c>
      <c r="E40" s="75">
        <f>D40*Projections_Data!$C$15</f>
        <v>254.97499999999999</v>
      </c>
      <c r="F40" s="75">
        <f>VLOOKUP(C40,Country_Data!C:G,5,FALSE)</f>
        <v>89</v>
      </c>
      <c r="G40" s="76">
        <f>IFERROR(VLOOKUP(C40,Days_Since_100!C:G,5,FALSE)-1,0)</f>
        <v>1.3547483129578319E-2</v>
      </c>
      <c r="H40" s="77">
        <f>IFERROR(VLOOKUP(C40,Deaths_since_10!C:G,5,FALSE)-1,0)</f>
        <v>1.4057036283221747E-2</v>
      </c>
      <c r="J40" s="68">
        <f t="shared" si="5"/>
        <v>245.37658574408962</v>
      </c>
      <c r="K40" s="67">
        <v>21.4</v>
      </c>
      <c r="L40" s="61">
        <f>VLOOKUP(C40,Country_Data!C:J,8,FALSE)</f>
        <v>32365999</v>
      </c>
      <c r="M40" s="60">
        <f t="shared" si="4"/>
        <v>6926.323785999999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6"/>
        <v>38</v>
      </c>
      <c r="C41" s="62" t="s">
        <v>101</v>
      </c>
      <c r="D41" s="75">
        <f>VLOOKUP(C41,Country_Data!B:F,5,FALSE)</f>
        <v>6015</v>
      </c>
      <c r="E41" s="75">
        <f>D41*Projections_Data!$C$15</f>
        <v>282.70499999999998</v>
      </c>
      <c r="F41" s="75">
        <f>VLOOKUP(C41,Country_Data!C:G,5,FALSE)</f>
        <v>9</v>
      </c>
      <c r="G41" s="76">
        <f>IFERROR(VLOOKUP(C41,Days_Since_100!C:G,5,FALSE)-1,0)</f>
        <v>0.10140979768318248</v>
      </c>
      <c r="H41" s="77">
        <f>IFERROR(VLOOKUP(C41,Deaths_since_10!C:G,5,FALSE)-1,0)</f>
        <v>0</v>
      </c>
      <c r="J41" s="68" t="str">
        <f t="shared" si="5"/>
        <v/>
      </c>
      <c r="K41" s="67"/>
      <c r="L41" s="61">
        <f>VLOOKUP(C41,Country_Data!C:J,8,FALSE)</f>
        <v>2881053</v>
      </c>
      <c r="M41" s="60">
        <f t="shared" si="4"/>
        <v>0</v>
      </c>
      <c r="O41" s="59">
        <f t="array" ref="O41">IF(OR(C41=$Q$4:$Q$22),1,0)</f>
        <v>0</v>
      </c>
    </row>
    <row r="42" spans="2:15" s="59" customFormat="1" ht="13.8" hidden="1" customHeight="1" x14ac:dyDescent="0.3">
      <c r="B42" s="66">
        <f t="shared" si="6"/>
        <v>39</v>
      </c>
      <c r="C42" s="62" t="s">
        <v>40</v>
      </c>
      <c r="D42" s="75">
        <f>VLOOKUP(C42,Country_Data!B:F,5,FALSE)</f>
        <v>8014</v>
      </c>
      <c r="E42" s="75">
        <f>D42*Projections_Data!$C$15</f>
        <v>376.65800000000002</v>
      </c>
      <c r="F42" s="75">
        <f>VLOOKUP(C42,Country_Data!C:G,5,FALSE)</f>
        <v>11</v>
      </c>
      <c r="G42" s="76">
        <f>IFERROR(VLOOKUP(C42,Days_Since_100!C:G,5,FALSE)-1,0)</f>
        <v>0.16722075492207567</v>
      </c>
      <c r="H42" s="77">
        <f>IFERROR(VLOOKUP(C42,Deaths_since_10!C:G,5,FALSE)-1,0)</f>
        <v>1.9244876491456564E-2</v>
      </c>
      <c r="J42" s="68" t="str">
        <f t="shared" si="5"/>
        <v/>
      </c>
      <c r="K42" s="67"/>
      <c r="L42" s="61">
        <f>VLOOKUP(C42,Country_Data!C:J,8,FALSE)</f>
        <v>5850342</v>
      </c>
      <c r="M42" s="60">
        <f t="shared" si="4"/>
        <v>0</v>
      </c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6"/>
        <v>40</v>
      </c>
      <c r="C43" s="62" t="s">
        <v>99</v>
      </c>
      <c r="D43" s="75">
        <f>VLOOKUP(C43,Country_Data!B:F,5,FALSE)</f>
        <v>3558</v>
      </c>
      <c r="E43" s="75">
        <f>D43*Projections_Data!$C$15</f>
        <v>167.226</v>
      </c>
      <c r="F43" s="75">
        <f>VLOOKUP(C43,Country_Data!C:G,5,FALSE)</f>
        <v>75</v>
      </c>
      <c r="G43" s="76">
        <f>IFERROR(VLOOKUP(C43,Days_Since_100!C:G,5,FALSE)-1,0)</f>
        <v>1.0736432888899472E-2</v>
      </c>
      <c r="H43" s="77">
        <f>IFERROR(VLOOKUP(C43,Deaths_since_10!C:G,5,FALSE)-1,0)</f>
        <v>1.6816147821954619E-2</v>
      </c>
      <c r="J43" s="68">
        <f t="shared" si="5"/>
        <v>-6.9628296946442534</v>
      </c>
      <c r="K43" s="67">
        <v>24.8</v>
      </c>
      <c r="L43" s="61">
        <f>VLOOKUP(C43,Country_Data!C:J,8,FALSE)</f>
        <v>625978</v>
      </c>
      <c r="M43" s="60">
        <f t="shared" si="4"/>
        <v>155.24254400000001</v>
      </c>
      <c r="O43" s="59">
        <f t="array" ref="O43">IF(OR(C43=$Q$4:$Q$22),1,0)</f>
        <v>0</v>
      </c>
    </row>
    <row r="44" spans="2:15" s="59" customFormat="1" ht="13.8" hidden="1" customHeight="1" x14ac:dyDescent="0.2">
      <c r="B44" s="66">
        <f t="shared" si="6"/>
        <v>41</v>
      </c>
      <c r="C44" s="62" t="s">
        <v>54</v>
      </c>
      <c r="D44" s="75">
        <f>VLOOKUP(C44,Country_Data!B:F,5,FALSE)</f>
        <v>3868</v>
      </c>
      <c r="E44" s="75">
        <f>D44*Projections_Data!$C$15</f>
        <v>181.79599999999999</v>
      </c>
      <c r="F44" s="75">
        <f>VLOOKUP(C44,Country_Data!C:G,5,FALSE)</f>
        <v>98</v>
      </c>
      <c r="G44" s="76">
        <f>IFERROR(VLOOKUP(C44,Days_Since_100!C:G,5,FALSE)-1,0)</f>
        <v>3.6260044484199394E-2</v>
      </c>
      <c r="H44" s="77">
        <f>IFERROR(VLOOKUP(C44,Deaths_since_10!C:G,5,FALSE)-1,0)</f>
        <v>6.3600948246807842E-2</v>
      </c>
      <c r="I44" s="58"/>
      <c r="J44" s="68" t="str">
        <f t="shared" si="5"/>
        <v/>
      </c>
      <c r="K44" s="67">
        <v>9.6999999999999993</v>
      </c>
      <c r="L44" s="61">
        <f>VLOOKUP(C44,Country_Data!C:J,8,FALSE)</f>
        <v>5540720</v>
      </c>
      <c r="M44" s="60"/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6"/>
        <v>42</v>
      </c>
      <c r="C45" s="62" t="s">
        <v>35</v>
      </c>
      <c r="D45" s="75">
        <f>VLOOKUP(C45,Country_Data!B:F,5,FALSE)</f>
        <v>2792</v>
      </c>
      <c r="E45" s="75">
        <f>D45*Projections_Data!$C$15</f>
        <v>131.22399999999999</v>
      </c>
      <c r="F45" s="75">
        <f>VLOOKUP(C45,Country_Data!C:G,5,FALSE)</f>
        <v>47</v>
      </c>
      <c r="G45" s="76">
        <f>IFERROR(VLOOKUP(C45,Days_Since_100!C:G,5,FALSE)-1,0)</f>
        <v>1.1029086703657764E-2</v>
      </c>
      <c r="H45" s="77">
        <f>IFERROR(VLOOKUP(C45,Deaths_since_10!C:G,5,FALSE)-1,0)</f>
        <v>1.7948672792311271E-2</v>
      </c>
      <c r="J45" s="68" t="str">
        <f t="shared" si="5"/>
        <v/>
      </c>
      <c r="K45" s="67"/>
      <c r="L45" s="61">
        <f>VLOOKUP(C45,Country_Data!C:J,8,FALSE)</f>
        <v>69799978</v>
      </c>
      <c r="M45" s="60">
        <f>(L45/100000)*K45</f>
        <v>0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6"/>
        <v>43</v>
      </c>
      <c r="C46" s="62" t="s">
        <v>145</v>
      </c>
      <c r="D46" s="75">
        <f>VLOOKUP(C46,Country_Data!B:F,5,FALSE)</f>
        <v>3300</v>
      </c>
      <c r="E46" s="75">
        <f>D46*Projections_Data!$C$15</f>
        <v>155.1</v>
      </c>
      <c r="F46" s="75">
        <f>VLOOKUP(C46,Country_Data!C:G,5,FALSE)</f>
        <v>58</v>
      </c>
      <c r="G46" s="76">
        <f>IFERROR(VLOOKUP(C46,Days_Since_100!C:G,5,FALSE)-1,0)</f>
        <v>5.6590191259644707E-2</v>
      </c>
      <c r="H46" s="77">
        <f>IFERROR(VLOOKUP(C46,Deaths_since_10!C:G,5,FALSE)-1,0)</f>
        <v>0.11273004664881792</v>
      </c>
      <c r="J46" s="68" t="str">
        <f t="shared" si="5"/>
        <v/>
      </c>
      <c r="K46" s="67"/>
      <c r="L46" s="61">
        <f>VLOOKUP(C46,Country_Data!C:J,8,FALSE)</f>
        <v>59308690</v>
      </c>
      <c r="M46" s="60">
        <f>(L46/100000)*K46</f>
        <v>0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6"/>
        <v>44</v>
      </c>
      <c r="C47" s="62" t="s">
        <v>65</v>
      </c>
      <c r="D47" s="75">
        <f>VLOOKUP(C47,Country_Data!B:F,5,FALSE)</f>
        <v>3333</v>
      </c>
      <c r="E47" s="75">
        <f>D47*Projections_Data!$C$15</f>
        <v>156.65100000000001</v>
      </c>
      <c r="F47" s="75">
        <f>VLOOKUP(C47,Country_Data!C:G,5,FALSE)</f>
        <v>250</v>
      </c>
      <c r="G47" s="76">
        <f>IFERROR(VLOOKUP(C47,Days_Since_100!C:G,5,FALSE)-1,0)</f>
        <v>5.8779482335058697E-2</v>
      </c>
      <c r="H47" s="77">
        <f>IFERROR(VLOOKUP(C47,Deaths_since_10!C:G,5,FALSE)-1,0)</f>
        <v>6.4382642845941307E-2</v>
      </c>
      <c r="J47" s="68">
        <f t="shared" si="5"/>
        <v>39.554027423161791</v>
      </c>
      <c r="K47" s="67"/>
      <c r="L47" s="61">
        <f>VLOOKUP(C47,Country_Data!C:J,8,FALSE)</f>
        <v>102334404</v>
      </c>
      <c r="M47" s="60">
        <v>1500</v>
      </c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6"/>
        <v>45</v>
      </c>
      <c r="C48" s="62" t="s">
        <v>83</v>
      </c>
      <c r="D48" s="75">
        <f>VLOOKUP(C48,Country_Data!B:F,5,FALSE)</f>
        <v>2245</v>
      </c>
      <c r="E48" s="75">
        <f>D48*Projections_Data!$C$15</f>
        <v>105.515</v>
      </c>
      <c r="F48" s="75">
        <f>VLOOKUP(C48,Country_Data!C:G,5,FALSE)</f>
        <v>116</v>
      </c>
      <c r="G48" s="76">
        <f>IFERROR(VLOOKUP(C48,Days_Since_100!C:G,5,FALSE)-1,0)</f>
        <v>4.7896643687619367E-3</v>
      </c>
      <c r="H48" s="77">
        <f>IFERROR(VLOOKUP(C48,Deaths_since_10!C:G,5,FALSE)-1,0)</f>
        <v>2.605717935830687E-2</v>
      </c>
      <c r="J48" s="68" t="str">
        <f t="shared" si="5"/>
        <v/>
      </c>
      <c r="K48" s="67"/>
      <c r="L48" s="61">
        <f>VLOOKUP(C48,Country_Data!C:J,8,FALSE)</f>
        <v>10423054</v>
      </c>
      <c r="M48" s="60"/>
      <c r="O48" s="59">
        <f t="array" ref="O48">IF(OR(C48=$Q$4:$Q$22),1,0)</f>
        <v>0</v>
      </c>
    </row>
    <row r="49" spans="2:15" s="59" customFormat="1" ht="13.8" hidden="1" customHeight="1" x14ac:dyDescent="0.2">
      <c r="B49" s="66">
        <f t="shared" si="6"/>
        <v>46</v>
      </c>
      <c r="C49" s="62" t="s">
        <v>76</v>
      </c>
      <c r="D49" s="75">
        <f>VLOOKUP(C49,Country_Data!B:F,5,FALSE)</f>
        <v>1881</v>
      </c>
      <c r="E49" s="75">
        <f>D49*Projections_Data!$C$15</f>
        <v>88.406999999999996</v>
      </c>
      <c r="F49" s="75">
        <f>VLOOKUP(C49,Country_Data!C:G,5,FALSE)</f>
        <v>47</v>
      </c>
      <c r="G49" s="76">
        <f>IFERROR(VLOOKUP(C49,Days_Since_100!C:G,5,FALSE)-1,0)</f>
        <v>1.5589038747441775E-2</v>
      </c>
      <c r="H49" s="77">
        <f>IFERROR(VLOOKUP(C49,Deaths_since_10!C:G,5,FALSE)-1,0)</f>
        <v>7.3289260123837519E-2</v>
      </c>
      <c r="I49" s="58"/>
      <c r="J49" s="68" t="str">
        <f t="shared" si="5"/>
        <v/>
      </c>
      <c r="K49" s="67">
        <v>14.7</v>
      </c>
      <c r="L49" s="61">
        <f>VLOOKUP(C49,Country_Data!C:J,8,FALSE)</f>
        <v>4105267</v>
      </c>
      <c r="M49" s="60"/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6"/>
        <v>47</v>
      </c>
      <c r="C50" s="62" t="s">
        <v>92</v>
      </c>
      <c r="D50" s="75">
        <f>VLOOKUP(C50,Country_Data!B:F,5,FALSE)</f>
        <v>1773</v>
      </c>
      <c r="E50" s="75">
        <f>D50*Projections_Data!$C$15</f>
        <v>83.331000000000003</v>
      </c>
      <c r="F50" s="75">
        <f>VLOOKUP(C50,Country_Data!C:G,5,FALSE)</f>
        <v>10</v>
      </c>
      <c r="G50" s="76">
        <f>IFERROR(VLOOKUP(C50,Days_Since_100!C:G,5,FALSE)-1,0)</f>
        <v>5.2712902043579035E-3</v>
      </c>
      <c r="H50" s="77">
        <f>IFERROR(VLOOKUP(C50,Deaths_since_10!C:G,5,FALSE)-1,0)</f>
        <v>4.5639552591273169E-2</v>
      </c>
      <c r="J50" s="68" t="str">
        <f t="shared" si="5"/>
        <v/>
      </c>
      <c r="K50" s="67"/>
      <c r="L50" s="61">
        <f>VLOOKUP(C50,Country_Data!C:J,8,FALSE)</f>
        <v>341243</v>
      </c>
      <c r="M50" s="60"/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6"/>
        <v>48</v>
      </c>
      <c r="C51" s="62" t="s">
        <v>92</v>
      </c>
      <c r="D51" s="75">
        <f>VLOOKUP(C51,Country_Data!B:F,5,FALSE)</f>
        <v>1773</v>
      </c>
      <c r="E51" s="75">
        <f>D51*Projections_Data!$C$15</f>
        <v>83.331000000000003</v>
      </c>
      <c r="F51" s="75">
        <f>VLOOKUP(C51,Country_Data!C:G,5,FALSE)</f>
        <v>10</v>
      </c>
      <c r="G51" s="76">
        <f>IFERROR(VLOOKUP(C51,Days_Since_100!C:G,5,FALSE)-1,0)</f>
        <v>5.2712902043579035E-3</v>
      </c>
      <c r="H51" s="77">
        <f>IFERROR(VLOOKUP(C51,Deaths_since_10!C:G,5,FALSE)-1,0)</f>
        <v>4.5639552591273169E-2</v>
      </c>
      <c r="J51" s="68">
        <f t="shared" si="5"/>
        <v>-81.613183649239602</v>
      </c>
      <c r="K51" s="67">
        <v>15.9</v>
      </c>
      <c r="L51" s="61">
        <f>VLOOKUP(C51,Country_Data!C:J,8,FALSE)</f>
        <v>341243</v>
      </c>
      <c r="M51" s="60">
        <f>(L51/100000)*K51</f>
        <v>54.257637000000003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6"/>
        <v>49</v>
      </c>
      <c r="C52" s="62" t="s">
        <v>73</v>
      </c>
      <c r="D52" s="75">
        <f>VLOOKUP(C52,Country_Data!B:F,5,FALSE)</f>
        <v>1907</v>
      </c>
      <c r="E52" s="75">
        <f>D52*Projections_Data!$C$15</f>
        <v>89.629000000000005</v>
      </c>
      <c r="F52" s="75">
        <f>VLOOKUP(C52,Country_Data!C:G,5,FALSE)</f>
        <v>7</v>
      </c>
      <c r="G52" s="76">
        <f>IFERROR(VLOOKUP(C52,Days_Since_100!C:G,5,FALSE)-1,0)</f>
        <v>2.6773966212545464E-2</v>
      </c>
      <c r="H52" s="77">
        <f>IFERROR(VLOOKUP(C52,Deaths_since_10!C:G,5,FALSE)-1,0)</f>
        <v>0</v>
      </c>
      <c r="J52" s="68" t="str">
        <f t="shared" si="5"/>
        <v/>
      </c>
      <c r="K52" s="67"/>
      <c r="L52" s="61">
        <f>VLOOKUP(C52,Country_Data!C:J,8,FALSE)</f>
        <v>1701575</v>
      </c>
      <c r="M52" s="60">
        <f>(L52/100000)*K52</f>
        <v>0</v>
      </c>
      <c r="O52" s="59">
        <f t="array" ref="O52">IF(OR(C52=$Q$4:$Q$22),1,0)</f>
        <v>0</v>
      </c>
    </row>
    <row r="53" spans="2:15" s="59" customFormat="1" ht="13.8" hidden="1" customHeight="1" x14ac:dyDescent="0.2">
      <c r="B53" s="66">
        <f t="shared" si="6"/>
        <v>50</v>
      </c>
      <c r="C53" s="62" t="s">
        <v>132</v>
      </c>
      <c r="D53" s="75">
        <f>VLOOKUP(C53,Country_Data!B:F,5,FALSE)</f>
        <v>1984</v>
      </c>
      <c r="E53" s="75">
        <f>D53*Projections_Data!$C$15</f>
        <v>93.248000000000005</v>
      </c>
      <c r="F53" s="75">
        <f>VLOOKUP(C53,Country_Data!C:G,5,FALSE)</f>
        <v>199</v>
      </c>
      <c r="G53" s="76">
        <f>IFERROR(VLOOKUP(C53,Days_Since_100!C:G,5,FALSE)-1,0)</f>
        <v>4.6723338361706501E-2</v>
      </c>
      <c r="H53" s="77">
        <f>IFERROR(VLOOKUP(C53,Deaths_since_10!C:G,5,FALSE)-1,0)</f>
        <v>8.2304977114918909E-2</v>
      </c>
      <c r="I53" s="58"/>
      <c r="J53" s="68" t="str">
        <f t="shared" si="5"/>
        <v/>
      </c>
      <c r="K53" s="67">
        <v>13.8</v>
      </c>
      <c r="L53" s="61">
        <f>VLOOKUP(C53,Country_Data!C:J,8,FALSE)</f>
        <v>9660351</v>
      </c>
      <c r="M53" s="60"/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6"/>
        <v>51</v>
      </c>
      <c r="C54" s="62" t="s">
        <v>70</v>
      </c>
      <c r="D54" s="75">
        <f>VLOOKUP(C54,Country_Data!B:F,5,FALSE)</f>
        <v>1574</v>
      </c>
      <c r="E54" s="75">
        <f>D54*Projections_Data!$C$15</f>
        <v>73.977999999999994</v>
      </c>
      <c r="F54" s="75">
        <f>VLOOKUP(C54,Country_Data!C:G,5,FALSE)</f>
        <v>82</v>
      </c>
      <c r="G54" s="76">
        <f>IFERROR(VLOOKUP(C54,Days_Since_100!C:G,5,FALSE)-1,0)</f>
        <v>2.1526547602273016E-2</v>
      </c>
      <c r="H54" s="77">
        <f>IFERROR(VLOOKUP(C54,Deaths_since_10!C:G,5,FALSE)-1,0)</f>
        <v>7.4821312601103251E-3</v>
      </c>
      <c r="J54" s="68">
        <f t="shared" si="5"/>
        <v>162.0378236599727</v>
      </c>
      <c r="K54" s="67">
        <v>5.8</v>
      </c>
      <c r="L54" s="61">
        <f>VLOOKUP(C54,Country_Data!C:J,8,FALSE)</f>
        <v>40222493</v>
      </c>
      <c r="M54" s="60">
        <f>(L54/100000)*K54</f>
        <v>2332.9045939999996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6"/>
        <v>52</v>
      </c>
      <c r="C55" s="62" t="s">
        <v>74</v>
      </c>
      <c r="D55" s="75">
        <f>VLOOKUP(C55,Country_Data!B:F,5,FALSE)</f>
        <v>1995</v>
      </c>
      <c r="E55" s="75">
        <f>D55*Projections_Data!$C$15</f>
        <v>93.765000000000001</v>
      </c>
      <c r="F55" s="75">
        <f>VLOOKUP(C55,Country_Data!C:G,5,FALSE)</f>
        <v>9</v>
      </c>
      <c r="G55" s="76">
        <f>IFERROR(VLOOKUP(C55,Days_Since_100!C:G,5,FALSE)-1,0)</f>
        <v>7.2638337494833394E-2</v>
      </c>
      <c r="H55" s="77">
        <f>IFERROR(VLOOKUP(C55,Deaths_since_10!C:G,5,FALSE)-1,0)</f>
        <v>0</v>
      </c>
      <c r="J55" s="68" t="str">
        <f t="shared" si="5"/>
        <v/>
      </c>
      <c r="K55" s="67"/>
      <c r="L55" s="61">
        <f>VLOOKUP(C55,Country_Data!C:J,8,FALSE)</f>
        <v>4270571</v>
      </c>
      <c r="M55" s="60">
        <f>(L55/100000)*K55</f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6"/>
        <v>53</v>
      </c>
      <c r="C56" s="62" t="s">
        <v>88</v>
      </c>
      <c r="D56" s="75">
        <f>VLOOKUP(C56,Country_Data!B:F,5,FALSE)</f>
        <v>1535</v>
      </c>
      <c r="E56" s="75">
        <f>D56*Projections_Data!$C$15</f>
        <v>72.144999999999996</v>
      </c>
      <c r="F56" s="75">
        <f>VLOOKUP(C56,Country_Data!C:G,5,FALSE)</f>
        <v>40</v>
      </c>
      <c r="G56" s="76">
        <f>IFERROR(VLOOKUP(C56,Days_Since_100!C:G,5,FALSE)-1,0)</f>
        <v>1.858216794883516E-2</v>
      </c>
      <c r="H56" s="77">
        <f>IFERROR(VLOOKUP(C56,Deaths_since_10!C:G,5,FALSE)-1,0)</f>
        <v>2.7066087089351765E-2</v>
      </c>
      <c r="J56" s="68" t="str">
        <f t="shared" si="5"/>
        <v/>
      </c>
      <c r="K56" s="67"/>
      <c r="L56" s="61">
        <f>VLOOKUP(C56,Country_Data!C:J,8,FALSE)</f>
        <v>1326535</v>
      </c>
      <c r="M56" s="60">
        <f>(L56/100000)*K56</f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6"/>
        <v>54</v>
      </c>
      <c r="C57" s="62" t="s">
        <v>141</v>
      </c>
      <c r="D57" s="75">
        <f>VLOOKUP(C57,Country_Data!B:F,5,FALSE)</f>
        <v>1335</v>
      </c>
      <c r="E57" s="75">
        <f>D57*Projections_Data!$C$15</f>
        <v>62.744999999999997</v>
      </c>
      <c r="F57" s="75">
        <f>VLOOKUP(C57,Country_Data!C:G,5,FALSE)</f>
        <v>77</v>
      </c>
      <c r="G57" s="76">
        <f>IFERROR(VLOOKUP(C57,Days_Since_100!C:G,5,FALSE)-1,0)</f>
        <v>1.356903940830545E-2</v>
      </c>
      <c r="H57" s="77">
        <f>IFERROR(VLOOKUP(C57,Deaths_since_10!C:G,5,FALSE)-1,0)</f>
        <v>4.7688502770175001E-2</v>
      </c>
      <c r="J57" s="68" t="str">
        <f t="shared" si="5"/>
        <v/>
      </c>
      <c r="K57" s="67"/>
      <c r="L57" s="61">
        <f>VLOOKUP(C57,Country_Data!C:J,8,FALSE)</f>
        <v>2078938</v>
      </c>
      <c r="M57" s="60">
        <f>(L57/100000)*K57</f>
        <v>0</v>
      </c>
      <c r="O57" s="59">
        <f t="array" ref="O57">IF(OR(C57=$Q$4:$Q$22),1,0)</f>
        <v>0</v>
      </c>
    </row>
    <row r="58" spans="2:15" s="59" customFormat="1" ht="13.8" hidden="1" customHeight="1" x14ac:dyDescent="0.2">
      <c r="B58" s="66">
        <f t="shared" si="6"/>
        <v>55</v>
      </c>
      <c r="C58" s="62" t="s">
        <v>93</v>
      </c>
      <c r="D58" s="75">
        <f>VLOOKUP(C58,Country_Data!B:F,5,FALSE)</f>
        <v>1326</v>
      </c>
      <c r="E58" s="75">
        <f>D58*Projections_Data!$C$15</f>
        <v>62.322000000000003</v>
      </c>
      <c r="F58" s="75">
        <f>VLOOKUP(C58,Country_Data!C:G,5,FALSE)</f>
        <v>37</v>
      </c>
      <c r="G58" s="76">
        <f>IFERROR(VLOOKUP(C58,Days_Since_100!C:G,5,FALSE)-1,0)</f>
        <v>3.9785494906841912E-2</v>
      </c>
      <c r="H58" s="77">
        <f>IFERROR(VLOOKUP(C58,Deaths_since_10!C:G,5,FALSE)-1,0)</f>
        <v>4.2836189040638795E-2</v>
      </c>
      <c r="I58" s="79"/>
      <c r="J58" s="68" t="str">
        <f t="shared" si="5"/>
        <v/>
      </c>
      <c r="K58" s="67">
        <v>15.5</v>
      </c>
      <c r="L58" s="61">
        <f>VLOOKUP(C58,Country_Data!C:J,8,FALSE)</f>
        <v>2722289</v>
      </c>
      <c r="M58" s="60"/>
      <c r="O58" s="59">
        <f t="array" ref="O58">IF(OR(C58=$Q$4:$Q$22),1,0)</f>
        <v>0</v>
      </c>
    </row>
    <row r="59" spans="2:15" s="59" customFormat="1" ht="13.8" hidden="1" customHeight="1" x14ac:dyDescent="0.2">
      <c r="B59" s="66">
        <f t="shared" si="6"/>
        <v>56</v>
      </c>
      <c r="C59" s="62" t="s">
        <v>162</v>
      </c>
      <c r="D59" s="75">
        <f>VLOOKUP(C59,Country_Data!B:F,5,FALSE)</f>
        <v>1173</v>
      </c>
      <c r="E59" s="75">
        <f>D59*Projections_Data!$C$15</f>
        <v>55.131</v>
      </c>
      <c r="F59" s="75">
        <f>VLOOKUP(C59,Country_Data!C:G,5,FALSE)</f>
        <v>13</v>
      </c>
      <c r="G59" s="76">
        <f>IFERROR(VLOOKUP(C59,Days_Since_100!C:G,5,FALSE)-1,0)</f>
        <v>6.3303989338005184E-2</v>
      </c>
      <c r="H59" s="77">
        <f>IFERROR(VLOOKUP(C59,Deaths_since_10!C:G,5,FALSE)-1,0)</f>
        <v>0</v>
      </c>
      <c r="I59" s="58"/>
      <c r="J59" s="68" t="str">
        <f t="shared" si="5"/>
        <v/>
      </c>
      <c r="K59" s="67">
        <v>9.1</v>
      </c>
      <c r="L59" s="61">
        <f>VLOOKUP(C59,Country_Data!C:J,8,FALSE)</f>
        <v>5459642</v>
      </c>
      <c r="M59" s="60"/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7">B59+1</f>
        <v>57</v>
      </c>
      <c r="C60" s="62" t="s">
        <v>199</v>
      </c>
      <c r="D60" s="75">
        <f>VLOOKUP(C60,Country_Data!B:F,5,FALSE)</f>
        <v>929</v>
      </c>
      <c r="E60" s="75">
        <f>D60*Projections_Data!$C$15</f>
        <v>43.662999999999997</v>
      </c>
      <c r="F60" s="75">
        <f>VLOOKUP(C60,Country_Data!C:G,5,FALSE)</f>
        <v>43</v>
      </c>
      <c r="G60" s="76">
        <f>IFERROR(VLOOKUP(C60,Days_Since_100!C:G,5,FALSE)-1,0)</f>
        <v>4.4573544498894169E-2</v>
      </c>
      <c r="H60" s="77">
        <f>IFERROR(VLOOKUP(C60,Deaths_since_10!C:G,5,FALSE)-1,0)</f>
        <v>3.6175193719643062E-2</v>
      </c>
      <c r="I60" s="59"/>
      <c r="J60" s="68" t="str">
        <f t="shared" si="5"/>
        <v/>
      </c>
      <c r="K60" s="67"/>
      <c r="L60" s="61">
        <f>VLOOKUP(C60,Country_Data!C:J,8,FALSE)</f>
        <v>6948445</v>
      </c>
      <c r="M60" s="60">
        <f>(L60/100000)*K60</f>
        <v>0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7"/>
        <v>58</v>
      </c>
      <c r="C61" s="62" t="s">
        <v>231</v>
      </c>
      <c r="D61" s="75">
        <f>VLOOKUP(C61,Country_Data!B:F,5,FALSE)</f>
        <v>772</v>
      </c>
      <c r="E61" s="75">
        <f>D61*Projections_Data!$C$15</f>
        <v>36.283999999999999</v>
      </c>
      <c r="F61" s="75">
        <f>VLOOKUP(C61,Country_Data!C:G,5,FALSE)</f>
        <v>12</v>
      </c>
      <c r="G61" s="76">
        <f>IFERROR(VLOOKUP(C61,Days_Since_100!C:G,5,FALSE)-1,0)</f>
        <v>1.5458669410078008E-2</v>
      </c>
      <c r="H61" s="77">
        <f>IFERROR(VLOOKUP(C61,Deaths_since_10!C:G,5,FALSE)-1,0)</f>
        <v>0</v>
      </c>
      <c r="I61" s="79"/>
      <c r="J61" s="68" t="str">
        <f t="shared" si="5"/>
        <v/>
      </c>
      <c r="K61" s="67">
        <v>11.4</v>
      </c>
      <c r="L61" s="61">
        <f>VLOOKUP(C61,Country_Data!C:J,8,FALSE)</f>
        <v>1207359</v>
      </c>
      <c r="M61" s="60"/>
      <c r="O61" s="59">
        <f t="array" ref="O61">IF(OR(C61=$Q$4:$Q$22),1,0)</f>
        <v>0</v>
      </c>
    </row>
    <row r="62" spans="2:15" ht="13.2" hidden="1" customHeight="1" x14ac:dyDescent="0.2">
      <c r="B62" s="66">
        <f t="shared" si="7"/>
        <v>59</v>
      </c>
      <c r="C62" s="62" t="s">
        <v>111</v>
      </c>
      <c r="D62" s="75">
        <f>VLOOKUP(C62,Country_Data!B:F,5,FALSE)</f>
        <v>739</v>
      </c>
      <c r="E62" s="75">
        <f>D62*Projections_Data!$C$15</f>
        <v>34.732999999999997</v>
      </c>
      <c r="F62" s="75">
        <f>VLOOKUP(C62,Country_Data!C:G,5,FALSE)</f>
        <v>5</v>
      </c>
      <c r="G62" s="76">
        <f>IFERROR(VLOOKUP(C62,Days_Since_100!C:G,5,FALSE)-1,0)</f>
        <v>2.1019512414363062E-2</v>
      </c>
      <c r="H62" s="77">
        <f>IFERROR(VLOOKUP(C62,Deaths_since_10!C:G,5,FALSE)-1,0)</f>
        <v>0</v>
      </c>
      <c r="I62" s="59"/>
      <c r="J62" s="68">
        <f t="shared" si="5"/>
        <v>85.923629995807204</v>
      </c>
      <c r="K62" s="67">
        <v>11</v>
      </c>
      <c r="L62" s="61">
        <f>VLOOKUP(C62,Country_Data!C:J,8,FALSE)</f>
        <v>1886198</v>
      </c>
      <c r="M62" s="60">
        <f>(L62/100000)*K62</f>
        <v>207.48177999999999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7"/>
        <v>60</v>
      </c>
      <c r="C63" s="62" t="s">
        <v>67</v>
      </c>
      <c r="D63" s="75">
        <f>VLOOKUP(C63,Country_Data!B:F,5,FALSE)</f>
        <v>677</v>
      </c>
      <c r="E63" s="75">
        <f>D63*Projections_Data!$C$15</f>
        <v>31.818999999999999</v>
      </c>
      <c r="F63" s="75">
        <f>VLOOKUP(C63,Country_Data!C:G,5,FALSE)</f>
        <v>21</v>
      </c>
      <c r="G63" s="76">
        <f>IFERROR(VLOOKUP(C63,Days_Since_100!C:G,5,FALSE)-1,0)</f>
        <v>5.7095057695570883E-3</v>
      </c>
      <c r="H63" s="77">
        <f>IFERROR(VLOOKUP(C63,Deaths_since_10!C:G,5,FALSE)-1,0)</f>
        <v>0</v>
      </c>
      <c r="I63" s="59"/>
      <c r="J63" s="68">
        <f t="shared" si="5"/>
        <v>451.66812199745704</v>
      </c>
      <c r="K63" s="67">
        <v>6.1</v>
      </c>
      <c r="L63" s="61">
        <f>VLOOKUP(C63,Country_Data!C:J,8,FALSE)</f>
        <v>6825445</v>
      </c>
      <c r="M63" s="60">
        <f>(L63/100000)*K63</f>
        <v>416.35214500000001</v>
      </c>
      <c r="O63" s="59">
        <f t="array" ref="O63">IF(OR(C63=$Q$4:$Q$22),1,0)</f>
        <v>0</v>
      </c>
    </row>
    <row r="64" spans="2:15" ht="13.2" hidden="1" customHeight="1" x14ac:dyDescent="0.2">
      <c r="B64" s="66">
        <f t="shared" si="7"/>
        <v>61</v>
      </c>
      <c r="C64" s="62" t="s">
        <v>342</v>
      </c>
      <c r="D64" s="75">
        <f>VLOOKUP(C64,Country_Data!B:F,5,FALSE)</f>
        <v>422</v>
      </c>
      <c r="E64" s="75">
        <f>D64*Projections_Data!$C$15</f>
        <v>19.834</v>
      </c>
      <c r="F64" s="75">
        <f>VLOOKUP(C64,Country_Data!C:G,5,FALSE)</f>
        <v>6</v>
      </c>
      <c r="G64" s="76">
        <f>IFERROR(VLOOKUP(C64,Days_Since_100!C:G,5,FALSE)-1,0)</f>
        <v>1.3311732414883481E-2</v>
      </c>
      <c r="H64" s="77">
        <f>IFERROR(VLOOKUP(C64,Deaths_since_10!C:G,5,FALSE)-1,0)</f>
        <v>0</v>
      </c>
      <c r="I64" s="59"/>
      <c r="J64" s="68" t="str">
        <f t="shared" si="5"/>
        <v/>
      </c>
      <c r="K64" s="67"/>
      <c r="L64" s="61">
        <f>VLOOKUP(C64,Country_Data!C:J,8,FALSE)</f>
        <v>23816775</v>
      </c>
      <c r="M64" s="60">
        <f>(L64/100000)*K64</f>
        <v>0</v>
      </c>
      <c r="O64" s="59">
        <f t="array" ref="O64">IF(OR(C64=$Q$4:$Q$22),1,0)</f>
        <v>0</v>
      </c>
    </row>
    <row r="65" spans="1:15" ht="13.2" hidden="1" customHeight="1" x14ac:dyDescent="0.2">
      <c r="B65" s="66">
        <f t="shared" si="7"/>
        <v>62</v>
      </c>
      <c r="C65" s="62" t="s">
        <v>90</v>
      </c>
      <c r="D65" s="75">
        <f>VLOOKUP(C65,Country_Data!B:F,5,FALSE)</f>
        <v>462</v>
      </c>
      <c r="E65" s="75">
        <f>D65*Projections_Data!$C$15</f>
        <v>21.713999999999999</v>
      </c>
      <c r="F65" s="75">
        <f>VLOOKUP(C65,Country_Data!C:G,5,FALSE)</f>
        <v>39</v>
      </c>
      <c r="G65" s="76">
        <f>IFERROR(VLOOKUP(C65,Days_Since_100!C:G,5,FALSE)-1,0)</f>
        <v>4.4286844887836185E-2</v>
      </c>
      <c r="H65" s="77">
        <f>IFERROR(VLOOKUP(C65,Deaths_since_10!C:G,5,FALSE)-1,0)</f>
        <v>1.6137364741595661E-2</v>
      </c>
      <c r="I65" s="59"/>
      <c r="J65" s="68" t="str">
        <f t="shared" si="5"/>
        <v/>
      </c>
      <c r="K65" s="67"/>
      <c r="L65" s="61">
        <f>VLOOKUP(C65,Country_Data!C:J,8,FALSE)</f>
        <v>33931</v>
      </c>
      <c r="M65" s="60">
        <f>(L65/100000)*K65</f>
        <v>0</v>
      </c>
      <c r="O65" s="59">
        <f t="array" ref="O65">IF(OR(C65=$Q$4:$Q$22),1,0)</f>
        <v>0</v>
      </c>
    </row>
    <row r="66" spans="1:15" ht="13.2" hidden="1" customHeight="1" thickBot="1" x14ac:dyDescent="0.25">
      <c r="A66" s="88"/>
      <c r="B66" s="66">
        <f t="shared" si="7"/>
        <v>63</v>
      </c>
      <c r="C66" s="62" t="s">
        <v>340</v>
      </c>
      <c r="D66" s="75">
        <f>VLOOKUP(C66,Country_Data!B:F,5,FALSE)</f>
        <v>0</v>
      </c>
      <c r="E66" s="75">
        <f>D66*Projections_Data!$C$15</f>
        <v>0</v>
      </c>
      <c r="F66" s="75">
        <f>VLOOKUP(C66,Country_Data!C:G,5,FALSE)</f>
        <v>0</v>
      </c>
      <c r="G66" s="76">
        <f>IFERROR(VLOOKUP(C66,Days_Since_100!C:G,5,FALSE)-1,0)</f>
        <v>0</v>
      </c>
      <c r="H66" s="77">
        <f>IFERROR(VLOOKUP(C66,Deaths_since_10!C:G,5,FALSE)-1,0)</f>
        <v>0</v>
      </c>
      <c r="I66" s="97"/>
      <c r="J66" s="68" t="str">
        <f t="shared" si="5"/>
        <v/>
      </c>
      <c r="K66" s="67"/>
      <c r="L66" s="61">
        <f>VLOOKUP(C66,Country_Data!C:J,8,FALSE)</f>
        <v>0</v>
      </c>
      <c r="M66" s="60">
        <f>(L66/100000)*K66</f>
        <v>0</v>
      </c>
      <c r="N66" s="79"/>
      <c r="O66" s="59">
        <f t="array" ref="O66">IF(OR(C66=$Q$4:$Q$22),1,0)</f>
        <v>0</v>
      </c>
    </row>
    <row r="67" spans="1:15" ht="2.4" customHeight="1" x14ac:dyDescent="0.2">
      <c r="A67" s="87"/>
      <c r="B67" s="78"/>
      <c r="C67" s="78"/>
      <c r="D67" s="78"/>
      <c r="E67" s="78"/>
      <c r="F67" s="78"/>
      <c r="G67" s="78"/>
      <c r="H67" s="84"/>
      <c r="I67" s="79"/>
      <c r="J67" s="85"/>
      <c r="K67" s="85"/>
      <c r="L67" s="86"/>
      <c r="M67" s="79"/>
      <c r="N67" s="79"/>
    </row>
    <row r="68" spans="1:15" ht="13.2" customHeight="1" x14ac:dyDescent="0.2">
      <c r="A68" s="87"/>
      <c r="B68" s="62"/>
      <c r="C68" s="62"/>
      <c r="D68" s="62"/>
      <c r="E68" s="62"/>
      <c r="F68" s="62"/>
      <c r="G68" s="62"/>
      <c r="H68" s="80" t="s">
        <v>623</v>
      </c>
      <c r="I68" s="79"/>
      <c r="J68" s="79"/>
      <c r="K68" s="79"/>
      <c r="L68" s="79"/>
      <c r="M68" s="79"/>
      <c r="N68" s="79"/>
    </row>
    <row r="69" spans="1:15" ht="13.2" customHeight="1" x14ac:dyDescent="0.2">
      <c r="A69" s="87"/>
      <c r="B69" s="89"/>
      <c r="C69" s="79"/>
      <c r="D69" s="79"/>
      <c r="E69" s="79"/>
      <c r="F69" s="79"/>
      <c r="G69" s="89"/>
      <c r="H69" s="89"/>
      <c r="I69" s="79"/>
      <c r="J69" s="79"/>
      <c r="K69" s="79"/>
      <c r="L69" s="79"/>
      <c r="M69" s="79"/>
      <c r="N69" s="79"/>
    </row>
    <row r="70" spans="1:15" ht="13.2" customHeight="1" x14ac:dyDescent="0.2">
      <c r="A70" s="87"/>
      <c r="B70" s="89"/>
      <c r="C70" s="79"/>
      <c r="D70" s="79"/>
      <c r="E70" s="79"/>
      <c r="F70" s="79"/>
      <c r="G70" s="89"/>
      <c r="H70" s="89"/>
      <c r="I70" s="79"/>
      <c r="J70" s="79"/>
      <c r="K70" s="79"/>
      <c r="L70" s="79"/>
      <c r="M70" s="79"/>
    </row>
    <row r="71" spans="1:15" ht="13.2" customHeight="1" x14ac:dyDescent="0.2">
      <c r="A71" s="87"/>
      <c r="B71" s="89"/>
      <c r="C71" s="79"/>
      <c r="D71" s="79"/>
      <c r="E71" s="79"/>
      <c r="F71" s="79"/>
      <c r="G71" s="89"/>
      <c r="H71" s="89"/>
      <c r="I71" s="79"/>
      <c r="J71" s="79"/>
      <c r="K71" s="79"/>
      <c r="L71" s="79"/>
      <c r="M71" s="79"/>
    </row>
    <row r="72" spans="1:15" ht="13.2" customHeight="1" x14ac:dyDescent="0.2">
      <c r="A72" s="87"/>
      <c r="B72" s="89"/>
      <c r="C72" s="79"/>
      <c r="D72" s="79"/>
      <c r="E72" s="79"/>
      <c r="F72" s="79"/>
      <c r="G72" s="89"/>
      <c r="H72" s="89"/>
      <c r="I72" s="79"/>
      <c r="J72" s="79"/>
      <c r="K72" s="79"/>
      <c r="L72" s="79"/>
      <c r="M72" s="79"/>
    </row>
    <row r="73" spans="1:15" ht="13.2" customHeight="1" x14ac:dyDescent="0.2">
      <c r="A73" s="87"/>
      <c r="B73" s="89"/>
      <c r="C73" s="79"/>
      <c r="D73" s="79"/>
      <c r="E73" s="79"/>
      <c r="F73" s="79"/>
      <c r="G73" s="89"/>
      <c r="H73" s="89"/>
      <c r="I73" s="79"/>
      <c r="J73" s="79"/>
      <c r="K73" s="79"/>
      <c r="L73" s="79"/>
      <c r="M73" s="79"/>
    </row>
    <row r="74" spans="1:15" ht="13.2" customHeight="1" x14ac:dyDescent="0.2">
      <c r="A74" s="87"/>
      <c r="B74" s="89"/>
      <c r="C74" s="79"/>
      <c r="D74" s="79"/>
      <c r="E74" s="79"/>
      <c r="F74" s="79"/>
      <c r="G74" s="89"/>
      <c r="H74" s="89"/>
      <c r="I74" s="79"/>
      <c r="J74" s="79"/>
      <c r="K74" s="79"/>
      <c r="L74" s="79"/>
      <c r="M74" s="79"/>
    </row>
    <row r="75" spans="1:15" ht="13.2" customHeight="1" x14ac:dyDescent="0.2">
      <c r="A75" s="87"/>
      <c r="B75" s="89"/>
      <c r="C75" s="79"/>
      <c r="D75" s="79"/>
      <c r="E75" s="79"/>
      <c r="F75" s="79"/>
      <c r="G75" s="89"/>
      <c r="H75" s="89"/>
      <c r="I75" s="79"/>
      <c r="J75" s="79"/>
      <c r="K75" s="79"/>
      <c r="L75" s="79"/>
      <c r="M75" s="79"/>
    </row>
    <row r="76" spans="1:15" ht="13.2" customHeight="1" x14ac:dyDescent="0.2">
      <c r="A76" s="87"/>
      <c r="B76" s="89"/>
      <c r="C76" s="79"/>
      <c r="D76" s="79"/>
      <c r="E76" s="79"/>
      <c r="F76" s="79"/>
      <c r="G76" s="89"/>
      <c r="H76" s="89"/>
      <c r="I76" s="79"/>
      <c r="J76" s="79"/>
      <c r="K76" s="79"/>
      <c r="L76" s="79"/>
      <c r="M76" s="79"/>
    </row>
    <row r="77" spans="1:15" ht="13.2" customHeight="1" x14ac:dyDescent="0.2">
      <c r="A77" s="87"/>
      <c r="B77" s="89"/>
      <c r="C77" s="79"/>
      <c r="D77" s="79"/>
      <c r="E77" s="79"/>
      <c r="F77" s="79"/>
      <c r="G77" s="89"/>
      <c r="H77" s="89"/>
      <c r="I77" s="79"/>
      <c r="J77" s="79"/>
      <c r="K77" s="79"/>
      <c r="L77" s="79"/>
      <c r="M77" s="79"/>
    </row>
    <row r="78" spans="1:15" ht="13.2" customHeight="1" x14ac:dyDescent="0.2">
      <c r="A78" s="87"/>
      <c r="B78" s="89"/>
      <c r="C78" s="79"/>
      <c r="D78" s="79"/>
      <c r="E78" s="79"/>
      <c r="F78" s="79"/>
      <c r="G78" s="89"/>
      <c r="H78" s="89"/>
      <c r="I78" s="79"/>
      <c r="J78" s="79"/>
      <c r="K78" s="79"/>
      <c r="L78" s="79"/>
      <c r="M78" s="79"/>
    </row>
    <row r="79" spans="1:15" ht="13.2" customHeight="1" x14ac:dyDescent="0.2">
      <c r="A79" s="79"/>
      <c r="B79" s="89"/>
      <c r="C79" s="79"/>
      <c r="D79" s="79"/>
      <c r="E79" s="79"/>
      <c r="F79" s="79"/>
      <c r="G79" s="89"/>
      <c r="H79" s="89"/>
      <c r="I79" s="79"/>
      <c r="J79" s="79"/>
      <c r="K79" s="79"/>
      <c r="L79" s="79"/>
      <c r="M79" s="79"/>
    </row>
    <row r="80" spans="1:15" ht="13.2" customHeight="1" x14ac:dyDescent="0.2">
      <c r="A80" s="79"/>
      <c r="B80" s="89"/>
      <c r="C80" s="79"/>
      <c r="D80" s="79"/>
      <c r="E80" s="79"/>
      <c r="F80" s="79"/>
      <c r="G80" s="89"/>
      <c r="H80" s="89"/>
      <c r="I80" s="79"/>
      <c r="J80" s="79"/>
      <c r="K80" s="79"/>
      <c r="L80" s="79"/>
      <c r="M80" s="79"/>
    </row>
    <row r="81" spans="1:13" ht="13.2" customHeight="1" x14ac:dyDescent="0.2">
      <c r="A81" s="79"/>
      <c r="B81" s="89"/>
      <c r="C81" s="79"/>
      <c r="D81" s="79"/>
      <c r="E81" s="79"/>
      <c r="F81" s="79"/>
      <c r="G81" s="89"/>
      <c r="H81" s="89"/>
      <c r="I81" s="79"/>
      <c r="J81" s="79"/>
      <c r="K81" s="79"/>
      <c r="L81" s="79"/>
      <c r="M81" s="79"/>
    </row>
  </sheetData>
  <autoFilter ref="C3:M3" xr:uid="{4E6F1926-8E17-40DF-935A-A5A587FE43B5}">
    <sortState xmlns:xlrd2="http://schemas.microsoft.com/office/spreadsheetml/2017/richdata2" ref="C4:M23">
      <sortCondition descending="1" ref="D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B2:X35"/>
  <sheetViews>
    <sheetView topLeftCell="B60" zoomScale="80" zoomScaleNormal="80" workbookViewId="0">
      <selection activeCell="P5" sqref="P5"/>
    </sheetView>
  </sheetViews>
  <sheetFormatPr defaultRowHeight="14.4" x14ac:dyDescent="0.3"/>
  <cols>
    <col min="3" max="3" width="9.33203125" bestFit="1" customWidth="1"/>
    <col min="4" max="4" width="8.33203125" bestFit="1" customWidth="1"/>
    <col min="16" max="16" width="10.33203125" customWidth="1"/>
    <col min="19" max="19" width="11.33203125" bestFit="1" customWidth="1"/>
    <col min="24" max="24" width="11.21875" bestFit="1" customWidth="1"/>
  </cols>
  <sheetData>
    <row r="2" spans="2:23" x14ac:dyDescent="0.3">
      <c r="C2" t="s">
        <v>587</v>
      </c>
      <c r="D2" t="s">
        <v>507</v>
      </c>
      <c r="H2">
        <v>1</v>
      </c>
      <c r="I2" t="s">
        <v>349</v>
      </c>
      <c r="R2" t="s">
        <v>587</v>
      </c>
      <c r="S2" t="s">
        <v>507</v>
      </c>
      <c r="V2">
        <v>1</v>
      </c>
      <c r="W2" t="s">
        <v>349</v>
      </c>
    </row>
    <row r="3" spans="2:23" x14ac:dyDescent="0.3">
      <c r="B3" t="s">
        <v>426</v>
      </c>
      <c r="C3" s="5">
        <v>0</v>
      </c>
      <c r="D3" s="5">
        <v>0</v>
      </c>
      <c r="H3">
        <v>2</v>
      </c>
      <c r="I3" t="s">
        <v>38</v>
      </c>
      <c r="Q3" t="s">
        <v>428</v>
      </c>
      <c r="R3">
        <v>5</v>
      </c>
      <c r="S3">
        <v>5</v>
      </c>
      <c r="V3">
        <v>2</v>
      </c>
      <c r="W3" t="s">
        <v>38</v>
      </c>
    </row>
    <row r="4" spans="2:23" x14ac:dyDescent="0.3">
      <c r="B4" t="s">
        <v>427</v>
      </c>
      <c r="C4" s="5">
        <v>800000</v>
      </c>
      <c r="D4" s="5">
        <v>45000</v>
      </c>
      <c r="H4">
        <v>3</v>
      </c>
      <c r="I4" s="17" t="s">
        <v>58</v>
      </c>
      <c r="Q4" t="s">
        <v>429</v>
      </c>
      <c r="R4">
        <v>55</v>
      </c>
      <c r="S4">
        <v>55</v>
      </c>
      <c r="V4">
        <v>3</v>
      </c>
      <c r="W4" s="17" t="s">
        <v>58</v>
      </c>
    </row>
    <row r="5" spans="2:23" x14ac:dyDescent="0.3">
      <c r="H5">
        <v>4</v>
      </c>
      <c r="I5" s="17" t="s">
        <v>337</v>
      </c>
      <c r="V5">
        <v>4</v>
      </c>
      <c r="W5" s="17" t="s">
        <v>337</v>
      </c>
    </row>
    <row r="6" spans="2:23" x14ac:dyDescent="0.3">
      <c r="B6" t="s">
        <v>428</v>
      </c>
      <c r="C6" s="5">
        <v>1</v>
      </c>
      <c r="D6">
        <v>1</v>
      </c>
      <c r="H6">
        <v>5</v>
      </c>
      <c r="I6" s="17" t="s">
        <v>41</v>
      </c>
      <c r="V6">
        <v>5</v>
      </c>
      <c r="W6" s="17" t="s">
        <v>41</v>
      </c>
    </row>
    <row r="7" spans="2:23" x14ac:dyDescent="0.3">
      <c r="B7" t="s">
        <v>429</v>
      </c>
      <c r="C7" s="5">
        <v>55</v>
      </c>
      <c r="D7">
        <v>55</v>
      </c>
      <c r="H7">
        <v>6</v>
      </c>
      <c r="I7" s="17" t="s">
        <v>53</v>
      </c>
      <c r="V7">
        <v>6</v>
      </c>
      <c r="W7" s="17" t="s">
        <v>60</v>
      </c>
    </row>
    <row r="8" spans="2:23" x14ac:dyDescent="0.3">
      <c r="H8">
        <v>7</v>
      </c>
      <c r="I8" s="17" t="s">
        <v>60</v>
      </c>
      <c r="V8">
        <v>7</v>
      </c>
      <c r="W8" s="17"/>
    </row>
    <row r="15" spans="2:23" x14ac:dyDescent="0.3">
      <c r="L15" s="5"/>
    </row>
    <row r="23" spans="19:24" x14ac:dyDescent="0.3">
      <c r="X23" s="16"/>
    </row>
    <row r="24" spans="19:24" x14ac:dyDescent="0.3">
      <c r="X24" s="95"/>
    </row>
    <row r="26" spans="19:24" x14ac:dyDescent="0.3">
      <c r="S26" s="17"/>
    </row>
    <row r="27" spans="19:24" x14ac:dyDescent="0.3">
      <c r="S27" s="17"/>
    </row>
    <row r="28" spans="19:24" x14ac:dyDescent="0.3">
      <c r="S28" s="17"/>
    </row>
    <row r="35" spans="16:16" x14ac:dyDescent="0.3">
      <c r="P35" t="s">
        <v>491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I1" sqref="I1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0.5546875" style="19" bestFit="1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World</v>
      </c>
      <c r="C2" s="20">
        <f>MAX(ConfirmedRaw!1:1)</f>
        <v>43941</v>
      </c>
      <c r="AM2" s="24"/>
      <c r="AN2" s="24"/>
    </row>
    <row r="3" spans="2:248" x14ac:dyDescent="0.3">
      <c r="G3" s="20">
        <f ca="1">VLOOKUP(B2,Country_Data!B:E,4,FALSE)</f>
        <v>43852</v>
      </c>
      <c r="H3" s="20">
        <f t="shared" ref="H3:BS3" ca="1" si="0">G3+1</f>
        <v>43853</v>
      </c>
      <c r="I3" s="20">
        <f t="shared" ca="1" si="0"/>
        <v>43854</v>
      </c>
      <c r="J3" s="20">
        <f t="shared" ca="1" si="0"/>
        <v>43855</v>
      </c>
      <c r="K3" s="20">
        <f t="shared" ca="1" si="0"/>
        <v>43856</v>
      </c>
      <c r="L3" s="20">
        <f t="shared" ca="1" si="0"/>
        <v>43857</v>
      </c>
      <c r="M3" s="20">
        <f t="shared" ca="1" si="0"/>
        <v>43858</v>
      </c>
      <c r="N3" s="20">
        <f t="shared" ca="1" si="0"/>
        <v>43859</v>
      </c>
      <c r="O3" s="20">
        <f t="shared" ca="1" si="0"/>
        <v>43860</v>
      </c>
      <c r="P3" s="20">
        <f t="shared" ca="1" si="0"/>
        <v>43861</v>
      </c>
      <c r="Q3" s="20">
        <f t="shared" ca="1" si="0"/>
        <v>43862</v>
      </c>
      <c r="R3" s="20">
        <f t="shared" ca="1" si="0"/>
        <v>43863</v>
      </c>
      <c r="S3" s="20">
        <f t="shared" ca="1" si="0"/>
        <v>43864</v>
      </c>
      <c r="T3" s="20">
        <f t="shared" ca="1" si="0"/>
        <v>43865</v>
      </c>
      <c r="U3" s="20">
        <f t="shared" ca="1" si="0"/>
        <v>43866</v>
      </c>
      <c r="V3" s="20">
        <f t="shared" ca="1" si="0"/>
        <v>43867</v>
      </c>
      <c r="W3" s="20">
        <f t="shared" ca="1" si="0"/>
        <v>43868</v>
      </c>
      <c r="X3" s="20">
        <f t="shared" ca="1" si="0"/>
        <v>43869</v>
      </c>
      <c r="Y3" s="20">
        <f t="shared" ca="1" si="0"/>
        <v>43870</v>
      </c>
      <c r="Z3" s="20">
        <f t="shared" ca="1" si="0"/>
        <v>43871</v>
      </c>
      <c r="AA3" s="20">
        <f t="shared" ca="1" si="0"/>
        <v>43872</v>
      </c>
      <c r="AB3" s="20">
        <f t="shared" ca="1" si="0"/>
        <v>43873</v>
      </c>
      <c r="AC3" s="20">
        <f t="shared" ca="1" si="0"/>
        <v>43874</v>
      </c>
      <c r="AD3" s="20">
        <f t="shared" ca="1" si="0"/>
        <v>43875</v>
      </c>
      <c r="AE3" s="20">
        <f t="shared" ca="1" si="0"/>
        <v>43876</v>
      </c>
      <c r="AF3" s="20">
        <f t="shared" ca="1" si="0"/>
        <v>43877</v>
      </c>
      <c r="AG3" s="20">
        <f t="shared" ca="1" si="0"/>
        <v>43878</v>
      </c>
      <c r="AH3" s="20">
        <f t="shared" ca="1" si="0"/>
        <v>43879</v>
      </c>
      <c r="AI3" s="20">
        <f t="shared" ca="1" si="0"/>
        <v>43880</v>
      </c>
      <c r="AJ3" s="20">
        <f t="shared" ca="1" si="0"/>
        <v>43881</v>
      </c>
      <c r="AK3" s="20">
        <f t="shared" ca="1" si="0"/>
        <v>43882</v>
      </c>
      <c r="AL3" s="20">
        <f t="shared" ca="1" si="0"/>
        <v>43883</v>
      </c>
      <c r="AM3" s="20">
        <f t="shared" ca="1" si="0"/>
        <v>43884</v>
      </c>
      <c r="AN3" s="20">
        <f t="shared" ca="1" si="0"/>
        <v>43885</v>
      </c>
      <c r="AO3" s="20">
        <f t="shared" ca="1" si="0"/>
        <v>43886</v>
      </c>
      <c r="AP3" s="20">
        <f t="shared" ca="1" si="0"/>
        <v>43887</v>
      </c>
      <c r="AQ3" s="20">
        <f t="shared" ca="1" si="0"/>
        <v>43888</v>
      </c>
      <c r="AR3" s="20">
        <f t="shared" ca="1" si="0"/>
        <v>43889</v>
      </c>
      <c r="AS3" s="20">
        <f t="shared" ca="1" si="0"/>
        <v>43890</v>
      </c>
      <c r="AT3" s="20">
        <f t="shared" ca="1" si="0"/>
        <v>43891</v>
      </c>
      <c r="AU3" s="20">
        <f t="shared" ca="1" si="0"/>
        <v>43892</v>
      </c>
      <c r="AV3" s="20">
        <f t="shared" ca="1" si="0"/>
        <v>43893</v>
      </c>
      <c r="AW3" s="20">
        <f t="shared" ca="1" si="0"/>
        <v>43894</v>
      </c>
      <c r="AX3" s="20">
        <f t="shared" ca="1" si="0"/>
        <v>43895</v>
      </c>
      <c r="AY3" s="20">
        <f t="shared" ca="1" si="0"/>
        <v>43896</v>
      </c>
      <c r="AZ3" s="20">
        <f t="shared" ca="1" si="0"/>
        <v>43897</v>
      </c>
      <c r="BA3" s="20">
        <f t="shared" ca="1" si="0"/>
        <v>43898</v>
      </c>
      <c r="BB3" s="20">
        <f t="shared" ca="1" si="0"/>
        <v>43899</v>
      </c>
      <c r="BC3" s="20">
        <f t="shared" ca="1" si="0"/>
        <v>43900</v>
      </c>
      <c r="BD3" s="20">
        <f t="shared" ca="1" si="0"/>
        <v>43901</v>
      </c>
      <c r="BE3" s="20">
        <f t="shared" ca="1" si="0"/>
        <v>43902</v>
      </c>
      <c r="BF3" s="20">
        <f t="shared" ca="1" si="0"/>
        <v>43903</v>
      </c>
      <c r="BG3" s="20">
        <f t="shared" ca="1" si="0"/>
        <v>43904</v>
      </c>
      <c r="BH3" s="20">
        <f t="shared" ca="1" si="0"/>
        <v>43905</v>
      </c>
      <c r="BI3" s="20">
        <f t="shared" ca="1" si="0"/>
        <v>43906</v>
      </c>
      <c r="BJ3" s="20">
        <f t="shared" ca="1" si="0"/>
        <v>43907</v>
      </c>
      <c r="BK3" s="20">
        <f t="shared" ca="1" si="0"/>
        <v>43908</v>
      </c>
      <c r="BL3" s="20">
        <f t="shared" ca="1" si="0"/>
        <v>43909</v>
      </c>
      <c r="BM3" s="20">
        <f t="shared" ca="1" si="0"/>
        <v>43910</v>
      </c>
      <c r="BN3" s="20">
        <f t="shared" ca="1" si="0"/>
        <v>43911</v>
      </c>
      <c r="BO3" s="20">
        <f t="shared" ca="1" si="0"/>
        <v>43912</v>
      </c>
      <c r="BP3" s="20">
        <f t="shared" ca="1" si="0"/>
        <v>43913</v>
      </c>
      <c r="BQ3" s="20">
        <f t="shared" ca="1" si="0"/>
        <v>43914</v>
      </c>
      <c r="BR3" s="20">
        <f t="shared" ca="1" si="0"/>
        <v>43915</v>
      </c>
      <c r="BS3" s="20">
        <f t="shared" ca="1" si="0"/>
        <v>43916</v>
      </c>
      <c r="BT3" s="20">
        <f t="shared" ref="BT3:EE3" ca="1" si="1">BS3+1</f>
        <v>43917</v>
      </c>
      <c r="BU3" s="20">
        <f t="shared" ca="1" si="1"/>
        <v>43918</v>
      </c>
      <c r="BV3" s="20">
        <f t="shared" ca="1" si="1"/>
        <v>43919</v>
      </c>
      <c r="BW3" s="20">
        <f t="shared" ca="1" si="1"/>
        <v>43920</v>
      </c>
      <c r="BX3" s="20">
        <f t="shared" ca="1" si="1"/>
        <v>43921</v>
      </c>
      <c r="BY3" s="20">
        <f t="shared" ca="1" si="1"/>
        <v>43922</v>
      </c>
      <c r="BZ3" s="20">
        <f t="shared" ca="1" si="1"/>
        <v>43923</v>
      </c>
      <c r="CA3" s="20">
        <f t="shared" ca="1" si="1"/>
        <v>43924</v>
      </c>
      <c r="CB3" s="20">
        <f t="shared" ca="1" si="1"/>
        <v>43925</v>
      </c>
      <c r="CC3" s="20">
        <f t="shared" ca="1" si="1"/>
        <v>43926</v>
      </c>
      <c r="CD3" s="20">
        <f t="shared" ca="1" si="1"/>
        <v>43927</v>
      </c>
      <c r="CE3" s="20">
        <f t="shared" ca="1" si="1"/>
        <v>43928</v>
      </c>
      <c r="CF3" s="20">
        <f t="shared" ca="1" si="1"/>
        <v>43929</v>
      </c>
      <c r="CG3" s="20">
        <f t="shared" ca="1" si="1"/>
        <v>43930</v>
      </c>
      <c r="CH3" s="20">
        <f t="shared" ca="1" si="1"/>
        <v>43931</v>
      </c>
      <c r="CI3" s="20">
        <f t="shared" ca="1" si="1"/>
        <v>43932</v>
      </c>
      <c r="CJ3" s="20">
        <f t="shared" ca="1" si="1"/>
        <v>43933</v>
      </c>
      <c r="CK3" s="20">
        <f t="shared" ca="1" si="1"/>
        <v>43934</v>
      </c>
      <c r="CL3" s="20">
        <f t="shared" ca="1" si="1"/>
        <v>43935</v>
      </c>
      <c r="CM3" s="20">
        <f t="shared" ca="1" si="1"/>
        <v>43936</v>
      </c>
      <c r="CN3" s="20">
        <f t="shared" ca="1" si="1"/>
        <v>43937</v>
      </c>
      <c r="CO3" s="20">
        <f t="shared" ca="1" si="1"/>
        <v>43938</v>
      </c>
      <c r="CP3" s="20">
        <f t="shared" ca="1" si="1"/>
        <v>43939</v>
      </c>
      <c r="CQ3" s="20">
        <f t="shared" ca="1" si="1"/>
        <v>43940</v>
      </c>
      <c r="CR3" s="20">
        <f t="shared" ca="1" si="1"/>
        <v>43941</v>
      </c>
      <c r="CS3" s="20">
        <f t="shared" ca="1" si="1"/>
        <v>43942</v>
      </c>
      <c r="CT3" s="20">
        <f t="shared" ca="1" si="1"/>
        <v>43943</v>
      </c>
      <c r="CU3" s="20">
        <f t="shared" ca="1" si="1"/>
        <v>43944</v>
      </c>
      <c r="CV3" s="20">
        <f t="shared" ca="1" si="1"/>
        <v>43945</v>
      </c>
      <c r="CW3" s="20">
        <f t="shared" ca="1" si="1"/>
        <v>43946</v>
      </c>
      <c r="CX3" s="20">
        <f t="shared" ca="1" si="1"/>
        <v>43947</v>
      </c>
      <c r="CY3" s="20">
        <f t="shared" ca="1" si="1"/>
        <v>43948</v>
      </c>
      <c r="CZ3" s="20">
        <f t="shared" ca="1" si="1"/>
        <v>43949</v>
      </c>
      <c r="DA3" s="20">
        <f t="shared" ca="1" si="1"/>
        <v>43950</v>
      </c>
      <c r="DB3" s="20">
        <f t="shared" ca="1" si="1"/>
        <v>43951</v>
      </c>
      <c r="DC3" s="20">
        <f t="shared" ca="1" si="1"/>
        <v>43952</v>
      </c>
      <c r="DD3" s="20">
        <f t="shared" ca="1" si="1"/>
        <v>43953</v>
      </c>
      <c r="DE3" s="20">
        <f t="shared" ca="1" si="1"/>
        <v>43954</v>
      </c>
      <c r="DF3" s="20">
        <f t="shared" ca="1" si="1"/>
        <v>43955</v>
      </c>
      <c r="DG3" s="20">
        <f t="shared" ca="1" si="1"/>
        <v>43956</v>
      </c>
      <c r="DH3" s="20">
        <f t="shared" ca="1" si="1"/>
        <v>43957</v>
      </c>
      <c r="DI3" s="20">
        <f t="shared" ca="1" si="1"/>
        <v>43958</v>
      </c>
      <c r="DJ3" s="20">
        <f t="shared" ca="1" si="1"/>
        <v>43959</v>
      </c>
      <c r="DK3" s="20">
        <f t="shared" ca="1" si="1"/>
        <v>43960</v>
      </c>
      <c r="DL3" s="20">
        <f t="shared" ca="1" si="1"/>
        <v>43961</v>
      </c>
      <c r="DM3" s="20">
        <f t="shared" ca="1" si="1"/>
        <v>43962</v>
      </c>
      <c r="DN3" s="20">
        <f t="shared" ca="1" si="1"/>
        <v>43963</v>
      </c>
      <c r="DO3" s="20">
        <f t="shared" ca="1" si="1"/>
        <v>43964</v>
      </c>
      <c r="DP3" s="20">
        <f t="shared" ca="1" si="1"/>
        <v>43965</v>
      </c>
      <c r="DQ3" s="20">
        <f t="shared" ca="1" si="1"/>
        <v>43966</v>
      </c>
      <c r="DR3" s="20">
        <f t="shared" ca="1" si="1"/>
        <v>43967</v>
      </c>
      <c r="DS3" s="20">
        <f t="shared" ca="1" si="1"/>
        <v>43968</v>
      </c>
      <c r="DT3" s="20">
        <f t="shared" ca="1" si="1"/>
        <v>43969</v>
      </c>
      <c r="DU3" s="20">
        <f t="shared" ca="1" si="1"/>
        <v>43970</v>
      </c>
      <c r="DV3" s="20">
        <f t="shared" ca="1" si="1"/>
        <v>43971</v>
      </c>
      <c r="DW3" s="20">
        <f t="shared" ca="1" si="1"/>
        <v>43972</v>
      </c>
      <c r="DX3" s="20">
        <f t="shared" ca="1" si="1"/>
        <v>43973</v>
      </c>
      <c r="DY3" s="20">
        <f t="shared" ca="1" si="1"/>
        <v>43974</v>
      </c>
      <c r="DZ3" s="20">
        <f t="shared" ca="1" si="1"/>
        <v>43975</v>
      </c>
      <c r="EA3" s="20">
        <f t="shared" ca="1" si="1"/>
        <v>43976</v>
      </c>
      <c r="EB3" s="20">
        <f t="shared" ca="1" si="1"/>
        <v>43977</v>
      </c>
      <c r="EC3" s="20">
        <f t="shared" ca="1" si="1"/>
        <v>43978</v>
      </c>
      <c r="ED3" s="20">
        <f t="shared" ca="1" si="1"/>
        <v>43979</v>
      </c>
      <c r="EE3" s="20">
        <f t="shared" ca="1" si="1"/>
        <v>43980</v>
      </c>
      <c r="EF3" s="20">
        <f t="shared" ref="EF3:GQ3" ca="1" si="2">EE3+1</f>
        <v>43981</v>
      </c>
      <c r="EG3" s="20">
        <f t="shared" ca="1" si="2"/>
        <v>43982</v>
      </c>
      <c r="EH3" s="20">
        <f t="shared" ca="1" si="2"/>
        <v>43983</v>
      </c>
      <c r="EI3" s="20">
        <f t="shared" ca="1" si="2"/>
        <v>43984</v>
      </c>
      <c r="EJ3" s="20">
        <f t="shared" ca="1" si="2"/>
        <v>43985</v>
      </c>
      <c r="EK3" s="20">
        <f t="shared" ca="1" si="2"/>
        <v>43986</v>
      </c>
      <c r="EL3" s="20">
        <f t="shared" ca="1" si="2"/>
        <v>43987</v>
      </c>
      <c r="EM3" s="20">
        <f t="shared" ca="1" si="2"/>
        <v>43988</v>
      </c>
      <c r="EN3" s="20">
        <f t="shared" ca="1" si="2"/>
        <v>43989</v>
      </c>
      <c r="EO3" s="20">
        <f t="shared" ca="1" si="2"/>
        <v>43990</v>
      </c>
      <c r="EP3" s="20">
        <f t="shared" ca="1" si="2"/>
        <v>43991</v>
      </c>
      <c r="EQ3" s="20">
        <f t="shared" ca="1" si="2"/>
        <v>43992</v>
      </c>
      <c r="ER3" s="20">
        <f t="shared" ca="1" si="2"/>
        <v>43993</v>
      </c>
      <c r="ES3" s="20">
        <f t="shared" ca="1" si="2"/>
        <v>43994</v>
      </c>
      <c r="ET3" s="20">
        <f t="shared" ca="1" si="2"/>
        <v>43995</v>
      </c>
      <c r="EU3" s="20">
        <f t="shared" ca="1" si="2"/>
        <v>43996</v>
      </c>
      <c r="EV3" s="20">
        <f t="shared" ca="1" si="2"/>
        <v>43997</v>
      </c>
      <c r="EW3" s="20">
        <f t="shared" ca="1" si="2"/>
        <v>43998</v>
      </c>
      <c r="EX3" s="20">
        <f t="shared" ca="1" si="2"/>
        <v>43999</v>
      </c>
      <c r="EY3" s="20">
        <f t="shared" ca="1" si="2"/>
        <v>44000</v>
      </c>
      <c r="EZ3" s="20">
        <f t="shared" ca="1" si="2"/>
        <v>44001</v>
      </c>
      <c r="FA3" s="20">
        <f t="shared" ca="1" si="2"/>
        <v>44002</v>
      </c>
      <c r="FB3" s="20">
        <f t="shared" ca="1" si="2"/>
        <v>44003</v>
      </c>
      <c r="FC3" s="20">
        <f t="shared" ca="1" si="2"/>
        <v>44004</v>
      </c>
      <c r="FD3" s="20">
        <f t="shared" ca="1" si="2"/>
        <v>44005</v>
      </c>
      <c r="FE3" s="20">
        <f t="shared" ca="1" si="2"/>
        <v>44006</v>
      </c>
      <c r="FF3" s="20">
        <f t="shared" ca="1" si="2"/>
        <v>44007</v>
      </c>
      <c r="FG3" s="20">
        <f t="shared" ca="1" si="2"/>
        <v>44008</v>
      </c>
      <c r="FH3" s="20">
        <f t="shared" ca="1" si="2"/>
        <v>44009</v>
      </c>
      <c r="FI3" s="20">
        <f t="shared" ca="1" si="2"/>
        <v>44010</v>
      </c>
      <c r="FJ3" s="20">
        <f t="shared" ca="1" si="2"/>
        <v>44011</v>
      </c>
      <c r="FK3" s="20">
        <f t="shared" ca="1" si="2"/>
        <v>44012</v>
      </c>
      <c r="FL3" s="20">
        <f t="shared" ca="1" si="2"/>
        <v>44013</v>
      </c>
      <c r="FM3" s="20">
        <f t="shared" ca="1" si="2"/>
        <v>44014</v>
      </c>
      <c r="FN3" s="20">
        <f t="shared" ca="1" si="2"/>
        <v>44015</v>
      </c>
      <c r="FO3" s="20">
        <f t="shared" ca="1" si="2"/>
        <v>44016</v>
      </c>
      <c r="FP3" s="20">
        <f t="shared" ca="1" si="2"/>
        <v>44017</v>
      </c>
      <c r="FQ3" s="20">
        <f t="shared" ca="1" si="2"/>
        <v>44018</v>
      </c>
      <c r="FR3" s="20">
        <f t="shared" ca="1" si="2"/>
        <v>44019</v>
      </c>
      <c r="FS3" s="20">
        <f t="shared" ca="1" si="2"/>
        <v>44020</v>
      </c>
      <c r="FT3" s="20">
        <f t="shared" ca="1" si="2"/>
        <v>44021</v>
      </c>
      <c r="FU3" s="20">
        <f t="shared" ca="1" si="2"/>
        <v>44022</v>
      </c>
      <c r="FV3" s="20">
        <f t="shared" ca="1" si="2"/>
        <v>44023</v>
      </c>
      <c r="FW3" s="20">
        <f t="shared" ca="1" si="2"/>
        <v>44024</v>
      </c>
      <c r="FX3" s="20">
        <f t="shared" ca="1" si="2"/>
        <v>44025</v>
      </c>
      <c r="FY3" s="20">
        <f t="shared" ca="1" si="2"/>
        <v>44026</v>
      </c>
      <c r="FZ3" s="20">
        <f t="shared" ca="1" si="2"/>
        <v>44027</v>
      </c>
      <c r="GA3" s="20">
        <f t="shared" ca="1" si="2"/>
        <v>44028</v>
      </c>
      <c r="GB3" s="20">
        <f t="shared" ca="1" si="2"/>
        <v>44029</v>
      </c>
      <c r="GC3" s="20">
        <f t="shared" ca="1" si="2"/>
        <v>44030</v>
      </c>
      <c r="GD3" s="20">
        <f t="shared" ca="1" si="2"/>
        <v>44031</v>
      </c>
      <c r="GE3" s="20">
        <f t="shared" ca="1" si="2"/>
        <v>44032</v>
      </c>
      <c r="GF3" s="20">
        <f t="shared" ca="1" si="2"/>
        <v>44033</v>
      </c>
      <c r="GG3" s="20">
        <f t="shared" ca="1" si="2"/>
        <v>44034</v>
      </c>
      <c r="GH3" s="20">
        <f t="shared" ca="1" si="2"/>
        <v>44035</v>
      </c>
      <c r="GI3" s="20">
        <f t="shared" ca="1" si="2"/>
        <v>44036</v>
      </c>
      <c r="GJ3" s="20">
        <f t="shared" ca="1" si="2"/>
        <v>44037</v>
      </c>
      <c r="GK3" s="20">
        <f t="shared" ca="1" si="2"/>
        <v>44038</v>
      </c>
      <c r="GL3" s="20">
        <f t="shared" ca="1" si="2"/>
        <v>44039</v>
      </c>
      <c r="GM3" s="20">
        <f t="shared" ca="1" si="2"/>
        <v>44040</v>
      </c>
      <c r="GN3" s="20">
        <f t="shared" ca="1" si="2"/>
        <v>44041</v>
      </c>
      <c r="GO3" s="20">
        <f t="shared" ca="1" si="2"/>
        <v>44042</v>
      </c>
      <c r="GP3" s="20">
        <f t="shared" ca="1" si="2"/>
        <v>44043</v>
      </c>
      <c r="GQ3" s="20">
        <f t="shared" ca="1" si="2"/>
        <v>44044</v>
      </c>
      <c r="GR3" s="20">
        <f t="shared" ref="GR3:IN3" ca="1" si="3">GQ3+1</f>
        <v>44045</v>
      </c>
      <c r="GS3" s="20">
        <f t="shared" ca="1" si="3"/>
        <v>44046</v>
      </c>
      <c r="GT3" s="20">
        <f t="shared" ca="1" si="3"/>
        <v>44047</v>
      </c>
      <c r="GU3" s="20">
        <f t="shared" ca="1" si="3"/>
        <v>44048</v>
      </c>
      <c r="GV3" s="20">
        <f t="shared" ca="1" si="3"/>
        <v>44049</v>
      </c>
      <c r="GW3" s="20">
        <f t="shared" ca="1" si="3"/>
        <v>44050</v>
      </c>
      <c r="GX3" s="20">
        <f t="shared" ca="1" si="3"/>
        <v>44051</v>
      </c>
      <c r="GY3" s="20">
        <f t="shared" ca="1" si="3"/>
        <v>44052</v>
      </c>
      <c r="GZ3" s="20">
        <f t="shared" ca="1" si="3"/>
        <v>44053</v>
      </c>
      <c r="HA3" s="20">
        <f t="shared" ca="1" si="3"/>
        <v>44054</v>
      </c>
      <c r="HB3" s="20">
        <f t="shared" ca="1" si="3"/>
        <v>44055</v>
      </c>
      <c r="HC3" s="20">
        <f t="shared" ca="1" si="3"/>
        <v>44056</v>
      </c>
      <c r="HD3" s="20">
        <f t="shared" ca="1" si="3"/>
        <v>44057</v>
      </c>
      <c r="HE3" s="20">
        <f t="shared" ca="1" si="3"/>
        <v>44058</v>
      </c>
      <c r="HF3" s="20">
        <f t="shared" ca="1" si="3"/>
        <v>44059</v>
      </c>
      <c r="HG3" s="20">
        <f t="shared" ca="1" si="3"/>
        <v>44060</v>
      </c>
      <c r="HH3" s="20">
        <f t="shared" ca="1" si="3"/>
        <v>44061</v>
      </c>
      <c r="HI3" s="20">
        <f t="shared" ca="1" si="3"/>
        <v>44062</v>
      </c>
      <c r="HJ3" s="20">
        <f t="shared" ca="1" si="3"/>
        <v>44063</v>
      </c>
      <c r="HK3" s="20">
        <f t="shared" ca="1" si="3"/>
        <v>44064</v>
      </c>
      <c r="HL3" s="20">
        <f t="shared" ca="1" si="3"/>
        <v>44065</v>
      </c>
      <c r="HM3" s="20">
        <f t="shared" ca="1" si="3"/>
        <v>44066</v>
      </c>
      <c r="HN3" s="20">
        <f t="shared" ca="1" si="3"/>
        <v>44067</v>
      </c>
      <c r="HO3" s="20">
        <f t="shared" ca="1" si="3"/>
        <v>44068</v>
      </c>
      <c r="HP3" s="20">
        <f t="shared" ca="1" si="3"/>
        <v>44069</v>
      </c>
      <c r="HQ3" s="20">
        <f t="shared" ca="1" si="3"/>
        <v>44070</v>
      </c>
      <c r="HR3" s="20">
        <f t="shared" ca="1" si="3"/>
        <v>44071</v>
      </c>
      <c r="HS3" s="20">
        <f t="shared" ca="1" si="3"/>
        <v>44072</v>
      </c>
      <c r="HT3" s="20">
        <f t="shared" ca="1" si="3"/>
        <v>44073</v>
      </c>
      <c r="HU3" s="20">
        <f t="shared" ca="1" si="3"/>
        <v>44074</v>
      </c>
      <c r="HV3" s="20">
        <f t="shared" ca="1" si="3"/>
        <v>44075</v>
      </c>
      <c r="HW3" s="20">
        <f t="shared" ca="1" si="3"/>
        <v>44076</v>
      </c>
      <c r="HX3" s="20">
        <f t="shared" ca="1" si="3"/>
        <v>44077</v>
      </c>
      <c r="HY3" s="20">
        <f t="shared" ca="1" si="3"/>
        <v>44078</v>
      </c>
      <c r="HZ3" s="20">
        <f t="shared" ca="1" si="3"/>
        <v>44079</v>
      </c>
      <c r="IA3" s="20">
        <f t="shared" ca="1" si="3"/>
        <v>44080</v>
      </c>
      <c r="IB3" s="20">
        <f t="shared" ca="1" si="3"/>
        <v>44081</v>
      </c>
      <c r="IC3" s="20">
        <f t="shared" ca="1" si="3"/>
        <v>44082</v>
      </c>
      <c r="ID3" s="20">
        <f t="shared" ca="1" si="3"/>
        <v>44083</v>
      </c>
      <c r="IE3" s="20">
        <f t="shared" ca="1" si="3"/>
        <v>44084</v>
      </c>
      <c r="IF3" s="20">
        <f t="shared" ca="1" si="3"/>
        <v>44085</v>
      </c>
      <c r="IG3" s="20">
        <f t="shared" ca="1" si="3"/>
        <v>44086</v>
      </c>
      <c r="IH3" s="20">
        <f t="shared" ca="1" si="3"/>
        <v>44087</v>
      </c>
      <c r="II3" s="20">
        <f t="shared" ca="1" si="3"/>
        <v>44088</v>
      </c>
      <c r="IJ3" s="20">
        <f t="shared" ca="1" si="3"/>
        <v>44089</v>
      </c>
      <c r="IK3" s="20">
        <f t="shared" ca="1" si="3"/>
        <v>44090</v>
      </c>
      <c r="IL3" s="20">
        <f t="shared" ca="1" si="3"/>
        <v>44091</v>
      </c>
      <c r="IM3" s="20">
        <f t="shared" ca="1" si="3"/>
        <v>44092</v>
      </c>
      <c r="IN3" s="20">
        <f t="shared" ca="1" si="3"/>
        <v>44093</v>
      </c>
    </row>
    <row r="4" spans="2:248" x14ac:dyDescent="0.3">
      <c r="B4" s="19" t="s">
        <v>449</v>
      </c>
      <c r="C4" s="21">
        <f>VLOOKUP(B2,Days_Since_100!C:D,2,FALSE)</f>
        <v>2461123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452</v>
      </c>
      <c r="C5" s="21">
        <f>COUNTIF(G5:IN5,"&gt;"&amp;0)</f>
        <v>90</v>
      </c>
      <c r="F5" s="19" t="s">
        <v>498</v>
      </c>
      <c r="G5" s="40">
        <f>IF(VLOOKUP($B$2,Days_Since_100!$H:$KU,Projections_Data!G$4+2,FALSE)=0,#N/A,VLOOKUP($B$2,Days_Since_100!$H:$KU,Projections_Data!G$4+2,FALSE))</f>
        <v>555</v>
      </c>
      <c r="H5" s="40">
        <f>IF(VLOOKUP($B$2,Days_Since_100!$H:$KU,Projections_Data!H$4+2,FALSE)=0,#N/A,VLOOKUP($B$2,Days_Since_100!$H:$KU,Projections_Data!H$4+2,FALSE))</f>
        <v>654</v>
      </c>
      <c r="I5" s="40">
        <f>IF(VLOOKUP($B$2,Days_Since_100!$H:$KU,Projections_Data!I$4+2,FALSE)=0,#N/A,VLOOKUP($B$2,Days_Since_100!$H:$KU,Projections_Data!I$4+2,FALSE))</f>
        <v>941</v>
      </c>
      <c r="J5" s="40">
        <f>IF(VLOOKUP($B$2,Days_Since_100!$H:$KU,Projections_Data!J$4+2,FALSE)=0,#N/A,VLOOKUP($B$2,Days_Since_100!$H:$KU,Projections_Data!J$4+2,FALSE))</f>
        <v>1434</v>
      </c>
      <c r="K5" s="40">
        <f>IF(VLOOKUP($B$2,Days_Since_100!$H:$KU,Projections_Data!K$4+2,FALSE)=0,#N/A,VLOOKUP($B$2,Days_Since_100!$H:$KU,Projections_Data!K$4+2,FALSE))</f>
        <v>2118</v>
      </c>
      <c r="L5" s="40">
        <f>IF(VLOOKUP($B$2,Days_Since_100!$H:$KU,Projections_Data!L$4+2,FALSE)=0,#N/A,VLOOKUP($B$2,Days_Since_100!$H:$KU,Projections_Data!L$4+2,FALSE))</f>
        <v>2927</v>
      </c>
      <c r="M5" s="40">
        <f>IF(VLOOKUP($B$2,Days_Since_100!$H:$KU,Projections_Data!M$4+2,FALSE)=0,#N/A,VLOOKUP($B$2,Days_Since_100!$H:$KU,Projections_Data!M$4+2,FALSE))</f>
        <v>5578</v>
      </c>
      <c r="N5" s="40">
        <f>IF(VLOOKUP($B$2,Days_Since_100!$H:$KU,Projections_Data!N$4+2,FALSE)=0,#N/A,VLOOKUP($B$2,Days_Since_100!$H:$KU,Projections_Data!N$4+2,FALSE))</f>
        <v>6166</v>
      </c>
      <c r="O5" s="40">
        <f>IF(VLOOKUP($B$2,Days_Since_100!$H:$KU,Projections_Data!O$4+2,FALSE)=0,#N/A,VLOOKUP($B$2,Days_Since_100!$H:$KU,Projections_Data!O$4+2,FALSE))</f>
        <v>8234</v>
      </c>
      <c r="P5" s="40">
        <f>IF(VLOOKUP($B$2,Days_Since_100!$H:$KU,Projections_Data!P$4+2,FALSE)=0,#N/A,VLOOKUP($B$2,Days_Since_100!$H:$KU,Projections_Data!P$4+2,FALSE))</f>
        <v>9927</v>
      </c>
      <c r="Q5" s="40">
        <f>IF(VLOOKUP($B$2,Days_Since_100!$H:$KU,Projections_Data!Q$4+2,FALSE)=0,#N/A,VLOOKUP($B$2,Days_Since_100!$H:$KU,Projections_Data!Q$4+2,FALSE))</f>
        <v>12038</v>
      </c>
      <c r="R5" s="40">
        <f>IF(VLOOKUP($B$2,Days_Since_100!$H:$KU,Projections_Data!R$4+2,FALSE)=0,#N/A,VLOOKUP($B$2,Days_Since_100!$H:$KU,Projections_Data!R$4+2,FALSE))</f>
        <v>16787</v>
      </c>
      <c r="S5" s="40">
        <f>IF(VLOOKUP($B$2,Days_Since_100!$H:$KU,Projections_Data!S$4+2,FALSE)=0,#N/A,VLOOKUP($B$2,Days_Since_100!$H:$KU,Projections_Data!S$4+2,FALSE))</f>
        <v>19881</v>
      </c>
      <c r="T5" s="40">
        <f>IF(VLOOKUP($B$2,Days_Since_100!$H:$KU,Projections_Data!T$4+2,FALSE)=0,#N/A,VLOOKUP($B$2,Days_Since_100!$H:$KU,Projections_Data!T$4+2,FALSE))</f>
        <v>23892</v>
      </c>
      <c r="U5" s="40">
        <f>IF(VLOOKUP($B$2,Days_Since_100!$H:$KU,Projections_Data!U$4+2,FALSE)=0,#N/A,VLOOKUP($B$2,Days_Since_100!$H:$KU,Projections_Data!U$4+2,FALSE))</f>
        <v>27635</v>
      </c>
      <c r="V5" s="40">
        <f>IF(VLOOKUP($B$2,Days_Since_100!$H:$KU,Projections_Data!V$4+2,FALSE)=0,#N/A,VLOOKUP($B$2,Days_Since_100!$H:$KU,Projections_Data!V$4+2,FALSE))</f>
        <v>30794</v>
      </c>
      <c r="W5" s="40">
        <f>IF(VLOOKUP($B$2,Days_Since_100!$H:$KU,Projections_Data!W$4+2,FALSE)=0,#N/A,VLOOKUP($B$2,Days_Since_100!$H:$KU,Projections_Data!W$4+2,FALSE))</f>
        <v>34330</v>
      </c>
      <c r="X5" s="40">
        <f>IF(VLOOKUP($B$2,Days_Since_100!$H:$KU,Projections_Data!X$4+2,FALSE)=0,#N/A,VLOOKUP($B$2,Days_Since_100!$H:$KU,Projections_Data!X$4+2,FALSE))</f>
        <v>37059</v>
      </c>
      <c r="Y5" s="40">
        <f>IF(VLOOKUP($B$2,Days_Since_100!$H:$KU,Projections_Data!Y$4+2,FALSE)=0,#N/A,VLOOKUP($B$2,Days_Since_100!$H:$KU,Projections_Data!Y$4+2,FALSE))</f>
        <v>40086</v>
      </c>
      <c r="Z5" s="40">
        <f>IF(VLOOKUP($B$2,Days_Since_100!$H:$KU,Projections_Data!Z$4+2,FALSE)=0,#N/A,VLOOKUP($B$2,Days_Since_100!$H:$KU,Projections_Data!Z$4+2,FALSE))</f>
        <v>42627</v>
      </c>
      <c r="AA5" s="40">
        <f>IF(VLOOKUP($B$2,Days_Since_100!$H:$KU,Projections_Data!AA$4+2,FALSE)=0,#N/A,VLOOKUP($B$2,Days_Since_100!$H:$KU,Projections_Data!AA$4+2,FALSE))</f>
        <v>44667</v>
      </c>
      <c r="AB5" s="40">
        <f>IF(VLOOKUP($B$2,Days_Since_100!$H:$KU,Projections_Data!AB$4+2,FALSE)=0,#N/A,VLOOKUP($B$2,Days_Since_100!$H:$KU,Projections_Data!AB$4+2,FALSE))</f>
        <v>50287</v>
      </c>
      <c r="AC5" s="40">
        <f>IF(VLOOKUP($B$2,Days_Since_100!$H:$KU,Projections_Data!AC$4+2,FALSE)=0,#N/A,VLOOKUP($B$2,Days_Since_100!$H:$KU,Projections_Data!AC$4+2,FALSE))</f>
        <v>60193</v>
      </c>
      <c r="AD5" s="40">
        <f>IF(VLOOKUP($B$2,Days_Since_100!$H:$KU,Projections_Data!AD$4+2,FALSE)=0,#N/A,VLOOKUP($B$2,Days_Since_100!$H:$KU,Projections_Data!AD$4+2,FALSE))</f>
        <v>66667</v>
      </c>
      <c r="AE5" s="40">
        <f>IF(VLOOKUP($B$2,Days_Since_100!$H:$KU,Projections_Data!AE$4+2,FALSE)=0,#N/A,VLOOKUP($B$2,Days_Since_100!$H:$KU,Projections_Data!AE$4+2,FALSE))</f>
        <v>68745</v>
      </c>
      <c r="AF5" s="40">
        <f>IF(VLOOKUP($B$2,Days_Since_100!$H:$KU,Projections_Data!AF$4+2,FALSE)=0,#N/A,VLOOKUP($B$2,Days_Since_100!$H:$KU,Projections_Data!AF$4+2,FALSE))</f>
        <v>70869</v>
      </c>
      <c r="AG5" s="40">
        <f>IF(VLOOKUP($B$2,Days_Since_100!$H:$KU,Projections_Data!AG$4+2,FALSE)=0,#N/A,VLOOKUP($B$2,Days_Since_100!$H:$KU,Projections_Data!AG$4+2,FALSE))</f>
        <v>72804</v>
      </c>
      <c r="AH5" s="40">
        <f>IF(VLOOKUP($B$2,Days_Since_100!$H:$KU,Projections_Data!AH$4+2,FALSE)=0,#N/A,VLOOKUP($B$2,Days_Since_100!$H:$KU,Projections_Data!AH$4+2,FALSE))</f>
        <v>74594</v>
      </c>
      <c r="AI5" s="40">
        <f>IF(VLOOKUP($B$2,Days_Since_100!$H:$KU,Projections_Data!AI$4+2,FALSE)=0,#N/A,VLOOKUP($B$2,Days_Since_100!$H:$KU,Projections_Data!AI$4+2,FALSE))</f>
        <v>75018</v>
      </c>
      <c r="AJ5" s="40">
        <f>IF(VLOOKUP($B$2,Days_Since_100!$H:$KU,Projections_Data!AJ$4+2,FALSE)=0,#N/A,VLOOKUP($B$2,Days_Since_100!$H:$KU,Projections_Data!AJ$4+2,FALSE))</f>
        <v>75563</v>
      </c>
      <c r="AK5" s="40">
        <f>IF(VLOOKUP($B$2,Days_Since_100!$H:$KU,Projections_Data!AK$4+2,FALSE)=0,#N/A,VLOOKUP($B$2,Days_Since_100!$H:$KU,Projections_Data!AK$4+2,FALSE))</f>
        <v>76185</v>
      </c>
      <c r="AL5" s="40">
        <f>IF(VLOOKUP($B$2,Days_Since_100!$H:$KU,Projections_Data!AL$4+2,FALSE)=0,#N/A,VLOOKUP($B$2,Days_Since_100!$H:$KU,Projections_Data!AL$4+2,FALSE))</f>
        <v>77938</v>
      </c>
      <c r="AM5" s="40">
        <f>IF(VLOOKUP($B$2,Days_Since_100!$H:$KU,Projections_Data!AM$4+2,FALSE)=0,#N/A,VLOOKUP($B$2,Days_Since_100!$H:$KU,Projections_Data!AM$4+2,FALSE))</f>
        <v>78267</v>
      </c>
      <c r="AN5" s="40">
        <f>IF(VLOOKUP($B$2,Days_Since_100!$H:$KU,Projections_Data!AN$4+2,FALSE)=0,#N/A,VLOOKUP($B$2,Days_Since_100!$H:$KU,Projections_Data!AN$4+2,FALSE))</f>
        <v>78870</v>
      </c>
      <c r="AO5" s="40">
        <f>IF(VLOOKUP($B$2,Days_Since_100!$H:$KU,Projections_Data!AO$4+2,FALSE)=0,#N/A,VLOOKUP($B$2,Days_Since_100!$H:$KU,Projections_Data!AO$4+2,FALSE))</f>
        <v>79715</v>
      </c>
      <c r="AP5" s="40">
        <f>IF(VLOOKUP($B$2,Days_Since_100!$H:$KU,Projections_Data!AP$4+2,FALSE)=0,#N/A,VLOOKUP($B$2,Days_Since_100!$H:$KU,Projections_Data!AP$4+2,FALSE))</f>
        <v>80683</v>
      </c>
      <c r="AQ5" s="40">
        <f>IF(VLOOKUP($B$2,Days_Since_100!$H:$KU,Projections_Data!AQ$4+2,FALSE)=0,#N/A,VLOOKUP($B$2,Days_Since_100!$H:$KU,Projections_Data!AQ$4+2,FALSE))</f>
        <v>82041</v>
      </c>
      <c r="AR5" s="40">
        <f>IF(VLOOKUP($B$2,Days_Since_100!$H:$KU,Projections_Data!AR$4+2,FALSE)=0,#N/A,VLOOKUP($B$2,Days_Since_100!$H:$KU,Projections_Data!AR$4+2,FALSE))</f>
        <v>83407</v>
      </c>
      <c r="AS5" s="40">
        <f>IF(VLOOKUP($B$2,Days_Since_100!$H:$KU,Projections_Data!AS$4+2,FALSE)=0,#N/A,VLOOKUP($B$2,Days_Since_100!$H:$KU,Projections_Data!AS$4+2,FALSE))</f>
        <v>85306</v>
      </c>
      <c r="AT5" s="40">
        <f>IF(VLOOKUP($B$2,Days_Since_100!$H:$KU,Projections_Data!AT$4+2,FALSE)=0,#N/A,VLOOKUP($B$2,Days_Since_100!$H:$KU,Projections_Data!AT$4+2,FALSE))</f>
        <v>87664</v>
      </c>
      <c r="AU5" s="40">
        <f>IF(VLOOKUP($B$2,Days_Since_100!$H:$KU,Projections_Data!AU$4+2,FALSE)=0,#N/A,VLOOKUP($B$2,Days_Since_100!$H:$KU,Projections_Data!AU$4+2,FALSE))</f>
        <v>89601</v>
      </c>
      <c r="AV5" s="40">
        <f>IF(VLOOKUP($B$2,Days_Since_100!$H:$KU,Projections_Data!AV$4+2,FALSE)=0,#N/A,VLOOKUP($B$2,Days_Since_100!$H:$KU,Projections_Data!AV$4+2,FALSE))</f>
        <v>92134</v>
      </c>
      <c r="AW5" s="40">
        <f>IF(VLOOKUP($B$2,Days_Since_100!$H:$KU,Projections_Data!AW$4+2,FALSE)=0,#N/A,VLOOKUP($B$2,Days_Since_100!$H:$KU,Projections_Data!AW$4+2,FALSE))</f>
        <v>94414</v>
      </c>
      <c r="AX5" s="40">
        <f>IF(VLOOKUP($B$2,Days_Since_100!$H:$KU,Projections_Data!AX$4+2,FALSE)=0,#N/A,VLOOKUP($B$2,Days_Since_100!$H:$KU,Projections_Data!AX$4+2,FALSE))</f>
        <v>97176</v>
      </c>
      <c r="AY5" s="40">
        <f>IF(VLOOKUP($B$2,Days_Since_100!$H:$KU,Projections_Data!AY$4+2,FALSE)=0,#N/A,VLOOKUP($B$2,Days_Since_100!$H:$KU,Projections_Data!AY$4+2,FALSE))</f>
        <v>101088</v>
      </c>
      <c r="AZ5" s="40">
        <f>IF(VLOOKUP($B$2,Days_Since_100!$H:$KU,Projections_Data!AZ$4+2,FALSE)=0,#N/A,VLOOKUP($B$2,Days_Since_100!$H:$KU,Projections_Data!AZ$4+2,FALSE))</f>
        <v>105125</v>
      </c>
      <c r="BA5" s="40">
        <f>IF(VLOOKUP($B$2,Days_Since_100!$H:$KU,Projections_Data!BA$4+2,FALSE)=0,#N/A,VLOOKUP($B$2,Days_Since_100!$H:$KU,Projections_Data!BA$4+2,FALSE))</f>
        <v>109099</v>
      </c>
      <c r="BB5" s="40">
        <f>IF(VLOOKUP($B$2,Days_Since_100!$H:$KU,Projections_Data!BB$4+2,FALSE)=0,#N/A,VLOOKUP($B$2,Days_Since_100!$H:$KU,Projections_Data!BB$4+2,FALSE))</f>
        <v>112865</v>
      </c>
      <c r="BC5" s="40">
        <f>IF(VLOOKUP($B$2,Days_Since_100!$H:$KU,Projections_Data!BC$4+2,FALSE)=0,#N/A,VLOOKUP($B$2,Days_Since_100!$H:$KU,Projections_Data!BC$4+2,FALSE))</f>
        <v>117888</v>
      </c>
      <c r="BD5" s="40">
        <f>IF(VLOOKUP($B$2,Days_Since_100!$H:$KU,Projections_Data!BD$4+2,FALSE)=0,#N/A,VLOOKUP($B$2,Days_Since_100!$H:$KU,Projections_Data!BD$4+2,FALSE))</f>
        <v>125139</v>
      </c>
      <c r="BE5" s="40">
        <f>IF(VLOOKUP($B$2,Days_Since_100!$H:$KU,Projections_Data!BE$4+2,FALSE)=0,#N/A,VLOOKUP($B$2,Days_Since_100!$H:$KU,Projections_Data!BE$4+2,FALSE))</f>
        <v>132517</v>
      </c>
      <c r="BF5" s="40">
        <f>IF(VLOOKUP($B$2,Days_Since_100!$H:$KU,Projections_Data!BF$4+2,FALSE)=0,#N/A,VLOOKUP($B$2,Days_Since_100!$H:$KU,Projections_Data!BF$4+2,FALSE))</f>
        <v>144468</v>
      </c>
      <c r="BG5" s="40">
        <f>IF(VLOOKUP($B$2,Days_Since_100!$H:$KU,Projections_Data!BG$4+2,FALSE)=0,#N/A,VLOOKUP($B$2,Days_Since_100!$H:$KU,Projections_Data!BG$4+2,FALSE))</f>
        <v>155337</v>
      </c>
      <c r="BH5" s="40">
        <f>IF(VLOOKUP($B$2,Days_Since_100!$H:$KU,Projections_Data!BH$4+2,FALSE)=0,#N/A,VLOOKUP($B$2,Days_Since_100!$H:$KU,Projections_Data!BH$4+2,FALSE))</f>
        <v>167781</v>
      </c>
      <c r="BI5" s="40">
        <f>IF(VLOOKUP($B$2,Days_Since_100!$H:$KU,Projections_Data!BI$4+2,FALSE)=0,#N/A,VLOOKUP($B$2,Days_Since_100!$H:$KU,Projections_Data!BI$4+2,FALSE))</f>
        <v>180762</v>
      </c>
      <c r="BJ5" s="40">
        <f>IF(VLOOKUP($B$2,Days_Since_100!$H:$KU,Projections_Data!BJ$4+2,FALSE)=0,#N/A,VLOOKUP($B$2,Days_Since_100!$H:$KU,Projections_Data!BJ$4+2,FALSE))</f>
        <v>196234</v>
      </c>
      <c r="BK5" s="40">
        <f>IF(VLOOKUP($B$2,Days_Since_100!$H:$KU,Projections_Data!BK$4+2,FALSE)=0,#N/A,VLOOKUP($B$2,Days_Since_100!$H:$KU,Projections_Data!BK$4+2,FALSE))</f>
        <v>213897</v>
      </c>
      <c r="BL5" s="40">
        <f>IF(VLOOKUP($B$2,Days_Since_100!$H:$KU,Projections_Data!BL$4+2,FALSE)=0,#N/A,VLOOKUP($B$2,Days_Since_100!$H:$KU,Projections_Data!BL$4+2,FALSE))</f>
        <v>242123</v>
      </c>
      <c r="BM5" s="40">
        <f>IF(VLOOKUP($B$2,Days_Since_100!$H:$KU,Projections_Data!BM$4+2,FALSE)=0,#N/A,VLOOKUP($B$2,Days_Since_100!$H:$KU,Projections_Data!BM$4+2,FALSE))</f>
        <v>271122</v>
      </c>
      <c r="BN5" s="40">
        <f>IF(VLOOKUP($B$2,Days_Since_100!$H:$KU,Projections_Data!BN$4+2,FALSE)=0,#N/A,VLOOKUP($B$2,Days_Since_100!$H:$KU,Projections_Data!BN$4+2,FALSE))</f>
        <v>303294</v>
      </c>
      <c r="BO5" s="40">
        <f>IF(VLOOKUP($B$2,Days_Since_100!$H:$KU,Projections_Data!BO$4+2,FALSE)=0,#N/A,VLOOKUP($B$2,Days_Since_100!$H:$KU,Projections_Data!BO$4+2,FALSE))</f>
        <v>335631</v>
      </c>
      <c r="BP5" s="40">
        <f>IF(VLOOKUP($B$2,Days_Since_100!$H:$KU,Projections_Data!BP$4+2,FALSE)=0,#N/A,VLOOKUP($B$2,Days_Since_100!$H:$KU,Projections_Data!BP$4+2,FALSE))</f>
        <v>376808</v>
      </c>
      <c r="BQ5" s="40">
        <f>IF(VLOOKUP($B$2,Days_Since_100!$H:$KU,Projections_Data!BQ$4+2,FALSE)=0,#N/A,VLOOKUP($B$2,Days_Since_100!$H:$KU,Projections_Data!BQ$4+2,FALSE))</f>
        <v>416492</v>
      </c>
      <c r="BR5" s="40">
        <f>IF(VLOOKUP($B$2,Days_Since_100!$H:$KU,Projections_Data!BR$4+2,FALSE)=0,#N/A,VLOOKUP($B$2,Days_Since_100!$H:$KU,Projections_Data!BR$4+2,FALSE))</f>
        <v>465942</v>
      </c>
      <c r="BS5" s="40">
        <f>IF(VLOOKUP($B$2,Days_Since_100!$H:$KU,Projections_Data!BS$4+2,FALSE)=0,#N/A,VLOOKUP($B$2,Days_Since_100!$H:$KU,Projections_Data!BS$4+2,FALSE))</f>
        <v>527572</v>
      </c>
      <c r="BT5" s="40">
        <f>IF(VLOOKUP($B$2,Days_Since_100!$H:$KU,Projections_Data!BT$4+2,FALSE)=0,#N/A,VLOOKUP($B$2,Days_Since_100!$H:$KU,Projections_Data!BT$4+2,FALSE))</f>
        <v>591115</v>
      </c>
      <c r="BU5" s="40">
        <f>IF(VLOOKUP($B$2,Days_Since_100!$H:$KU,Projections_Data!BU$4+2,FALSE)=0,#N/A,VLOOKUP($B$2,Days_Since_100!$H:$KU,Projections_Data!BU$4+2,FALSE))</f>
        <v>658361</v>
      </c>
      <c r="BV5" s="40">
        <f>IF(VLOOKUP($B$2,Days_Since_100!$H:$KU,Projections_Data!BV$4+2,FALSE)=0,#N/A,VLOOKUP($B$2,Days_Since_100!$H:$KU,Projections_Data!BV$4+2,FALSE))</f>
        <v>717571</v>
      </c>
      <c r="BW5" s="40">
        <f>IF(VLOOKUP($B$2,Days_Since_100!$H:$KU,Projections_Data!BW$4+2,FALSE)=0,#N/A,VLOOKUP($B$2,Days_Since_100!$H:$KU,Projections_Data!BW$4+2,FALSE))</f>
        <v>779681</v>
      </c>
      <c r="BX5" s="40">
        <f>IF(VLOOKUP($B$2,Days_Since_100!$H:$KU,Projections_Data!BX$4+2,FALSE)=0,#N/A,VLOOKUP($B$2,Days_Since_100!$H:$KU,Projections_Data!BX$4+2,FALSE))</f>
        <v>854558</v>
      </c>
      <c r="BY5" s="40">
        <f>IF(VLOOKUP($B$2,Days_Since_100!$H:$KU,Projections_Data!BY$4+2,FALSE)=0,#N/A,VLOOKUP($B$2,Days_Since_100!$H:$KU,Projections_Data!BY$4+2,FALSE))</f>
        <v>929458</v>
      </c>
      <c r="BZ5" s="40">
        <f>IF(VLOOKUP($B$2,Days_Since_100!$H:$KU,Projections_Data!BZ$4+2,FALSE)=0,#N/A,VLOOKUP($B$2,Days_Since_100!$H:$KU,Projections_Data!BZ$4+2,FALSE))</f>
        <v>1010094</v>
      </c>
      <c r="CA5" s="40">
        <f>IF(VLOOKUP($B$2,Days_Since_100!$H:$KU,Projections_Data!CA$4+2,FALSE)=0,#N/A,VLOOKUP($B$2,Days_Since_100!$H:$KU,Projections_Data!CA$4+2,FALSE))</f>
        <v>1092307</v>
      </c>
      <c r="CB5" s="40">
        <f>IF(VLOOKUP($B$2,Days_Since_100!$H:$KU,Projections_Data!CB$4+2,FALSE)=0,#N/A,VLOOKUP($B$2,Days_Since_100!$H:$KU,Projections_Data!CB$4+2,FALSE))</f>
        <v>1172182</v>
      </c>
      <c r="CC5" s="40">
        <f>IF(VLOOKUP($B$2,Days_Since_100!$H:$KU,Projections_Data!CC$4+2,FALSE)=0,#N/A,VLOOKUP($B$2,Days_Since_100!$H:$KU,Projections_Data!CC$4+2,FALSE))</f>
        <v>1245581</v>
      </c>
      <c r="CD5" s="40">
        <f>IF(VLOOKUP($B$2,Days_Since_100!$H:$KU,Projections_Data!CD$4+2,FALSE)=0,#N/A,VLOOKUP($B$2,Days_Since_100!$H:$KU,Projections_Data!CD$4+2,FALSE))</f>
        <v>1316890</v>
      </c>
      <c r="CE5" s="40">
        <f>IF(VLOOKUP($B$2,Days_Since_100!$H:$KU,Projections_Data!CE$4+2,FALSE)=0,#N/A,VLOOKUP($B$2,Days_Since_100!$H:$KU,Projections_Data!CE$4+2,FALSE))</f>
        <v>1391554</v>
      </c>
      <c r="CF5" s="40">
        <f>IF(VLOOKUP($B$2,Days_Since_100!$H:$KU,Projections_Data!CF$4+2,FALSE)=0,#N/A,VLOOKUP($B$2,Days_Since_100!$H:$KU,Projections_Data!CF$4+2,FALSE))</f>
        <v>1474955</v>
      </c>
      <c r="CG5" s="40">
        <f>IF(VLOOKUP($B$2,Days_Since_100!$H:$KU,Projections_Data!CG$4+2,FALSE)=0,#N/A,VLOOKUP($B$2,Days_Since_100!$H:$KU,Projections_Data!CG$4+2,FALSE))</f>
        <v>1559679</v>
      </c>
      <c r="CH5" s="40">
        <f>IF(VLOOKUP($B$2,Days_Since_100!$H:$KU,Projections_Data!CH$4+2,FALSE)=0,#N/A,VLOOKUP($B$2,Days_Since_100!$H:$KU,Projections_Data!CH$4+2,FALSE))</f>
        <v>1651607</v>
      </c>
      <c r="CI5" s="40">
        <f>IF(VLOOKUP($B$2,Days_Since_100!$H:$KU,Projections_Data!CI$4+2,FALSE)=0,#N/A,VLOOKUP($B$2,Days_Since_100!$H:$KU,Projections_Data!CI$4+2,FALSE))</f>
        <v>1729276</v>
      </c>
      <c r="CJ5" s="40">
        <f>IF(VLOOKUP($B$2,Days_Since_100!$H:$KU,Projections_Data!CJ$4+2,FALSE)=0,#N/A,VLOOKUP($B$2,Days_Since_100!$H:$KU,Projections_Data!CJ$4+2,FALSE))</f>
        <v>1827865</v>
      </c>
      <c r="CK5" s="40">
        <f>IF(VLOOKUP($B$2,Days_Since_100!$H:$KU,Projections_Data!CK$4+2,FALSE)=0,#N/A,VLOOKUP($B$2,Days_Since_100!$H:$KU,Projections_Data!CK$4+2,FALSE))</f>
        <v>1897538</v>
      </c>
      <c r="CL5" s="40">
        <f>IF(VLOOKUP($B$2,Days_Since_100!$H:$KU,Projections_Data!CL$4+2,FALSE)=0,#N/A,VLOOKUP($B$2,Days_Since_100!$H:$KU,Projections_Data!CL$4+2,FALSE))</f>
        <v>1968314</v>
      </c>
      <c r="CM5" s="40">
        <f>IF(VLOOKUP($B$2,Days_Since_100!$H:$KU,Projections_Data!CM$4+2,FALSE)=0,#N/A,VLOOKUP($B$2,Days_Since_100!$H:$KU,Projections_Data!CM$4+2,FALSE))</f>
        <v>2047574</v>
      </c>
      <c r="CN5" s="40">
        <f>IF(VLOOKUP($B$2,Days_Since_100!$H:$KU,Projections_Data!CN$4+2,FALSE)=0,#N/A,VLOOKUP($B$2,Days_Since_100!$H:$KU,Projections_Data!CN$4+2,FALSE))</f>
        <v>2143540</v>
      </c>
      <c r="CO5" s="40">
        <f>IF(VLOOKUP($B$2,Days_Since_100!$H:$KU,Projections_Data!CO$4+2,FALSE)=0,#N/A,VLOOKUP($B$2,Days_Since_100!$H:$KU,Projections_Data!CO$4+2,FALSE))</f>
        <v>2230709</v>
      </c>
      <c r="CP5" s="40">
        <f>IF(VLOOKUP($B$2,Days_Since_100!$H:$KU,Projections_Data!CP$4+2,FALSE)=0,#N/A,VLOOKUP($B$2,Days_Since_100!$H:$KU,Projections_Data!CP$4+2,FALSE))</f>
        <v>2307740</v>
      </c>
      <c r="CQ5" s="40">
        <f>IF(VLOOKUP($B$2,Days_Since_100!$H:$KU,Projections_Data!CQ$4+2,FALSE)=0,#N/A,VLOOKUP($B$2,Days_Since_100!$H:$KU,Projections_Data!CQ$4+2,FALSE))</f>
        <v>2390685</v>
      </c>
      <c r="CR5" s="40">
        <f>IF(VLOOKUP($B$2,Days_Since_100!$H:$KU,Projections_Data!CR$4+2,FALSE)=0,#N/A,VLOOKUP($B$2,Days_Since_100!$H:$KU,Projections_Data!CR$4+2,FALSE))</f>
        <v>2461123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499</v>
      </c>
      <c r="C6" s="21">
        <f>HLOOKUP(C5-1,G4:IN8,5,FALSE)</f>
        <v>816720</v>
      </c>
      <c r="D6" s="42">
        <v>0.02</v>
      </c>
      <c r="F6" s="19" t="s">
        <v>575</v>
      </c>
      <c r="G6" s="40">
        <f ca="1">IF(Projections_Data!G$4+2-$C$9&lt;2,#N/A,IF(VLOOKUP($B$2,Deaths_since_10!$H:$KU,Projections_Data!G$4+2-$C$9,FALSE)=0,#N/A,VLOOKUP($B$2,Deaths_since_10!$H:$KU,Projections_Data!G$4+2-$C$9,FALSE)))</f>
        <v>17</v>
      </c>
      <c r="H6" s="40">
        <f ca="1">IF(Projections_Data!H$4+2-$C$9&lt;2,#N/A,IF(VLOOKUP($B$2,Deaths_since_10!$H:$KU,Projections_Data!H$4+2-$C$9,FALSE)=0,#N/A,VLOOKUP($B$2,Deaths_since_10!$H:$KU,Projections_Data!H$4+2-$C$9,FALSE)))</f>
        <v>18</v>
      </c>
      <c r="I6" s="40">
        <f ca="1">IF(Projections_Data!I$4+2-$C$9&lt;2,#N/A,IF(VLOOKUP($B$2,Deaths_since_10!$H:$KU,Projections_Data!I$4+2-$C$9,FALSE)=0,#N/A,VLOOKUP($B$2,Deaths_since_10!$H:$KU,Projections_Data!I$4+2-$C$9,FALSE)))</f>
        <v>26</v>
      </c>
      <c r="J6" s="40">
        <f ca="1">IF(Projections_Data!J$4+2-$C$9&lt;2,#N/A,IF(VLOOKUP($B$2,Deaths_since_10!$H:$KU,Projections_Data!J$4+2-$C$9,FALSE)=0,#N/A,VLOOKUP($B$2,Deaths_since_10!$H:$KU,Projections_Data!J$4+2-$C$9,FALSE)))</f>
        <v>42</v>
      </c>
      <c r="K6" s="40">
        <f ca="1">IF(Projections_Data!K$4+2-$C$9&lt;2,#N/A,IF(VLOOKUP($B$2,Deaths_since_10!$H:$KU,Projections_Data!K$4+2-$C$9,FALSE)=0,#N/A,VLOOKUP($B$2,Deaths_since_10!$H:$KU,Projections_Data!K$4+2-$C$9,FALSE)))</f>
        <v>56</v>
      </c>
      <c r="L6" s="40">
        <f ca="1">IF(Projections_Data!L$4+2-$C$9&lt;2,#N/A,IF(VLOOKUP($B$2,Deaths_since_10!$H:$KU,Projections_Data!L$4+2-$C$9,FALSE)=0,#N/A,VLOOKUP($B$2,Deaths_since_10!$H:$KU,Projections_Data!L$4+2-$C$9,FALSE)))</f>
        <v>82</v>
      </c>
      <c r="M6" s="40">
        <f ca="1">IF(Projections_Data!M$4+2-$C$9&lt;2,#N/A,IF(VLOOKUP($B$2,Deaths_since_10!$H:$KU,Projections_Data!M$4+2-$C$9,FALSE)=0,#N/A,VLOOKUP($B$2,Deaths_since_10!$H:$KU,Projections_Data!M$4+2-$C$9,FALSE)))</f>
        <v>131</v>
      </c>
      <c r="N6" s="40">
        <f ca="1">IF(Projections_Data!N$4+2-$C$9&lt;2,#N/A,IF(VLOOKUP($B$2,Deaths_since_10!$H:$KU,Projections_Data!N$4+2-$C$9,FALSE)=0,#N/A,VLOOKUP($B$2,Deaths_since_10!$H:$KU,Projections_Data!N$4+2-$C$9,FALSE)))</f>
        <v>133</v>
      </c>
      <c r="O6" s="40">
        <f ca="1">IF(Projections_Data!O$4+2-$C$9&lt;2,#N/A,IF(VLOOKUP($B$2,Deaths_since_10!$H:$KU,Projections_Data!O$4+2-$C$9,FALSE)=0,#N/A,VLOOKUP($B$2,Deaths_since_10!$H:$KU,Projections_Data!O$4+2-$C$9,FALSE)))</f>
        <v>171</v>
      </c>
      <c r="P6" s="40">
        <f ca="1">IF(Projections_Data!P$4+2-$C$9&lt;2,#N/A,IF(VLOOKUP($B$2,Deaths_since_10!$H:$KU,Projections_Data!P$4+2-$C$9,FALSE)=0,#N/A,VLOOKUP($B$2,Deaths_since_10!$H:$KU,Projections_Data!P$4+2-$C$9,FALSE)))</f>
        <v>213</v>
      </c>
      <c r="Q6" s="40">
        <f ca="1">IF(Projections_Data!Q$4+2-$C$9&lt;2,#N/A,IF(VLOOKUP($B$2,Deaths_since_10!$H:$KU,Projections_Data!Q$4+2-$C$9,FALSE)=0,#N/A,VLOOKUP($B$2,Deaths_since_10!$H:$KU,Projections_Data!Q$4+2-$C$9,FALSE)))</f>
        <v>259</v>
      </c>
      <c r="R6" s="40">
        <f ca="1">IF(Projections_Data!R$4+2-$C$9&lt;2,#N/A,IF(VLOOKUP($B$2,Deaths_since_10!$H:$KU,Projections_Data!R$4+2-$C$9,FALSE)=0,#N/A,VLOOKUP($B$2,Deaths_since_10!$H:$KU,Projections_Data!R$4+2-$C$9,FALSE)))</f>
        <v>362</v>
      </c>
      <c r="S6" s="40">
        <f ca="1">IF(Projections_Data!S$4+2-$C$9&lt;2,#N/A,IF(VLOOKUP($B$2,Deaths_since_10!$H:$KU,Projections_Data!S$4+2-$C$9,FALSE)=0,#N/A,VLOOKUP($B$2,Deaths_since_10!$H:$KU,Projections_Data!S$4+2-$C$9,FALSE)))</f>
        <v>426</v>
      </c>
      <c r="T6" s="40">
        <f ca="1">IF(Projections_Data!T$4+2-$C$9&lt;2,#N/A,IF(VLOOKUP($B$2,Deaths_since_10!$H:$KU,Projections_Data!T$4+2-$C$9,FALSE)=0,#N/A,VLOOKUP($B$2,Deaths_since_10!$H:$KU,Projections_Data!T$4+2-$C$9,FALSE)))</f>
        <v>492</v>
      </c>
      <c r="U6" s="40">
        <f ca="1">IF(Projections_Data!U$4+2-$C$9&lt;2,#N/A,IF(VLOOKUP($B$2,Deaths_since_10!$H:$KU,Projections_Data!U$4+2-$C$9,FALSE)=0,#N/A,VLOOKUP($B$2,Deaths_since_10!$H:$KU,Projections_Data!U$4+2-$C$9,FALSE)))</f>
        <v>564</v>
      </c>
      <c r="V6" s="40">
        <f ca="1">IF(Projections_Data!V$4+2-$C$9&lt;2,#N/A,IF(VLOOKUP($B$2,Deaths_since_10!$H:$KU,Projections_Data!V$4+2-$C$9,FALSE)=0,#N/A,VLOOKUP($B$2,Deaths_since_10!$H:$KU,Projections_Data!V$4+2-$C$9,FALSE)))</f>
        <v>634</v>
      </c>
      <c r="W6" s="40">
        <f ca="1">IF(Projections_Data!W$4+2-$C$9&lt;2,#N/A,IF(VLOOKUP($B$2,Deaths_since_10!$H:$KU,Projections_Data!W$4+2-$C$9,FALSE)=0,#N/A,VLOOKUP($B$2,Deaths_since_10!$H:$KU,Projections_Data!W$4+2-$C$9,FALSE)))</f>
        <v>719</v>
      </c>
      <c r="X6" s="40">
        <f ca="1">IF(Projections_Data!X$4+2-$C$9&lt;2,#N/A,IF(VLOOKUP($B$2,Deaths_since_10!$H:$KU,Projections_Data!X$4+2-$C$9,FALSE)=0,#N/A,VLOOKUP($B$2,Deaths_since_10!$H:$KU,Projections_Data!X$4+2-$C$9,FALSE)))</f>
        <v>806</v>
      </c>
      <c r="Y6" s="40">
        <f ca="1">IF(Projections_Data!Y$4+2-$C$9&lt;2,#N/A,IF(VLOOKUP($B$2,Deaths_since_10!$H:$KU,Projections_Data!Y$4+2-$C$9,FALSE)=0,#N/A,VLOOKUP($B$2,Deaths_since_10!$H:$KU,Projections_Data!Y$4+2-$C$9,FALSE)))</f>
        <v>906</v>
      </c>
      <c r="Z6" s="40">
        <f ca="1">IF(Projections_Data!Z$4+2-$C$9&lt;2,#N/A,IF(VLOOKUP($B$2,Deaths_since_10!$H:$KU,Projections_Data!Z$4+2-$C$9,FALSE)=0,#N/A,VLOOKUP($B$2,Deaths_since_10!$H:$KU,Projections_Data!Z$4+2-$C$9,FALSE)))</f>
        <v>1013</v>
      </c>
      <c r="AA6" s="40">
        <f ca="1">IF(Projections_Data!AA$4+2-$C$9&lt;2,#N/A,IF(VLOOKUP($B$2,Deaths_since_10!$H:$KU,Projections_Data!AA$4+2-$C$9,FALSE)=0,#N/A,VLOOKUP($B$2,Deaths_since_10!$H:$KU,Projections_Data!AA$4+2-$C$9,FALSE)))</f>
        <v>1113</v>
      </c>
      <c r="AB6" s="40">
        <f ca="1">IF(Projections_Data!AB$4+2-$C$9&lt;2,#N/A,IF(VLOOKUP($B$2,Deaths_since_10!$H:$KU,Projections_Data!AB$4+2-$C$9,FALSE)=0,#N/A,VLOOKUP($B$2,Deaths_since_10!$H:$KU,Projections_Data!AB$4+2-$C$9,FALSE)))</f>
        <v>1118</v>
      </c>
      <c r="AC6" s="40">
        <f ca="1">IF(Projections_Data!AC$4+2-$C$9&lt;2,#N/A,IF(VLOOKUP($B$2,Deaths_since_10!$H:$KU,Projections_Data!AC$4+2-$C$9,FALSE)=0,#N/A,VLOOKUP($B$2,Deaths_since_10!$H:$KU,Projections_Data!AC$4+2-$C$9,FALSE)))</f>
        <v>1371</v>
      </c>
      <c r="AD6" s="40">
        <f ca="1">IF(Projections_Data!AD$4+2-$C$9&lt;2,#N/A,IF(VLOOKUP($B$2,Deaths_since_10!$H:$KU,Projections_Data!AD$4+2-$C$9,FALSE)=0,#N/A,VLOOKUP($B$2,Deaths_since_10!$H:$KU,Projections_Data!AD$4+2-$C$9,FALSE)))</f>
        <v>1523</v>
      </c>
      <c r="AE6" s="40">
        <f ca="1">IF(Projections_Data!AE$4+2-$C$9&lt;2,#N/A,IF(VLOOKUP($B$2,Deaths_since_10!$H:$KU,Projections_Data!AE$4+2-$C$9,FALSE)=0,#N/A,VLOOKUP($B$2,Deaths_since_10!$H:$KU,Projections_Data!AE$4+2-$C$9,FALSE)))</f>
        <v>1666</v>
      </c>
      <c r="AF6" s="40">
        <f ca="1">IF(Projections_Data!AF$4+2-$C$9&lt;2,#N/A,IF(VLOOKUP($B$2,Deaths_since_10!$H:$KU,Projections_Data!AF$4+2-$C$9,FALSE)=0,#N/A,VLOOKUP($B$2,Deaths_since_10!$H:$KU,Projections_Data!AF$4+2-$C$9,FALSE)))</f>
        <v>1770</v>
      </c>
      <c r="AG6" s="40">
        <f ca="1">IF(Projections_Data!AG$4+2-$C$9&lt;2,#N/A,IF(VLOOKUP($B$2,Deaths_since_10!$H:$KU,Projections_Data!AG$4+2-$C$9,FALSE)=0,#N/A,VLOOKUP($B$2,Deaths_since_10!$H:$KU,Projections_Data!AG$4+2-$C$9,FALSE)))</f>
        <v>1868</v>
      </c>
      <c r="AH6" s="40">
        <f ca="1">IF(Projections_Data!AH$4+2-$C$9&lt;2,#N/A,IF(VLOOKUP($B$2,Deaths_since_10!$H:$KU,Projections_Data!AH$4+2-$C$9,FALSE)=0,#N/A,VLOOKUP($B$2,Deaths_since_10!$H:$KU,Projections_Data!AH$4+2-$C$9,FALSE)))</f>
        <v>2007</v>
      </c>
      <c r="AI6" s="40">
        <f ca="1">IF(Projections_Data!AI$4+2-$C$9&lt;2,#N/A,IF(VLOOKUP($B$2,Deaths_since_10!$H:$KU,Projections_Data!AI$4+2-$C$9,FALSE)=0,#N/A,VLOOKUP($B$2,Deaths_since_10!$H:$KU,Projections_Data!AI$4+2-$C$9,FALSE)))</f>
        <v>2122</v>
      </c>
      <c r="AJ6" s="40">
        <f ca="1">IF(Projections_Data!AJ$4+2-$C$9&lt;2,#N/A,IF(VLOOKUP($B$2,Deaths_since_10!$H:$KU,Projections_Data!AJ$4+2-$C$9,FALSE)=0,#N/A,VLOOKUP($B$2,Deaths_since_10!$H:$KU,Projections_Data!AJ$4+2-$C$9,FALSE)))</f>
        <v>2245</v>
      </c>
      <c r="AK6" s="40">
        <f ca="1">IF(Projections_Data!AK$4+2-$C$9&lt;2,#N/A,IF(VLOOKUP($B$2,Deaths_since_10!$H:$KU,Projections_Data!AK$4+2-$C$9,FALSE)=0,#N/A,VLOOKUP($B$2,Deaths_since_10!$H:$KU,Projections_Data!AK$4+2-$C$9,FALSE)))</f>
        <v>2249</v>
      </c>
      <c r="AL6" s="40">
        <f ca="1">IF(Projections_Data!AL$4+2-$C$9&lt;2,#N/A,IF(VLOOKUP($B$2,Deaths_since_10!$H:$KU,Projections_Data!AL$4+2-$C$9,FALSE)=0,#N/A,VLOOKUP($B$2,Deaths_since_10!$H:$KU,Projections_Data!AL$4+2-$C$9,FALSE)))</f>
        <v>2456</v>
      </c>
      <c r="AM6" s="40">
        <f ca="1">IF(Projections_Data!AM$4+2-$C$9&lt;2,#N/A,IF(VLOOKUP($B$2,Deaths_since_10!$H:$KU,Projections_Data!AM$4+2-$C$9,FALSE)=0,#N/A,VLOOKUP($B$2,Deaths_since_10!$H:$KU,Projections_Data!AM$4+2-$C$9,FALSE)))</f>
        <v>2466</v>
      </c>
      <c r="AN6" s="40">
        <f ca="1">IF(Projections_Data!AN$4+2-$C$9&lt;2,#N/A,IF(VLOOKUP($B$2,Deaths_since_10!$H:$KU,Projections_Data!AN$4+2-$C$9,FALSE)=0,#N/A,VLOOKUP($B$2,Deaths_since_10!$H:$KU,Projections_Data!AN$4+2-$C$9,FALSE)))</f>
        <v>2626</v>
      </c>
      <c r="AO6" s="40">
        <f ca="1">IF(Projections_Data!AO$4+2-$C$9&lt;2,#N/A,IF(VLOOKUP($B$2,Deaths_since_10!$H:$KU,Projections_Data!AO$4+2-$C$9,FALSE)=0,#N/A,VLOOKUP($B$2,Deaths_since_10!$H:$KU,Projections_Data!AO$4+2-$C$9,FALSE)))</f>
        <v>2705</v>
      </c>
      <c r="AP6" s="40">
        <f ca="1">IF(Projections_Data!AP$4+2-$C$9&lt;2,#N/A,IF(VLOOKUP($B$2,Deaths_since_10!$H:$KU,Projections_Data!AP$4+2-$C$9,FALSE)=0,#N/A,VLOOKUP($B$2,Deaths_since_10!$H:$KU,Projections_Data!AP$4+2-$C$9,FALSE)))</f>
        <v>2766</v>
      </c>
      <c r="AQ6" s="40">
        <f ca="1">IF(Projections_Data!AQ$4+2-$C$9&lt;2,#N/A,IF(VLOOKUP($B$2,Deaths_since_10!$H:$KU,Projections_Data!AQ$4+2-$C$9,FALSE)=0,#N/A,VLOOKUP($B$2,Deaths_since_10!$H:$KU,Projections_Data!AQ$4+2-$C$9,FALSE)))</f>
        <v>2810</v>
      </c>
      <c r="AR6" s="40">
        <f ca="1">IF(Projections_Data!AR$4+2-$C$9&lt;2,#N/A,IF(VLOOKUP($B$2,Deaths_since_10!$H:$KU,Projections_Data!AR$4+2-$C$9,FALSE)=0,#N/A,VLOOKUP($B$2,Deaths_since_10!$H:$KU,Projections_Data!AR$4+2-$C$9,FALSE)))</f>
        <v>2866</v>
      </c>
      <c r="AS6" s="40">
        <f ca="1">IF(Projections_Data!AS$4+2-$C$9&lt;2,#N/A,IF(VLOOKUP($B$2,Deaths_since_10!$H:$KU,Projections_Data!AS$4+2-$C$9,FALSE)=0,#N/A,VLOOKUP($B$2,Deaths_since_10!$H:$KU,Projections_Data!AS$4+2-$C$9,FALSE)))</f>
        <v>2935</v>
      </c>
      <c r="AT6" s="40">
        <f ca="1">IF(Projections_Data!AT$4+2-$C$9&lt;2,#N/A,IF(VLOOKUP($B$2,Deaths_since_10!$H:$KU,Projections_Data!AT$4+2-$C$9,FALSE)=0,#N/A,VLOOKUP($B$2,Deaths_since_10!$H:$KU,Projections_Data!AT$4+2-$C$9,FALSE)))</f>
        <v>2990</v>
      </c>
      <c r="AU6" s="40">
        <f ca="1">IF(Projections_Data!AU$4+2-$C$9&lt;2,#N/A,IF(VLOOKUP($B$2,Deaths_since_10!$H:$KU,Projections_Data!AU$4+2-$C$9,FALSE)=0,#N/A,VLOOKUP($B$2,Deaths_since_10!$H:$KU,Projections_Data!AU$4+2-$C$9,FALSE)))</f>
        <v>3079</v>
      </c>
      <c r="AV6" s="40">
        <f ca="1">IF(Projections_Data!AV$4+2-$C$9&lt;2,#N/A,IF(VLOOKUP($B$2,Deaths_since_10!$H:$KU,Projections_Data!AV$4+2-$C$9,FALSE)=0,#N/A,VLOOKUP($B$2,Deaths_since_10!$H:$KU,Projections_Data!AV$4+2-$C$9,FALSE)))</f>
        <v>3154</v>
      </c>
      <c r="AW6" s="40">
        <f ca="1">IF(Projections_Data!AW$4+2-$C$9&lt;2,#N/A,IF(VLOOKUP($B$2,Deaths_since_10!$H:$KU,Projections_Data!AW$4+2-$C$9,FALSE)=0,#N/A,VLOOKUP($B$2,Deaths_since_10!$H:$KU,Projections_Data!AW$4+2-$C$9,FALSE)))</f>
        <v>3248</v>
      </c>
      <c r="AX6" s="40">
        <f ca="1">IF(Projections_Data!AX$4+2-$C$9&lt;2,#N/A,IF(VLOOKUP($B$2,Deaths_since_10!$H:$KU,Projections_Data!AX$4+2-$C$9,FALSE)=0,#N/A,VLOOKUP($B$2,Deaths_since_10!$H:$KU,Projections_Data!AX$4+2-$C$9,FALSE)))</f>
        <v>3342</v>
      </c>
      <c r="AY6" s="40">
        <f ca="1">IF(Projections_Data!AY$4+2-$C$9&lt;2,#N/A,IF(VLOOKUP($B$2,Deaths_since_10!$H:$KU,Projections_Data!AY$4+2-$C$9,FALSE)=0,#N/A,VLOOKUP($B$2,Deaths_since_10!$H:$KU,Projections_Data!AY$4+2-$C$9,FALSE)))</f>
        <v>3454</v>
      </c>
      <c r="AZ6" s="40">
        <f ca="1">IF(Projections_Data!AZ$4+2-$C$9&lt;2,#N/A,IF(VLOOKUP($B$2,Deaths_since_10!$H:$KU,Projections_Data!AZ$4+2-$C$9,FALSE)=0,#N/A,VLOOKUP($B$2,Deaths_since_10!$H:$KU,Projections_Data!AZ$4+2-$C$9,FALSE)))</f>
        <v>3552</v>
      </c>
      <c r="BA6" s="40">
        <f ca="1">IF(Projections_Data!BA$4+2-$C$9&lt;2,#N/A,IF(VLOOKUP($B$2,Deaths_since_10!$H:$KU,Projections_Data!BA$4+2-$C$9,FALSE)=0,#N/A,VLOOKUP($B$2,Deaths_since_10!$H:$KU,Projections_Data!BA$4+2-$C$9,FALSE)))</f>
        <v>3796</v>
      </c>
      <c r="BB6" s="40">
        <f ca="1">IF(Projections_Data!BB$4+2-$C$9&lt;2,#N/A,IF(VLOOKUP($B$2,Deaths_since_10!$H:$KU,Projections_Data!BB$4+2-$C$9,FALSE)=0,#N/A,VLOOKUP($B$2,Deaths_since_10!$H:$KU,Projections_Data!BB$4+2-$C$9,FALSE)))</f>
        <v>3982</v>
      </c>
      <c r="BC6" s="40">
        <f ca="1">IF(Projections_Data!BC$4+2-$C$9&lt;2,#N/A,IF(VLOOKUP($B$2,Deaths_since_10!$H:$KU,Projections_Data!BC$4+2-$C$9,FALSE)=0,#N/A,VLOOKUP($B$2,Deaths_since_10!$H:$KU,Projections_Data!BC$4+2-$C$9,FALSE)))</f>
        <v>4256</v>
      </c>
      <c r="BD6" s="40">
        <f ca="1">IF(Projections_Data!BD$4+2-$C$9&lt;2,#N/A,IF(VLOOKUP($B$2,Deaths_since_10!$H:$KU,Projections_Data!BD$4+2-$C$9,FALSE)=0,#N/A,VLOOKUP($B$2,Deaths_since_10!$H:$KU,Projections_Data!BD$4+2-$C$9,FALSE)))</f>
        <v>4608</v>
      </c>
      <c r="BE6" s="40">
        <f ca="1">IF(Projections_Data!BE$4+2-$C$9&lt;2,#N/A,IF(VLOOKUP($B$2,Deaths_since_10!$H:$KU,Projections_Data!BE$4+2-$C$9,FALSE)=0,#N/A,VLOOKUP($B$2,Deaths_since_10!$H:$KU,Projections_Data!BE$4+2-$C$9,FALSE)))</f>
        <v>4948</v>
      </c>
      <c r="BF6" s="40">
        <f ca="1">IF(Projections_Data!BF$4+2-$C$9&lt;2,#N/A,IF(VLOOKUP($B$2,Deaths_since_10!$H:$KU,Projections_Data!BF$4+2-$C$9,FALSE)=0,#N/A,VLOOKUP($B$2,Deaths_since_10!$H:$KU,Projections_Data!BF$4+2-$C$9,FALSE)))</f>
        <v>5400</v>
      </c>
      <c r="BG6" s="40">
        <f ca="1">IF(Projections_Data!BG$4+2-$C$9&lt;2,#N/A,IF(VLOOKUP($B$2,Deaths_since_10!$H:$KU,Projections_Data!BG$4+2-$C$9,FALSE)=0,#N/A,VLOOKUP($B$2,Deaths_since_10!$H:$KU,Projections_Data!BG$4+2-$C$9,FALSE)))</f>
        <v>5812</v>
      </c>
      <c r="BH6" s="40">
        <f ca="1">IF(Projections_Data!BH$4+2-$C$9&lt;2,#N/A,IF(VLOOKUP($B$2,Deaths_since_10!$H:$KU,Projections_Data!BH$4+2-$C$9,FALSE)=0,#N/A,VLOOKUP($B$2,Deaths_since_10!$H:$KU,Projections_Data!BH$4+2-$C$9,FALSE)))</f>
        <v>6483</v>
      </c>
      <c r="BI6" s="40">
        <f ca="1">IF(Projections_Data!BI$4+2-$C$9&lt;2,#N/A,IF(VLOOKUP($B$2,Deaths_since_10!$H:$KU,Projections_Data!BI$4+2-$C$9,FALSE)=0,#N/A,VLOOKUP($B$2,Deaths_since_10!$H:$KU,Projections_Data!BI$4+2-$C$9,FALSE)))</f>
        <v>7118</v>
      </c>
      <c r="BJ6" s="40">
        <f ca="1">IF(Projections_Data!BJ$4+2-$C$9&lt;2,#N/A,IF(VLOOKUP($B$2,Deaths_since_10!$H:$KU,Projections_Data!BJ$4+2-$C$9,FALSE)=0,#N/A,VLOOKUP($B$2,Deaths_since_10!$H:$KU,Projections_Data!BJ$4+2-$C$9,FALSE)))</f>
        <v>7938</v>
      </c>
      <c r="BK6" s="40">
        <f ca="1">IF(Projections_Data!BK$4+2-$C$9&lt;2,#N/A,IF(VLOOKUP($B$2,Deaths_since_10!$H:$KU,Projections_Data!BK$4+2-$C$9,FALSE)=0,#N/A,VLOOKUP($B$2,Deaths_since_10!$H:$KU,Projections_Data!BK$4+2-$C$9,FALSE)))</f>
        <v>8872</v>
      </c>
      <c r="BL6" s="40">
        <f ca="1">IF(Projections_Data!BL$4+2-$C$9&lt;2,#N/A,IF(VLOOKUP($B$2,Deaths_since_10!$H:$KU,Projections_Data!BL$4+2-$C$9,FALSE)=0,#N/A,VLOOKUP($B$2,Deaths_since_10!$H:$KU,Projections_Data!BL$4+2-$C$9,FALSE)))</f>
        <v>9987</v>
      </c>
      <c r="BM6" s="40">
        <f ca="1">IF(Projections_Data!BM$4+2-$C$9&lt;2,#N/A,IF(VLOOKUP($B$2,Deaths_since_10!$H:$KU,Projections_Data!BM$4+2-$C$9,FALSE)=0,#N/A,VLOOKUP($B$2,Deaths_since_10!$H:$KU,Projections_Data!BM$4+2-$C$9,FALSE)))</f>
        <v>11290</v>
      </c>
      <c r="BN6" s="40">
        <f ca="1">IF(Projections_Data!BN$4+2-$C$9&lt;2,#N/A,IF(VLOOKUP($B$2,Deaths_since_10!$H:$KU,Projections_Data!BN$4+2-$C$9,FALSE)=0,#N/A,VLOOKUP($B$2,Deaths_since_10!$H:$KU,Projections_Data!BN$4+2-$C$9,FALSE)))</f>
        <v>12961</v>
      </c>
      <c r="BO6" s="40">
        <f ca="1">IF(Projections_Data!BO$4+2-$C$9&lt;2,#N/A,IF(VLOOKUP($B$2,Deaths_since_10!$H:$KU,Projections_Data!BO$4+2-$C$9,FALSE)=0,#N/A,VLOOKUP($B$2,Deaths_since_10!$H:$KU,Projections_Data!BO$4+2-$C$9,FALSE)))</f>
        <v>14638</v>
      </c>
      <c r="BP6" s="40">
        <f ca="1">IF(Projections_Data!BP$4+2-$C$9&lt;2,#N/A,IF(VLOOKUP($B$2,Deaths_since_10!$H:$KU,Projections_Data!BP$4+2-$C$9,FALSE)=0,#N/A,VLOOKUP($B$2,Deaths_since_10!$H:$KU,Projections_Data!BP$4+2-$C$9,FALSE)))</f>
        <v>16488</v>
      </c>
      <c r="BQ6" s="40">
        <f ca="1">IF(Projections_Data!BQ$4+2-$C$9&lt;2,#N/A,IF(VLOOKUP($B$2,Deaths_since_10!$H:$KU,Projections_Data!BQ$4+2-$C$9,FALSE)=0,#N/A,VLOOKUP($B$2,Deaths_since_10!$H:$KU,Projections_Data!BQ$4+2-$C$9,FALSE)))</f>
        <v>18605</v>
      </c>
      <c r="BR6" s="40">
        <f ca="1">IF(Projections_Data!BR$4+2-$C$9&lt;2,#N/A,IF(VLOOKUP($B$2,Deaths_since_10!$H:$KU,Projections_Data!BR$4+2-$C$9,FALSE)=0,#N/A,VLOOKUP($B$2,Deaths_since_10!$H:$KU,Projections_Data!BR$4+2-$C$9,FALSE)))</f>
        <v>21157</v>
      </c>
      <c r="BS6" s="40">
        <f ca="1">IF(Projections_Data!BS$4+2-$C$9&lt;2,#N/A,IF(VLOOKUP($B$2,Deaths_since_10!$H:$KU,Projections_Data!BS$4+2-$C$9,FALSE)=0,#N/A,VLOOKUP($B$2,Deaths_since_10!$H:$KU,Projections_Data!BS$4+2-$C$9,FALSE)))</f>
        <v>23944</v>
      </c>
      <c r="BT6" s="40">
        <f ca="1">IF(Projections_Data!BT$4+2-$C$9&lt;2,#N/A,IF(VLOOKUP($B$2,Deaths_since_10!$H:$KU,Projections_Data!BT$4+2-$C$9,FALSE)=0,#N/A,VLOOKUP($B$2,Deaths_since_10!$H:$KU,Projections_Data!BT$4+2-$C$9,FALSE)))</f>
        <v>27168</v>
      </c>
      <c r="BU6" s="40">
        <f ca="1">IF(Projections_Data!BU$4+2-$C$9&lt;2,#N/A,IF(VLOOKUP($B$2,Deaths_since_10!$H:$KU,Projections_Data!BU$4+2-$C$9,FALSE)=0,#N/A,VLOOKUP($B$2,Deaths_since_10!$H:$KU,Projections_Data!BU$4+2-$C$9,FALSE)))</f>
        <v>30618</v>
      </c>
      <c r="BV6" s="40">
        <f ca="1">IF(Projections_Data!BV$4+2-$C$9&lt;2,#N/A,IF(VLOOKUP($B$2,Deaths_since_10!$H:$KU,Projections_Data!BV$4+2-$C$9,FALSE)=0,#N/A,VLOOKUP($B$2,Deaths_since_10!$H:$KU,Projections_Data!BV$4+2-$C$9,FALSE)))</f>
        <v>33885</v>
      </c>
      <c r="BW6" s="40">
        <f ca="1">IF(Projections_Data!BW$4+2-$C$9&lt;2,#N/A,IF(VLOOKUP($B$2,Deaths_since_10!$H:$KU,Projections_Data!BW$4+2-$C$9,FALSE)=0,#N/A,VLOOKUP($B$2,Deaths_since_10!$H:$KU,Projections_Data!BW$4+2-$C$9,FALSE)))</f>
        <v>37536</v>
      </c>
      <c r="BX6" s="40">
        <f ca="1">IF(Projections_Data!BX$4+2-$C$9&lt;2,#N/A,IF(VLOOKUP($B$2,Deaths_since_10!$H:$KU,Projections_Data!BX$4+2-$C$9,FALSE)=0,#N/A,VLOOKUP($B$2,Deaths_since_10!$H:$KU,Projections_Data!BX$4+2-$C$9,FALSE)))</f>
        <v>42054</v>
      </c>
      <c r="BY6" s="40">
        <f ca="1">IF(Projections_Data!BY$4+2-$C$9&lt;2,#N/A,IF(VLOOKUP($B$2,Deaths_since_10!$H:$KU,Projections_Data!BY$4+2-$C$9,FALSE)=0,#N/A,VLOOKUP($B$2,Deaths_since_10!$H:$KU,Projections_Data!BY$4+2-$C$9,FALSE)))</f>
        <v>47116</v>
      </c>
      <c r="BZ6" s="40">
        <f ca="1">IF(Projections_Data!BZ$4+2-$C$9&lt;2,#N/A,IF(VLOOKUP($B$2,Deaths_since_10!$H:$KU,Projections_Data!BZ$4+2-$C$9,FALSE)=0,#N/A,VLOOKUP($B$2,Deaths_since_10!$H:$KU,Projections_Data!BZ$4+2-$C$9,FALSE)))</f>
        <v>52909</v>
      </c>
      <c r="CA6" s="40">
        <f ca="1">IF(Projections_Data!CA$4+2-$C$9&lt;2,#N/A,IF(VLOOKUP($B$2,Deaths_since_10!$H:$KU,Projections_Data!CA$4+2-$C$9,FALSE)=0,#N/A,VLOOKUP($B$2,Deaths_since_10!$H:$KU,Projections_Data!CA$4+2-$C$9,FALSE)))</f>
        <v>58708</v>
      </c>
      <c r="CB6" s="40">
        <f ca="1">IF(Projections_Data!CB$4+2-$C$9&lt;2,#N/A,IF(VLOOKUP($B$2,Deaths_since_10!$H:$KU,Projections_Data!CB$4+2-$C$9,FALSE)=0,#N/A,VLOOKUP($B$2,Deaths_since_10!$H:$KU,Projections_Data!CB$4+2-$C$9,FALSE)))</f>
        <v>64517</v>
      </c>
      <c r="CC6" s="40">
        <f ca="1">IF(Projections_Data!CC$4+2-$C$9&lt;2,#N/A,IF(VLOOKUP($B$2,Deaths_since_10!$H:$KU,Projections_Data!CC$4+2-$C$9,FALSE)=0,#N/A,VLOOKUP($B$2,Deaths_since_10!$H:$KU,Projections_Data!CC$4+2-$C$9,FALSE)))</f>
        <v>69273</v>
      </c>
      <c r="CD6" s="40">
        <f ca="1">IF(Projections_Data!CD$4+2-$C$9&lt;2,#N/A,IF(VLOOKUP($B$2,Deaths_since_10!$H:$KU,Projections_Data!CD$4+2-$C$9,FALSE)=0,#N/A,VLOOKUP($B$2,Deaths_since_10!$H:$KU,Projections_Data!CD$4+2-$C$9,FALSE)))</f>
        <v>74453</v>
      </c>
      <c r="CE6" s="40">
        <f ca="1">IF(Projections_Data!CE$4+2-$C$9&lt;2,#N/A,IF(VLOOKUP($B$2,Deaths_since_10!$H:$KU,Projections_Data!CE$4+2-$C$9,FALSE)=0,#N/A,VLOOKUP($B$2,Deaths_since_10!$H:$KU,Projections_Data!CE$4+2-$C$9,FALSE)))</f>
        <v>81816</v>
      </c>
      <c r="CF6" s="40">
        <f ca="1">IF(Projections_Data!CF$4+2-$C$9&lt;2,#N/A,IF(VLOOKUP($B$2,Deaths_since_10!$H:$KU,Projections_Data!CF$4+2-$C$9,FALSE)=0,#N/A,VLOOKUP($B$2,Deaths_since_10!$H:$KU,Projections_Data!CF$4+2-$C$9,FALSE)))</f>
        <v>88203</v>
      </c>
      <c r="CG6" s="40">
        <f ca="1">IF(Projections_Data!CG$4+2-$C$9&lt;2,#N/A,IF(VLOOKUP($B$2,Deaths_since_10!$H:$KU,Projections_Data!CG$4+2-$C$9,FALSE)=0,#N/A,VLOOKUP($B$2,Deaths_since_10!$H:$KU,Projections_Data!CG$4+2-$C$9,FALSE)))</f>
        <v>95383</v>
      </c>
      <c r="CH6" s="40">
        <f ca="1">IF(Projections_Data!CH$4+2-$C$9&lt;2,#N/A,IF(VLOOKUP($B$2,Deaths_since_10!$H:$KU,Projections_Data!CH$4+2-$C$9,FALSE)=0,#N/A,VLOOKUP($B$2,Deaths_since_10!$H:$KU,Projections_Data!CH$4+2-$C$9,FALSE)))</f>
        <v>102374</v>
      </c>
      <c r="CI6" s="40">
        <f ca="1">IF(Projections_Data!CI$4+2-$C$9&lt;2,#N/A,IF(VLOOKUP($B$2,Deaths_since_10!$H:$KU,Projections_Data!CI$4+2-$C$9,FALSE)=0,#N/A,VLOOKUP($B$2,Deaths_since_10!$H:$KU,Projections_Data!CI$4+2-$C$9,FALSE)))</f>
        <v>108346</v>
      </c>
      <c r="CJ6" s="40">
        <f ca="1">IF(Projections_Data!CJ$4+2-$C$9&lt;2,#N/A,IF(VLOOKUP($B$2,Deaths_since_10!$H:$KU,Projections_Data!CJ$4+2-$C$9,FALSE)=0,#N/A,VLOOKUP($B$2,Deaths_since_10!$H:$KU,Projections_Data!CJ$4+2-$C$9,FALSE)))</f>
        <v>113926</v>
      </c>
      <c r="CK6" s="40">
        <f ca="1">IF(Projections_Data!CK$4+2-$C$9&lt;2,#N/A,IF(VLOOKUP($B$2,Deaths_since_10!$H:$KU,Projections_Data!CK$4+2-$C$9,FALSE)=0,#N/A,VLOOKUP($B$2,Deaths_since_10!$H:$KU,Projections_Data!CK$4+2-$C$9,FALSE)))</f>
        <v>119312</v>
      </c>
      <c r="CL6" s="40">
        <f ca="1">IF(Projections_Data!CL$4+2-$C$9&lt;2,#N/A,IF(VLOOKUP($B$2,Deaths_since_10!$H:$KU,Projections_Data!CL$4+2-$C$9,FALSE)=0,#N/A,VLOOKUP($B$2,Deaths_since_10!$H:$KU,Projections_Data!CL$4+2-$C$9,FALSE)))</f>
        <v>125806</v>
      </c>
      <c r="CM6" s="40">
        <f ca="1">IF(Projections_Data!CM$4+2-$C$9&lt;2,#N/A,IF(VLOOKUP($B$2,Deaths_since_10!$H:$KU,Projections_Data!CM$4+2-$C$9,FALSE)=0,#N/A,VLOOKUP($B$2,Deaths_since_10!$H:$KU,Projections_Data!CM$4+2-$C$9,FALSE)))</f>
        <v>133994</v>
      </c>
      <c r="CN6" s="40">
        <f ca="1">IF(Projections_Data!CN$4+2-$C$9&lt;2,#N/A,IF(VLOOKUP($B$2,Deaths_since_10!$H:$KU,Projections_Data!CN$4+2-$C$9,FALSE)=0,#N/A,VLOOKUP($B$2,Deaths_since_10!$H:$KU,Projections_Data!CN$4+2-$C$9,FALSE)))</f>
        <v>143613</v>
      </c>
      <c r="CO6" s="40">
        <f ca="1">IF(Projections_Data!CO$4+2-$C$9&lt;2,#N/A,IF(VLOOKUP($B$2,Deaths_since_10!$H:$KU,Projections_Data!CO$4+2-$C$9,FALSE)=0,#N/A,VLOOKUP($B$2,Deaths_since_10!$H:$KU,Projections_Data!CO$4+2-$C$9,FALSE)))</f>
        <v>153619</v>
      </c>
      <c r="CP6" s="40">
        <f ca="1">IF(Projections_Data!CP$4+2-$C$9&lt;2,#N/A,IF(VLOOKUP($B$2,Deaths_since_10!$H:$KU,Projections_Data!CP$4+2-$C$9,FALSE)=0,#N/A,VLOOKUP($B$2,Deaths_since_10!$H:$KU,Projections_Data!CP$4+2-$C$9,FALSE)))</f>
        <v>159301</v>
      </c>
      <c r="CQ6" s="40">
        <f ca="1">IF(Projections_Data!CQ$4+2-$C$9&lt;2,#N/A,IF(VLOOKUP($B$2,Deaths_since_10!$H:$KU,Projections_Data!CQ$4+2-$C$9,FALSE)=0,#N/A,VLOOKUP($B$2,Deaths_since_10!$H:$KU,Projections_Data!CQ$4+2-$C$9,FALSE)))</f>
        <v>164826</v>
      </c>
      <c r="CR6" s="40">
        <f ca="1">IF(Projections_Data!CR$4+2-$C$9&lt;2,#N/A,IF(VLOOKUP($B$2,Deaths_since_10!$H:$KU,Projections_Data!CR$4+2-$C$9,FALSE)=0,#N/A,VLOOKUP($B$2,Deaths_since_10!$H:$KU,Projections_Data!CR$4+2-$C$9,FALSE)))</f>
        <v>169762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501</v>
      </c>
      <c r="C7" s="21">
        <f>C4-C6-C8</f>
        <v>1474641</v>
      </c>
      <c r="F7" s="19" t="s">
        <v>580</v>
      </c>
      <c r="G7" s="40">
        <f ca="1">IFERROR((G5-F5)-(G6-F6),G5)</f>
        <v>555</v>
      </c>
      <c r="H7" s="40">
        <f ca="1">IFERROR((H5-G5)-(H6-G6),H5-G5)</f>
        <v>98</v>
      </c>
      <c r="I7" s="40">
        <f t="shared" ref="I7:O7" ca="1" si="11">IFERROR((I5-H5)-(I6-H6),I5-H5)</f>
        <v>279</v>
      </c>
      <c r="J7" s="40">
        <f t="shared" ca="1" si="11"/>
        <v>477</v>
      </c>
      <c r="K7" s="40">
        <f t="shared" ca="1" si="11"/>
        <v>670</v>
      </c>
      <c r="L7" s="40">
        <f t="shared" ca="1" si="11"/>
        <v>783</v>
      </c>
      <c r="M7" s="40">
        <f t="shared" ca="1" si="11"/>
        <v>2602</v>
      </c>
      <c r="N7" s="40">
        <f t="shared" ca="1" si="11"/>
        <v>586</v>
      </c>
      <c r="O7" s="40">
        <f t="shared" ca="1" si="11"/>
        <v>2030</v>
      </c>
      <c r="P7" s="40">
        <f t="shared" ref="P7" ca="1" si="12">IFERROR((P5-O5)-(P6-O6),P5-O5)</f>
        <v>1651</v>
      </c>
      <c r="Q7" s="40">
        <f ca="1">IFERROR((Q5-P5)-(Q6-P6),Q5-P5)</f>
        <v>2065</v>
      </c>
      <c r="R7" s="40">
        <f t="shared" ref="R7:T7" ca="1" si="13">IFERROR((R5-Q5)-(R6-Q6),R5-Q5)</f>
        <v>4646</v>
      </c>
      <c r="S7" s="40">
        <f t="shared" ca="1" si="13"/>
        <v>3030</v>
      </c>
      <c r="T7" s="40">
        <f t="shared" ca="1" si="13"/>
        <v>3945</v>
      </c>
      <c r="U7" s="40">
        <f t="shared" ref="U7" ca="1" si="14">IFERROR((U5-T5)-(U6-T6),U5-T5)</f>
        <v>3671</v>
      </c>
      <c r="V7" s="40">
        <f t="shared" ref="V7" ca="1" si="15">IFERROR((V5-U5)-(V6-U6),V5-U5)</f>
        <v>3089</v>
      </c>
      <c r="W7" s="40">
        <f t="shared" ref="W7" ca="1" si="16">IFERROR((W5-V5)-(W6-V6),W5-V5)</f>
        <v>3451</v>
      </c>
      <c r="X7" s="40">
        <f t="shared" ref="X7" ca="1" si="17">IFERROR((X5-W5)-(X6-W6),X5-W5)</f>
        <v>2642</v>
      </c>
      <c r="Y7" s="40">
        <f t="shared" ref="Y7" ca="1" si="18">IFERROR((Y5-X5)-(Y6-X6),Y5-X5)</f>
        <v>2927</v>
      </c>
      <c r="Z7" s="40">
        <f t="shared" ref="Z7" ca="1" si="19">IFERROR((Z5-Y5)-(Z6-Y6),Z5-Y5)</f>
        <v>2434</v>
      </c>
      <c r="AA7" s="40">
        <f t="shared" ref="AA7" ca="1" si="20">IFERROR((AA5-Z5)-(AA6-Z6),AA5-Z5)</f>
        <v>1940</v>
      </c>
      <c r="AB7" s="40">
        <f t="shared" ref="AB7" ca="1" si="21">IFERROR((AB5-AA5)-(AB6-AA6),AB5-AA5)</f>
        <v>5615</v>
      </c>
      <c r="AC7" s="40">
        <f t="shared" ref="AC7" ca="1" si="22">IFERROR((AC5-AB5)-(AC6-AB6),AC5-AB5)</f>
        <v>9653</v>
      </c>
      <c r="AD7" s="40">
        <f t="shared" ref="AD7" ca="1" si="23">IFERROR((AD5-AC5)-(AD6-AC6),AD5-AC5)</f>
        <v>6322</v>
      </c>
      <c r="AE7" s="40">
        <f t="shared" ref="AE7" ca="1" si="24">IFERROR((AE5-AD5)-(AE6-AD6),AE5-AD5)</f>
        <v>1935</v>
      </c>
      <c r="AF7" s="40">
        <f t="shared" ref="AF7" ca="1" si="25">IFERROR((AF5-AE5)-(AF6-AE6),AF5-AE5)</f>
        <v>2020</v>
      </c>
      <c r="AG7" s="40">
        <f t="shared" ref="AG7" ca="1" si="26">IFERROR((AG5-AF5)-(AG6-AF6),AG5-AF5)</f>
        <v>1837</v>
      </c>
      <c r="AH7" s="40">
        <f t="shared" ref="AH7" ca="1" si="27">IFERROR((AH5-AG5)-(AH6-AG6),AH5-AG5)</f>
        <v>1651</v>
      </c>
      <c r="AI7" s="40">
        <f t="shared" ref="AI7" ca="1" si="28">IFERROR((AI5-AH5)-(AI6-AH6),AI5-AH5)</f>
        <v>309</v>
      </c>
      <c r="AJ7" s="40">
        <f t="shared" ref="AJ7" ca="1" si="29">IFERROR((AJ5-AI5)-(AJ6-AI6),AJ5-AI5)</f>
        <v>422</v>
      </c>
      <c r="AK7" s="40">
        <f t="shared" ref="AK7" ca="1" si="30">IFERROR((AK5-AJ5)-(AK6-AJ6),AK5-AJ5)</f>
        <v>618</v>
      </c>
      <c r="AL7" s="40">
        <f ca="1">IFERROR((AL5-AK5)-(AL6-AK6),AL5-AK5)</f>
        <v>1546</v>
      </c>
      <c r="AM7" s="40">
        <f t="shared" ref="AM7" ca="1" si="31">(AM5-AL5)-(AM6-AL6)</f>
        <v>319</v>
      </c>
      <c r="AN7" s="40">
        <f ca="1">(AN5-AM5)-(AN6-AM6)</f>
        <v>443</v>
      </c>
      <c r="AO7" s="40">
        <f t="shared" ref="AO7" ca="1" si="32">(AO5-AN5)-(AO6-AN6)</f>
        <v>766</v>
      </c>
      <c r="AP7" s="40">
        <f t="shared" ref="AP7" ca="1" si="33">(AP5-AO5)-(AP6-AO6)</f>
        <v>907</v>
      </c>
      <c r="AQ7" s="40">
        <f t="shared" ref="AQ7" ca="1" si="34">(AQ5-AP5)-(AQ6-AP6)</f>
        <v>1314</v>
      </c>
      <c r="AR7" s="40">
        <f t="shared" ref="AR7" ca="1" si="35">(AR5-AQ5)-(AR6-AQ6)</f>
        <v>1310</v>
      </c>
      <c r="AS7" s="40">
        <f t="shared" ref="AS7" ca="1" si="36">(AS5-AR5)-(AS6-AR6)</f>
        <v>1830</v>
      </c>
      <c r="AT7" s="40">
        <f t="shared" ref="AT7" ca="1" si="37">(AT5-AS5)-(AT6-AS6)</f>
        <v>2303</v>
      </c>
      <c r="AU7" s="40">
        <f t="shared" ref="AU7" ca="1" si="38">(AU5-AT5)-(AU6-AT6)</f>
        <v>1848</v>
      </c>
      <c r="AV7" s="40">
        <f t="shared" ref="AV7" ca="1" si="39">(AV5-AU5)-(AV6-AU6)</f>
        <v>2458</v>
      </c>
      <c r="AW7" s="40">
        <f t="shared" ref="AW7" ca="1" si="40">(AW5-AV5)-(AW6-AV6)</f>
        <v>2186</v>
      </c>
      <c r="AX7" s="40">
        <f t="shared" ref="AX7" ca="1" si="41">(AX5-AW5)-(AX6-AW6)</f>
        <v>2668</v>
      </c>
      <c r="AY7" s="40">
        <f t="shared" ref="AY7" ca="1" si="42">(AY5-AX5)-(AY6-AX6)</f>
        <v>3800</v>
      </c>
      <c r="AZ7" s="40">
        <f t="shared" ref="AZ7" ca="1" si="43">(AZ5-AY5)-(AZ6-AY6)</f>
        <v>3939</v>
      </c>
      <c r="BA7" s="40">
        <f t="shared" ref="BA7" ca="1" si="44">(BA5-AZ5)-(BA6-AZ6)</f>
        <v>3730</v>
      </c>
      <c r="BB7" s="40">
        <f t="shared" ref="BB7" ca="1" si="45">(BB5-BA5)-(BB6-BA6)</f>
        <v>3580</v>
      </c>
      <c r="BC7" s="40">
        <f t="shared" ref="BC7" ca="1" si="46">(BC5-BB5)-(BC6-BB6)</f>
        <v>4749</v>
      </c>
      <c r="BD7" s="40">
        <f t="shared" ref="BD7" ca="1" si="47">(BD5-BC5)-(BD6-BC6)</f>
        <v>6899</v>
      </c>
      <c r="BE7" s="40">
        <f t="shared" ref="BE7" ca="1" si="48">(BE5-BD5)-(BE6-BD6)</f>
        <v>7038</v>
      </c>
      <c r="BF7" s="40">
        <f t="shared" ref="BF7" ca="1" si="49">(BF5-BE5)-(BF6-BE6)</f>
        <v>11499</v>
      </c>
      <c r="BG7" s="40">
        <f t="shared" ref="BG7" ca="1" si="50">(BG5-BF5)-(BG6-BF6)</f>
        <v>10457</v>
      </c>
      <c r="BH7" s="40">
        <f t="shared" ref="BH7" ca="1" si="51">(BH5-BG5)-(BH6-BG6)</f>
        <v>11773</v>
      </c>
      <c r="BI7" s="40">
        <f t="shared" ref="BI7" ca="1" si="52">(BI5-BH5)-(BI6-BH6)</f>
        <v>12346</v>
      </c>
      <c r="BJ7" s="40">
        <f t="shared" ref="BJ7" ca="1" si="53">(BJ5-BI5)-(BJ6-BI6)</f>
        <v>14652</v>
      </c>
      <c r="BK7" s="40">
        <f t="shared" ref="BK7" ca="1" si="54">(BK5-BJ5)-(BK6-BJ6)</f>
        <v>16729</v>
      </c>
      <c r="BL7" s="40">
        <f t="shared" ref="BL7" ca="1" si="55">(BL5-BK5)-(BL6-BK6)</f>
        <v>27111</v>
      </c>
      <c r="BM7" s="40">
        <f t="shared" ref="BM7" ca="1" si="56">(BM5-BL5)-(BM6-BL6)</f>
        <v>27696</v>
      </c>
      <c r="BN7" s="40">
        <f t="shared" ref="BN7" ca="1" si="57">(BN5-BM5)-(BN6-BM6)</f>
        <v>30501</v>
      </c>
      <c r="BO7" s="40">
        <f t="shared" ref="BO7" ca="1" si="58">(BO5-BN5)-(BO6-BN6)</f>
        <v>30660</v>
      </c>
      <c r="BP7" s="40">
        <f t="shared" ref="BP7" ca="1" si="59">(BP5-BO5)-(BP6-BO6)</f>
        <v>39327</v>
      </c>
      <c r="BQ7" s="40">
        <f t="shared" ref="BQ7" ca="1" si="60">(BQ5-BP5)-(BQ6-BP6)</f>
        <v>37567</v>
      </c>
      <c r="BR7" s="40">
        <f t="shared" ref="BR7" ca="1" si="61">(BR5-BQ5)-(BR6-BQ6)</f>
        <v>46898</v>
      </c>
      <c r="BS7" s="40">
        <f t="shared" ref="BS7" ca="1" si="62">(BS5-BR5)-(BS6-BR6)</f>
        <v>58843</v>
      </c>
      <c r="BT7" s="40">
        <f t="shared" ref="BT7" ca="1" si="63">(BT5-BS5)-(BT6-BS6)</f>
        <v>60319</v>
      </c>
      <c r="BU7" s="40">
        <f t="shared" ref="BU7" ca="1" si="64">(BU5-BT5)-(BU6-BT6)</f>
        <v>63796</v>
      </c>
      <c r="BV7" s="40">
        <f t="shared" ref="BV7:EF7" si="65">BV5-BU5</f>
        <v>59210</v>
      </c>
      <c r="BW7" s="40">
        <f t="shared" si="65"/>
        <v>62110</v>
      </c>
      <c r="BX7" s="40">
        <f t="shared" si="65"/>
        <v>74877</v>
      </c>
      <c r="BY7" s="40">
        <f t="shared" si="65"/>
        <v>74900</v>
      </c>
      <c r="BZ7" s="40">
        <f t="shared" si="65"/>
        <v>80636</v>
      </c>
      <c r="CA7" s="40">
        <f t="shared" si="65"/>
        <v>82213</v>
      </c>
      <c r="CB7" s="40">
        <f t="shared" si="65"/>
        <v>79875</v>
      </c>
      <c r="CC7" s="40">
        <f t="shared" si="65"/>
        <v>73399</v>
      </c>
      <c r="CD7" s="40">
        <f t="shared" si="65"/>
        <v>71309</v>
      </c>
      <c r="CE7" s="40">
        <f t="shared" si="65"/>
        <v>74664</v>
      </c>
      <c r="CF7" s="40">
        <f t="shared" si="65"/>
        <v>83401</v>
      </c>
      <c r="CG7" s="40">
        <f t="shared" si="65"/>
        <v>84724</v>
      </c>
      <c r="CH7" s="40">
        <f t="shared" si="65"/>
        <v>91928</v>
      </c>
      <c r="CI7" s="40">
        <f t="shared" si="65"/>
        <v>77669</v>
      </c>
      <c r="CJ7" s="40">
        <f t="shared" si="65"/>
        <v>98589</v>
      </c>
      <c r="CK7" s="40">
        <f t="shared" si="65"/>
        <v>69673</v>
      </c>
      <c r="CL7" s="40">
        <f t="shared" si="65"/>
        <v>70776</v>
      </c>
      <c r="CM7" s="40">
        <f t="shared" si="65"/>
        <v>79260</v>
      </c>
      <c r="CN7" s="40">
        <f t="shared" si="65"/>
        <v>95966</v>
      </c>
      <c r="CO7" s="40">
        <f t="shared" si="65"/>
        <v>87169</v>
      </c>
      <c r="CP7" s="40">
        <f t="shared" si="65"/>
        <v>77031</v>
      </c>
      <c r="CQ7" s="40">
        <f t="shared" si="65"/>
        <v>82945</v>
      </c>
      <c r="CR7" s="40">
        <f t="shared" si="65"/>
        <v>70438</v>
      </c>
      <c r="CS7" s="40" t="e">
        <f t="shared" si="65"/>
        <v>#N/A</v>
      </c>
      <c r="CT7" s="40" t="e">
        <f t="shared" si="65"/>
        <v>#N/A</v>
      </c>
      <c r="CU7" s="40" t="e">
        <f t="shared" si="65"/>
        <v>#N/A</v>
      </c>
      <c r="CV7" s="40" t="e">
        <f t="shared" si="65"/>
        <v>#N/A</v>
      </c>
      <c r="CW7" s="40" t="e">
        <f t="shared" si="65"/>
        <v>#N/A</v>
      </c>
      <c r="CX7" s="40" t="e">
        <f t="shared" si="65"/>
        <v>#N/A</v>
      </c>
      <c r="CY7" s="40" t="e">
        <f t="shared" si="65"/>
        <v>#N/A</v>
      </c>
      <c r="CZ7" s="40" t="e">
        <f t="shared" si="65"/>
        <v>#N/A</v>
      </c>
      <c r="DA7" s="40" t="e">
        <f t="shared" si="65"/>
        <v>#N/A</v>
      </c>
      <c r="DB7" s="40" t="e">
        <f t="shared" si="65"/>
        <v>#N/A</v>
      </c>
      <c r="DC7" s="40" t="e">
        <f t="shared" si="65"/>
        <v>#N/A</v>
      </c>
      <c r="DD7" s="40" t="e">
        <f t="shared" si="65"/>
        <v>#N/A</v>
      </c>
      <c r="DE7" s="40" t="e">
        <f t="shared" si="65"/>
        <v>#N/A</v>
      </c>
      <c r="DF7" s="40" t="e">
        <f t="shared" si="65"/>
        <v>#N/A</v>
      </c>
      <c r="DG7" s="40" t="e">
        <f t="shared" si="65"/>
        <v>#N/A</v>
      </c>
      <c r="DH7" s="40" t="e">
        <f t="shared" si="65"/>
        <v>#N/A</v>
      </c>
      <c r="DI7" s="40" t="e">
        <f t="shared" si="65"/>
        <v>#N/A</v>
      </c>
      <c r="DJ7" s="40" t="e">
        <f t="shared" si="65"/>
        <v>#N/A</v>
      </c>
      <c r="DK7" s="40" t="e">
        <f t="shared" si="65"/>
        <v>#N/A</v>
      </c>
      <c r="DL7" s="40" t="e">
        <f t="shared" si="65"/>
        <v>#N/A</v>
      </c>
      <c r="DM7" s="40" t="e">
        <f t="shared" si="65"/>
        <v>#N/A</v>
      </c>
      <c r="DN7" s="40" t="e">
        <f t="shared" si="65"/>
        <v>#N/A</v>
      </c>
      <c r="DO7" s="40" t="e">
        <f t="shared" si="65"/>
        <v>#N/A</v>
      </c>
      <c r="DP7" s="40" t="e">
        <f t="shared" si="65"/>
        <v>#N/A</v>
      </c>
      <c r="DQ7" s="40" t="e">
        <f t="shared" si="65"/>
        <v>#N/A</v>
      </c>
      <c r="DR7" s="40" t="e">
        <f t="shared" si="65"/>
        <v>#N/A</v>
      </c>
      <c r="DS7" s="40" t="e">
        <f t="shared" si="65"/>
        <v>#N/A</v>
      </c>
      <c r="DT7" s="40" t="e">
        <f t="shared" si="65"/>
        <v>#N/A</v>
      </c>
      <c r="DU7" s="40" t="e">
        <f t="shared" si="65"/>
        <v>#N/A</v>
      </c>
      <c r="DV7" s="40" t="e">
        <f t="shared" si="65"/>
        <v>#N/A</v>
      </c>
      <c r="DW7" s="40" t="e">
        <f t="shared" si="65"/>
        <v>#N/A</v>
      </c>
      <c r="DX7" s="40" t="e">
        <f t="shared" si="65"/>
        <v>#N/A</v>
      </c>
      <c r="DY7" s="40" t="e">
        <f t="shared" si="65"/>
        <v>#N/A</v>
      </c>
      <c r="DZ7" s="40" t="e">
        <f t="shared" si="65"/>
        <v>#N/A</v>
      </c>
      <c r="EA7" s="40" t="e">
        <f t="shared" si="65"/>
        <v>#N/A</v>
      </c>
      <c r="EB7" s="40" t="e">
        <f t="shared" si="65"/>
        <v>#N/A</v>
      </c>
      <c r="EC7" s="40" t="e">
        <f t="shared" si="65"/>
        <v>#N/A</v>
      </c>
      <c r="ED7" s="40" t="e">
        <f t="shared" si="65"/>
        <v>#N/A</v>
      </c>
      <c r="EE7" s="40" t="e">
        <f t="shared" si="65"/>
        <v>#N/A</v>
      </c>
      <c r="EF7" s="40" t="e">
        <f t="shared" si="65"/>
        <v>#N/A</v>
      </c>
      <c r="EG7" s="40" t="e">
        <f t="shared" ref="EG7:GR7" si="66">EG5-EF5</f>
        <v>#N/A</v>
      </c>
      <c r="EH7" s="40" t="e">
        <f t="shared" si="66"/>
        <v>#N/A</v>
      </c>
      <c r="EI7" s="40" t="e">
        <f t="shared" si="66"/>
        <v>#N/A</v>
      </c>
      <c r="EJ7" s="40" t="e">
        <f t="shared" si="66"/>
        <v>#N/A</v>
      </c>
      <c r="EK7" s="40" t="e">
        <f t="shared" si="66"/>
        <v>#N/A</v>
      </c>
      <c r="EL7" s="40" t="e">
        <f t="shared" si="66"/>
        <v>#N/A</v>
      </c>
      <c r="EM7" s="40" t="e">
        <f t="shared" si="66"/>
        <v>#N/A</v>
      </c>
      <c r="EN7" s="40" t="e">
        <f t="shared" si="66"/>
        <v>#N/A</v>
      </c>
      <c r="EO7" s="40" t="e">
        <f t="shared" si="66"/>
        <v>#N/A</v>
      </c>
      <c r="EP7" s="40" t="e">
        <f t="shared" si="66"/>
        <v>#N/A</v>
      </c>
      <c r="EQ7" s="40" t="e">
        <f t="shared" si="66"/>
        <v>#N/A</v>
      </c>
      <c r="ER7" s="40" t="e">
        <f t="shared" si="66"/>
        <v>#N/A</v>
      </c>
      <c r="ES7" s="40" t="e">
        <f t="shared" si="66"/>
        <v>#N/A</v>
      </c>
      <c r="ET7" s="40" t="e">
        <f t="shared" si="66"/>
        <v>#N/A</v>
      </c>
      <c r="EU7" s="40" t="e">
        <f t="shared" si="66"/>
        <v>#N/A</v>
      </c>
      <c r="EV7" s="40" t="e">
        <f t="shared" si="66"/>
        <v>#N/A</v>
      </c>
      <c r="EW7" s="40" t="e">
        <f t="shared" si="66"/>
        <v>#N/A</v>
      </c>
      <c r="EX7" s="40" t="e">
        <f t="shared" si="66"/>
        <v>#N/A</v>
      </c>
      <c r="EY7" s="40" t="e">
        <f t="shared" si="66"/>
        <v>#N/A</v>
      </c>
      <c r="EZ7" s="40" t="e">
        <f t="shared" si="66"/>
        <v>#N/A</v>
      </c>
      <c r="FA7" s="40" t="e">
        <f t="shared" si="66"/>
        <v>#N/A</v>
      </c>
      <c r="FB7" s="40" t="e">
        <f t="shared" si="66"/>
        <v>#N/A</v>
      </c>
      <c r="FC7" s="40" t="e">
        <f t="shared" si="66"/>
        <v>#N/A</v>
      </c>
      <c r="FD7" s="40" t="e">
        <f t="shared" si="66"/>
        <v>#N/A</v>
      </c>
      <c r="FE7" s="40" t="e">
        <f t="shared" si="66"/>
        <v>#N/A</v>
      </c>
      <c r="FF7" s="40" t="e">
        <f t="shared" si="66"/>
        <v>#N/A</v>
      </c>
      <c r="FG7" s="40" t="e">
        <f t="shared" si="66"/>
        <v>#N/A</v>
      </c>
      <c r="FH7" s="40" t="e">
        <f t="shared" si="66"/>
        <v>#N/A</v>
      </c>
      <c r="FI7" s="40" t="e">
        <f t="shared" si="66"/>
        <v>#N/A</v>
      </c>
      <c r="FJ7" s="40" t="e">
        <f t="shared" si="66"/>
        <v>#N/A</v>
      </c>
      <c r="FK7" s="40" t="e">
        <f t="shared" si="66"/>
        <v>#N/A</v>
      </c>
      <c r="FL7" s="40" t="e">
        <f t="shared" si="66"/>
        <v>#N/A</v>
      </c>
      <c r="FM7" s="40" t="e">
        <f t="shared" si="66"/>
        <v>#N/A</v>
      </c>
      <c r="FN7" s="40" t="e">
        <f t="shared" si="66"/>
        <v>#N/A</v>
      </c>
      <c r="FO7" s="40" t="e">
        <f t="shared" si="66"/>
        <v>#N/A</v>
      </c>
      <c r="FP7" s="40" t="e">
        <f t="shared" si="66"/>
        <v>#N/A</v>
      </c>
      <c r="FQ7" s="40" t="e">
        <f t="shared" si="66"/>
        <v>#N/A</v>
      </c>
      <c r="FR7" s="40" t="e">
        <f t="shared" si="66"/>
        <v>#N/A</v>
      </c>
      <c r="FS7" s="40" t="e">
        <f t="shared" si="66"/>
        <v>#N/A</v>
      </c>
      <c r="FT7" s="40" t="e">
        <f t="shared" si="66"/>
        <v>#N/A</v>
      </c>
      <c r="FU7" s="40" t="e">
        <f t="shared" si="66"/>
        <v>#N/A</v>
      </c>
      <c r="FV7" s="40" t="e">
        <f t="shared" si="66"/>
        <v>#N/A</v>
      </c>
      <c r="FW7" s="40" t="e">
        <f t="shared" si="66"/>
        <v>#N/A</v>
      </c>
      <c r="FX7" s="40" t="e">
        <f t="shared" si="66"/>
        <v>#N/A</v>
      </c>
      <c r="FY7" s="40" t="e">
        <f t="shared" si="66"/>
        <v>#N/A</v>
      </c>
      <c r="FZ7" s="40" t="e">
        <f t="shared" si="66"/>
        <v>#N/A</v>
      </c>
      <c r="GA7" s="40" t="e">
        <f t="shared" si="66"/>
        <v>#N/A</v>
      </c>
      <c r="GB7" s="40" t="e">
        <f t="shared" si="66"/>
        <v>#N/A</v>
      </c>
      <c r="GC7" s="40" t="e">
        <f t="shared" si="66"/>
        <v>#N/A</v>
      </c>
      <c r="GD7" s="40" t="e">
        <f t="shared" si="66"/>
        <v>#N/A</v>
      </c>
      <c r="GE7" s="40" t="e">
        <f t="shared" si="66"/>
        <v>#N/A</v>
      </c>
      <c r="GF7" s="40" t="e">
        <f t="shared" si="66"/>
        <v>#N/A</v>
      </c>
      <c r="GG7" s="40" t="e">
        <f t="shared" si="66"/>
        <v>#N/A</v>
      </c>
      <c r="GH7" s="40" t="e">
        <f t="shared" si="66"/>
        <v>#N/A</v>
      </c>
      <c r="GI7" s="40" t="e">
        <f t="shared" si="66"/>
        <v>#N/A</v>
      </c>
      <c r="GJ7" s="40" t="e">
        <f t="shared" si="66"/>
        <v>#N/A</v>
      </c>
      <c r="GK7" s="40" t="e">
        <f t="shared" si="66"/>
        <v>#N/A</v>
      </c>
      <c r="GL7" s="40" t="e">
        <f t="shared" si="66"/>
        <v>#N/A</v>
      </c>
      <c r="GM7" s="40" t="e">
        <f t="shared" si="66"/>
        <v>#N/A</v>
      </c>
      <c r="GN7" s="40" t="e">
        <f t="shared" si="66"/>
        <v>#N/A</v>
      </c>
      <c r="GO7" s="40" t="e">
        <f t="shared" si="66"/>
        <v>#N/A</v>
      </c>
      <c r="GP7" s="40" t="e">
        <f t="shared" si="66"/>
        <v>#N/A</v>
      </c>
      <c r="GQ7" s="40" t="e">
        <f t="shared" si="66"/>
        <v>#N/A</v>
      </c>
      <c r="GR7" s="40" t="e">
        <f t="shared" si="66"/>
        <v>#N/A</v>
      </c>
      <c r="GS7" s="40" t="e">
        <f t="shared" ref="GS7:IN7" si="67">GS5-GR5</f>
        <v>#N/A</v>
      </c>
      <c r="GT7" s="40" t="e">
        <f t="shared" si="67"/>
        <v>#N/A</v>
      </c>
      <c r="GU7" s="40" t="e">
        <f t="shared" si="67"/>
        <v>#N/A</v>
      </c>
      <c r="GV7" s="40" t="e">
        <f t="shared" si="67"/>
        <v>#N/A</v>
      </c>
      <c r="GW7" s="40" t="e">
        <f t="shared" si="67"/>
        <v>#N/A</v>
      </c>
      <c r="GX7" s="40" t="e">
        <f t="shared" si="67"/>
        <v>#N/A</v>
      </c>
      <c r="GY7" s="40" t="e">
        <f t="shared" si="67"/>
        <v>#N/A</v>
      </c>
      <c r="GZ7" s="40" t="e">
        <f t="shared" si="67"/>
        <v>#N/A</v>
      </c>
      <c r="HA7" s="40" t="e">
        <f t="shared" si="67"/>
        <v>#N/A</v>
      </c>
      <c r="HB7" s="40" t="e">
        <f t="shared" si="67"/>
        <v>#N/A</v>
      </c>
      <c r="HC7" s="40" t="e">
        <f t="shared" si="67"/>
        <v>#N/A</v>
      </c>
      <c r="HD7" s="40" t="e">
        <f t="shared" si="67"/>
        <v>#N/A</v>
      </c>
      <c r="HE7" s="40" t="e">
        <f t="shared" si="67"/>
        <v>#N/A</v>
      </c>
      <c r="HF7" s="40" t="e">
        <f t="shared" si="67"/>
        <v>#N/A</v>
      </c>
      <c r="HG7" s="40" t="e">
        <f t="shared" si="67"/>
        <v>#N/A</v>
      </c>
      <c r="HH7" s="40" t="e">
        <f t="shared" si="67"/>
        <v>#N/A</v>
      </c>
      <c r="HI7" s="40" t="e">
        <f t="shared" si="67"/>
        <v>#N/A</v>
      </c>
      <c r="HJ7" s="40" t="e">
        <f t="shared" si="67"/>
        <v>#N/A</v>
      </c>
      <c r="HK7" s="40" t="e">
        <f t="shared" si="67"/>
        <v>#N/A</v>
      </c>
      <c r="HL7" s="40" t="e">
        <f t="shared" si="67"/>
        <v>#N/A</v>
      </c>
      <c r="HM7" s="40" t="e">
        <f t="shared" si="67"/>
        <v>#N/A</v>
      </c>
      <c r="HN7" s="40" t="e">
        <f t="shared" si="67"/>
        <v>#N/A</v>
      </c>
      <c r="HO7" s="40" t="e">
        <f t="shared" si="67"/>
        <v>#N/A</v>
      </c>
      <c r="HP7" s="40" t="e">
        <f t="shared" si="67"/>
        <v>#N/A</v>
      </c>
      <c r="HQ7" s="40" t="e">
        <f t="shared" si="67"/>
        <v>#N/A</v>
      </c>
      <c r="HR7" s="40" t="e">
        <f t="shared" si="67"/>
        <v>#N/A</v>
      </c>
      <c r="HS7" s="40" t="e">
        <f t="shared" si="67"/>
        <v>#N/A</v>
      </c>
      <c r="HT7" s="40" t="e">
        <f t="shared" si="67"/>
        <v>#N/A</v>
      </c>
      <c r="HU7" s="40" t="e">
        <f t="shared" si="67"/>
        <v>#N/A</v>
      </c>
      <c r="HV7" s="40" t="e">
        <f t="shared" si="67"/>
        <v>#N/A</v>
      </c>
      <c r="HW7" s="40" t="e">
        <f t="shared" si="67"/>
        <v>#N/A</v>
      </c>
      <c r="HX7" s="40" t="e">
        <f t="shared" si="67"/>
        <v>#N/A</v>
      </c>
      <c r="HY7" s="40" t="e">
        <f t="shared" si="67"/>
        <v>#N/A</v>
      </c>
      <c r="HZ7" s="40" t="e">
        <f t="shared" si="67"/>
        <v>#N/A</v>
      </c>
      <c r="IA7" s="40" t="e">
        <f t="shared" si="67"/>
        <v>#N/A</v>
      </c>
      <c r="IB7" s="40" t="e">
        <f t="shared" si="67"/>
        <v>#N/A</v>
      </c>
      <c r="IC7" s="40" t="e">
        <f t="shared" si="67"/>
        <v>#N/A</v>
      </c>
      <c r="ID7" s="40" t="e">
        <f t="shared" si="67"/>
        <v>#N/A</v>
      </c>
      <c r="IE7" s="40" t="e">
        <f t="shared" si="67"/>
        <v>#N/A</v>
      </c>
      <c r="IF7" s="40" t="e">
        <f t="shared" si="67"/>
        <v>#N/A</v>
      </c>
      <c r="IG7" s="40" t="e">
        <f t="shared" si="67"/>
        <v>#N/A</v>
      </c>
      <c r="IH7" s="40" t="e">
        <f t="shared" si="67"/>
        <v>#N/A</v>
      </c>
      <c r="II7" s="40" t="e">
        <f t="shared" si="67"/>
        <v>#N/A</v>
      </c>
      <c r="IJ7" s="40" t="e">
        <f t="shared" si="67"/>
        <v>#N/A</v>
      </c>
      <c r="IK7" s="40" t="e">
        <f t="shared" si="67"/>
        <v>#N/A</v>
      </c>
      <c r="IL7" s="40" t="e">
        <f t="shared" si="67"/>
        <v>#N/A</v>
      </c>
      <c r="IM7" s="40" t="e">
        <f t="shared" si="67"/>
        <v>#N/A</v>
      </c>
      <c r="IN7" s="40" t="e">
        <f t="shared" si="67"/>
        <v>#N/A</v>
      </c>
    </row>
    <row r="8" spans="2:248" x14ac:dyDescent="0.3">
      <c r="B8" s="19" t="s">
        <v>502</v>
      </c>
      <c r="C8" s="21">
        <f>VLOOKUP(B2,Country_Data!C:G,5,FALSE)</f>
        <v>169762</v>
      </c>
      <c r="F8" s="19" t="s">
        <v>499</v>
      </c>
      <c r="G8" s="40">
        <f>G5</f>
        <v>555</v>
      </c>
      <c r="H8" s="40">
        <f ca="1">MAX(SUM($G$7:H7)-($G$7/H4),G8+10)</f>
        <v>565</v>
      </c>
      <c r="I8" s="40">
        <f ca="1">MAX(SUM($G$7:I7)-($G$7/I4),H8+10)</f>
        <v>654.5</v>
      </c>
      <c r="J8" s="40">
        <f ca="1">MAX(SUM($G$7:J7)-($G$7/J4),I8+10)</f>
        <v>1224</v>
      </c>
      <c r="K8" s="40">
        <f ca="1">MAX(SUM($G$7:K7)-($G$7/K4),J8+10)</f>
        <v>1940.25</v>
      </c>
      <c r="L8" s="40">
        <f ca="1">MAX(SUM($G$7:L7)-($G$7/L4),K8+10)</f>
        <v>2751</v>
      </c>
      <c r="M8" s="40">
        <f ca="1">MAX(SUM($G$7:M7)-($G$7/M4),L8+10)</f>
        <v>5371.5</v>
      </c>
      <c r="N8" s="40">
        <f ca="1">MAX(SUM($G$7:N7)-($G$7/N4),M8+10)</f>
        <v>5970.7142857142853</v>
      </c>
      <c r="O8" s="40">
        <f ca="1">MAX(SUM($G$7:O7)-($G$7/O4),N8+10)</f>
        <v>8010.625</v>
      </c>
      <c r="P8" s="40">
        <f ca="1">MAX(SUM($G$7:P7)-($G$7/P4),O8+10)</f>
        <v>9669.3333333333339</v>
      </c>
      <c r="Q8" s="40">
        <f ca="1">MAX(SUM($G$7:Q7)-($G$7/Q4),P8+10)</f>
        <v>11740.5</v>
      </c>
      <c r="R8" s="40">
        <f ca="1">MAX(SUM($G$7:R7)-($G$7/R4),Q8+10)</f>
        <v>16391.545454545456</v>
      </c>
      <c r="S8" s="40">
        <f t="shared" ref="S8:CD8" ca="1" si="68">SUM(I7:S7)-H7</f>
        <v>18721</v>
      </c>
      <c r="T8" s="40">
        <f t="shared" ca="1" si="68"/>
        <v>22206</v>
      </c>
      <c r="U8" s="40">
        <f ca="1">SUM(K7:U7)-J7</f>
        <v>25202</v>
      </c>
      <c r="V8" s="40">
        <f t="shared" ca="1" si="68"/>
        <v>27428</v>
      </c>
      <c r="W8" s="40">
        <f t="shared" ca="1" si="68"/>
        <v>29983</v>
      </c>
      <c r="X8" s="40">
        <f t="shared" ca="1" si="68"/>
        <v>28204</v>
      </c>
      <c r="Y8" s="40">
        <f t="shared" ca="1" si="68"/>
        <v>32561</v>
      </c>
      <c r="Z8" s="40">
        <f t="shared" ca="1" si="68"/>
        <v>31521</v>
      </c>
      <c r="AA8" s="40">
        <f t="shared" ca="1" si="68"/>
        <v>32189</v>
      </c>
      <c r="AB8" s="40">
        <f t="shared" ca="1" si="68"/>
        <v>35325</v>
      </c>
      <c r="AC8" s="40">
        <f t="shared" ca="1" si="68"/>
        <v>37751</v>
      </c>
      <c r="AD8" s="40">
        <f t="shared" ca="1" si="68"/>
        <v>42659</v>
      </c>
      <c r="AE8" s="40">
        <f t="shared" ca="1" si="68"/>
        <v>39734</v>
      </c>
      <c r="AF8" s="40">
        <f ca="1">SUM(V7:AF7)-U7</f>
        <v>38357</v>
      </c>
      <c r="AG8" s="40">
        <f ca="1">SUM(W7:AG7)-V7</f>
        <v>37687</v>
      </c>
      <c r="AH8" s="40">
        <f t="shared" ca="1" si="68"/>
        <v>35525</v>
      </c>
      <c r="AI8" s="40">
        <f ca="1">SUM(Y7:AI7)-X7</f>
        <v>34001</v>
      </c>
      <c r="AJ8" s="40">
        <f t="shared" ca="1" si="68"/>
        <v>31211</v>
      </c>
      <c r="AK8" s="40">
        <f ca="1">SUM(AA7:AK7)-Z7</f>
        <v>29888</v>
      </c>
      <c r="AL8" s="40">
        <f ca="1">SUM(AB7:AL7)-AA7</f>
        <v>29988</v>
      </c>
      <c r="AM8" s="40">
        <f ca="1">SUM(AC7:AM7)-AB7</f>
        <v>21017</v>
      </c>
      <c r="AN8" s="40">
        <f ca="1">SUM(AD7:AN7)-AC7</f>
        <v>7769</v>
      </c>
      <c r="AO8" s="40">
        <f t="shared" ca="1" si="68"/>
        <v>5544</v>
      </c>
      <c r="AP8" s="40">
        <f t="shared" ca="1" si="68"/>
        <v>8903</v>
      </c>
      <c r="AQ8" s="40">
        <f ca="1">SUM(AG7:AQ7)-AF7</f>
        <v>8112</v>
      </c>
      <c r="AR8" s="40">
        <f t="shared" ca="1" si="68"/>
        <v>7768</v>
      </c>
      <c r="AS8" s="40">
        <f t="shared" ca="1" si="68"/>
        <v>8133</v>
      </c>
      <c r="AT8" s="40">
        <f t="shared" ca="1" si="68"/>
        <v>11469</v>
      </c>
      <c r="AU8" s="40">
        <f t="shared" ca="1" si="68"/>
        <v>12782</v>
      </c>
      <c r="AV8" s="40">
        <f t="shared" ca="1" si="68"/>
        <v>14426</v>
      </c>
      <c r="AW8" s="40">
        <f t="shared" ca="1" si="68"/>
        <v>14138</v>
      </c>
      <c r="AX8" s="40">
        <f t="shared" ca="1" si="68"/>
        <v>17714</v>
      </c>
      <c r="AY8" s="40">
        <f t="shared" ca="1" si="68"/>
        <v>20947</v>
      </c>
      <c r="AZ8" s="40">
        <f t="shared" ca="1" si="68"/>
        <v>23797</v>
      </c>
      <c r="BA8" s="40">
        <f t="shared" ca="1" si="68"/>
        <v>26479</v>
      </c>
      <c r="BB8" s="40">
        <f t="shared" ca="1" si="68"/>
        <v>28338</v>
      </c>
      <c r="BC8" s="40">
        <f t="shared" ca="1" si="68"/>
        <v>31781</v>
      </c>
      <c r="BD8" s="40">
        <f t="shared" ca="1" si="68"/>
        <v>36330</v>
      </c>
      <c r="BE8" s="40">
        <f t="shared" ca="1" si="68"/>
        <v>40592</v>
      </c>
      <c r="BF8" s="40">
        <f t="shared" ca="1" si="68"/>
        <v>50698</v>
      </c>
      <c r="BG8" s="40">
        <f t="shared" ca="1" si="68"/>
        <v>58087</v>
      </c>
      <c r="BH8" s="40">
        <f t="shared" ca="1" si="68"/>
        <v>67946</v>
      </c>
      <c r="BI8" s="40">
        <f t="shared" ca="1" si="68"/>
        <v>77142</v>
      </c>
      <c r="BJ8" s="40">
        <f t="shared" ca="1" si="68"/>
        <v>86862</v>
      </c>
      <c r="BK8" s="40">
        <f t="shared" ca="1" si="68"/>
        <v>99513</v>
      </c>
      <c r="BL8" s="40">
        <f t="shared" ca="1" si="68"/>
        <v>123103</v>
      </c>
      <c r="BM8" s="40">
        <f t="shared" ca="1" si="68"/>
        <v>147369</v>
      </c>
      <c r="BN8" s="40">
        <f t="shared" ca="1" si="68"/>
        <v>171952</v>
      </c>
      <c r="BO8" s="40">
        <f t="shared" ca="1" si="68"/>
        <v>193563</v>
      </c>
      <c r="BP8" s="40">
        <f t="shared" ca="1" si="68"/>
        <v>225713</v>
      </c>
      <c r="BQ8" s="40">
        <f t="shared" ca="1" si="68"/>
        <v>247320</v>
      </c>
      <c r="BR8" s="40">
        <f t="shared" ca="1" si="68"/>
        <v>284803</v>
      </c>
      <c r="BS8" s="40">
        <f t="shared" ca="1" si="68"/>
        <v>330557</v>
      </c>
      <c r="BT8" s="40">
        <f t="shared" ca="1" si="68"/>
        <v>377957</v>
      </c>
      <c r="BU8" s="40">
        <f t="shared" ca="1" si="68"/>
        <v>424795</v>
      </c>
      <c r="BV8" s="40">
        <f t="shared" ca="1" si="68"/>
        <v>465199</v>
      </c>
      <c r="BW8" s="40">
        <f t="shared" ca="1" si="68"/>
        <v>489816</v>
      </c>
      <c r="BX8" s="40">
        <f t="shared" ca="1" si="68"/>
        <v>536412</v>
      </c>
      <c r="BY8" s="40">
        <f t="shared" ca="1" si="68"/>
        <v>578006</v>
      </c>
      <c r="BZ8" s="40">
        <f t="shared" ca="1" si="68"/>
        <v>627823</v>
      </c>
      <c r="CA8" s="40">
        <f t="shared" ca="1" si="68"/>
        <v>662042</v>
      </c>
      <c r="CB8" s="40">
        <f t="shared" ca="1" si="68"/>
        <v>706110</v>
      </c>
      <c r="CC8" s="40">
        <f t="shared" ca="1" si="68"/>
        <v>723280</v>
      </c>
      <c r="CD8" s="40">
        <f t="shared" ca="1" si="68"/>
        <v>723801</v>
      </c>
      <c r="CE8" s="40">
        <f t="shared" ref="CE8:EP8" ca="1" si="69">SUM(BU7:CE7)-BT7</f>
        <v>736670</v>
      </c>
      <c r="CF8" s="40">
        <f t="shared" ca="1" si="69"/>
        <v>752798</v>
      </c>
      <c r="CG8" s="40">
        <f t="shared" si="69"/>
        <v>782898</v>
      </c>
      <c r="CH8" s="40">
        <f t="shared" si="69"/>
        <v>809816</v>
      </c>
      <c r="CI8" s="40">
        <f t="shared" si="69"/>
        <v>799841</v>
      </c>
      <c r="CJ8" s="40">
        <f t="shared" si="69"/>
        <v>823507</v>
      </c>
      <c r="CK8" s="40">
        <f t="shared" si="69"/>
        <v>806808</v>
      </c>
      <c r="CL8" s="40">
        <f t="shared" si="69"/>
        <v>793794</v>
      </c>
      <c r="CM8" s="40">
        <f t="shared" si="69"/>
        <v>795517</v>
      </c>
      <c r="CN8" s="40">
        <f t="shared" si="69"/>
        <v>824560</v>
      </c>
      <c r="CO8" s="40">
        <f t="shared" si="69"/>
        <v>842510</v>
      </c>
      <c r="CP8" s="40">
        <f t="shared" si="69"/>
        <v>841522</v>
      </c>
      <c r="CQ8" s="40">
        <f t="shared" si="69"/>
        <v>832329</v>
      </c>
      <c r="CR8" s="40">
        <f t="shared" si="69"/>
        <v>816720</v>
      </c>
      <c r="CS8" s="40" t="e">
        <f t="shared" si="69"/>
        <v>#N/A</v>
      </c>
      <c r="CT8" s="40" t="e">
        <f t="shared" si="69"/>
        <v>#N/A</v>
      </c>
      <c r="CU8" s="40" t="e">
        <f t="shared" si="69"/>
        <v>#N/A</v>
      </c>
      <c r="CV8" s="40" t="e">
        <f t="shared" si="69"/>
        <v>#N/A</v>
      </c>
      <c r="CW8" s="40" t="e">
        <f t="shared" si="69"/>
        <v>#N/A</v>
      </c>
      <c r="CX8" s="40" t="e">
        <f t="shared" si="69"/>
        <v>#N/A</v>
      </c>
      <c r="CY8" s="40" t="e">
        <f t="shared" si="69"/>
        <v>#N/A</v>
      </c>
      <c r="CZ8" s="40" t="e">
        <f t="shared" si="69"/>
        <v>#N/A</v>
      </c>
      <c r="DA8" s="40" t="e">
        <f t="shared" si="69"/>
        <v>#N/A</v>
      </c>
      <c r="DB8" s="40" t="e">
        <f t="shared" si="69"/>
        <v>#N/A</v>
      </c>
      <c r="DC8" s="40" t="e">
        <f t="shared" si="69"/>
        <v>#N/A</v>
      </c>
      <c r="DD8" s="40" t="e">
        <f t="shared" si="69"/>
        <v>#N/A</v>
      </c>
      <c r="DE8" s="40" t="e">
        <f t="shared" si="69"/>
        <v>#N/A</v>
      </c>
      <c r="DF8" s="40" t="e">
        <f t="shared" si="69"/>
        <v>#N/A</v>
      </c>
      <c r="DG8" s="40" t="e">
        <f t="shared" si="69"/>
        <v>#N/A</v>
      </c>
      <c r="DH8" s="40" t="e">
        <f t="shared" si="69"/>
        <v>#N/A</v>
      </c>
      <c r="DI8" s="40" t="e">
        <f t="shared" si="69"/>
        <v>#N/A</v>
      </c>
      <c r="DJ8" s="40" t="e">
        <f t="shared" si="69"/>
        <v>#N/A</v>
      </c>
      <c r="DK8" s="40" t="e">
        <f t="shared" si="69"/>
        <v>#N/A</v>
      </c>
      <c r="DL8" s="40" t="e">
        <f t="shared" si="69"/>
        <v>#N/A</v>
      </c>
      <c r="DM8" s="40" t="e">
        <f t="shared" si="69"/>
        <v>#N/A</v>
      </c>
      <c r="DN8" s="40" t="e">
        <f t="shared" si="69"/>
        <v>#N/A</v>
      </c>
      <c r="DO8" s="40" t="e">
        <f t="shared" si="69"/>
        <v>#N/A</v>
      </c>
      <c r="DP8" s="40" t="e">
        <f t="shared" si="69"/>
        <v>#N/A</v>
      </c>
      <c r="DQ8" s="40" t="e">
        <f t="shared" si="69"/>
        <v>#N/A</v>
      </c>
      <c r="DR8" s="40" t="e">
        <f t="shared" si="69"/>
        <v>#N/A</v>
      </c>
      <c r="DS8" s="40" t="e">
        <f t="shared" si="69"/>
        <v>#N/A</v>
      </c>
      <c r="DT8" s="40" t="e">
        <f t="shared" si="69"/>
        <v>#N/A</v>
      </c>
      <c r="DU8" s="40" t="e">
        <f t="shared" si="69"/>
        <v>#N/A</v>
      </c>
      <c r="DV8" s="40" t="e">
        <f t="shared" si="69"/>
        <v>#N/A</v>
      </c>
      <c r="DW8" s="40" t="e">
        <f t="shared" si="69"/>
        <v>#N/A</v>
      </c>
      <c r="DX8" s="40" t="e">
        <f t="shared" si="69"/>
        <v>#N/A</v>
      </c>
      <c r="DY8" s="40" t="e">
        <f t="shared" si="69"/>
        <v>#N/A</v>
      </c>
      <c r="DZ8" s="40" t="e">
        <f t="shared" si="69"/>
        <v>#N/A</v>
      </c>
      <c r="EA8" s="40" t="e">
        <f t="shared" si="69"/>
        <v>#N/A</v>
      </c>
      <c r="EB8" s="40" t="e">
        <f t="shared" si="69"/>
        <v>#N/A</v>
      </c>
      <c r="EC8" s="40" t="e">
        <f t="shared" si="69"/>
        <v>#N/A</v>
      </c>
      <c r="ED8" s="40" t="e">
        <f t="shared" si="69"/>
        <v>#N/A</v>
      </c>
      <c r="EE8" s="40" t="e">
        <f t="shared" si="69"/>
        <v>#N/A</v>
      </c>
      <c r="EF8" s="40" t="e">
        <f t="shared" si="69"/>
        <v>#N/A</v>
      </c>
      <c r="EG8" s="40" t="e">
        <f t="shared" si="69"/>
        <v>#N/A</v>
      </c>
      <c r="EH8" s="40" t="e">
        <f t="shared" si="69"/>
        <v>#N/A</v>
      </c>
      <c r="EI8" s="40" t="e">
        <f t="shared" si="69"/>
        <v>#N/A</v>
      </c>
      <c r="EJ8" s="40" t="e">
        <f t="shared" si="69"/>
        <v>#N/A</v>
      </c>
      <c r="EK8" s="40" t="e">
        <f t="shared" si="69"/>
        <v>#N/A</v>
      </c>
      <c r="EL8" s="40" t="e">
        <f t="shared" si="69"/>
        <v>#N/A</v>
      </c>
      <c r="EM8" s="40" t="e">
        <f t="shared" si="69"/>
        <v>#N/A</v>
      </c>
      <c r="EN8" s="40" t="e">
        <f t="shared" si="69"/>
        <v>#N/A</v>
      </c>
      <c r="EO8" s="40" t="e">
        <f t="shared" si="69"/>
        <v>#N/A</v>
      </c>
      <c r="EP8" s="40" t="e">
        <f t="shared" si="69"/>
        <v>#N/A</v>
      </c>
      <c r="EQ8" s="40" t="e">
        <f t="shared" ref="EQ8:HB8" si="70">SUM(EG7:EQ7)-EF7</f>
        <v>#N/A</v>
      </c>
      <c r="ER8" s="40" t="e">
        <f t="shared" si="70"/>
        <v>#N/A</v>
      </c>
      <c r="ES8" s="40" t="e">
        <f t="shared" si="70"/>
        <v>#N/A</v>
      </c>
      <c r="ET8" s="40" t="e">
        <f t="shared" si="70"/>
        <v>#N/A</v>
      </c>
      <c r="EU8" s="40" t="e">
        <f t="shared" si="70"/>
        <v>#N/A</v>
      </c>
      <c r="EV8" s="40" t="e">
        <f t="shared" si="70"/>
        <v>#N/A</v>
      </c>
      <c r="EW8" s="40" t="e">
        <f t="shared" si="70"/>
        <v>#N/A</v>
      </c>
      <c r="EX8" s="40" t="e">
        <f t="shared" si="70"/>
        <v>#N/A</v>
      </c>
      <c r="EY8" s="40" t="e">
        <f t="shared" si="70"/>
        <v>#N/A</v>
      </c>
      <c r="EZ8" s="40" t="e">
        <f t="shared" si="70"/>
        <v>#N/A</v>
      </c>
      <c r="FA8" s="40" t="e">
        <f t="shared" si="70"/>
        <v>#N/A</v>
      </c>
      <c r="FB8" s="40" t="e">
        <f t="shared" si="70"/>
        <v>#N/A</v>
      </c>
      <c r="FC8" s="40" t="e">
        <f t="shared" si="70"/>
        <v>#N/A</v>
      </c>
      <c r="FD8" s="40" t="e">
        <f t="shared" si="70"/>
        <v>#N/A</v>
      </c>
      <c r="FE8" s="40" t="e">
        <f t="shared" si="70"/>
        <v>#N/A</v>
      </c>
      <c r="FF8" s="40" t="e">
        <f t="shared" si="70"/>
        <v>#N/A</v>
      </c>
      <c r="FG8" s="40" t="e">
        <f t="shared" si="70"/>
        <v>#N/A</v>
      </c>
      <c r="FH8" s="40" t="e">
        <f t="shared" si="70"/>
        <v>#N/A</v>
      </c>
      <c r="FI8" s="40" t="e">
        <f t="shared" si="70"/>
        <v>#N/A</v>
      </c>
      <c r="FJ8" s="40" t="e">
        <f t="shared" si="70"/>
        <v>#N/A</v>
      </c>
      <c r="FK8" s="40" t="e">
        <f t="shared" si="70"/>
        <v>#N/A</v>
      </c>
      <c r="FL8" s="40" t="e">
        <f t="shared" si="70"/>
        <v>#N/A</v>
      </c>
      <c r="FM8" s="40" t="e">
        <f t="shared" si="70"/>
        <v>#N/A</v>
      </c>
      <c r="FN8" s="40" t="e">
        <f t="shared" si="70"/>
        <v>#N/A</v>
      </c>
      <c r="FO8" s="40" t="e">
        <f t="shared" si="70"/>
        <v>#N/A</v>
      </c>
      <c r="FP8" s="40" t="e">
        <f t="shared" si="70"/>
        <v>#N/A</v>
      </c>
      <c r="FQ8" s="40" t="e">
        <f t="shared" si="70"/>
        <v>#N/A</v>
      </c>
      <c r="FR8" s="40" t="e">
        <f t="shared" si="70"/>
        <v>#N/A</v>
      </c>
      <c r="FS8" s="40" t="e">
        <f t="shared" si="70"/>
        <v>#N/A</v>
      </c>
      <c r="FT8" s="40" t="e">
        <f t="shared" si="70"/>
        <v>#N/A</v>
      </c>
      <c r="FU8" s="40" t="e">
        <f t="shared" si="70"/>
        <v>#N/A</v>
      </c>
      <c r="FV8" s="40" t="e">
        <f t="shared" si="70"/>
        <v>#N/A</v>
      </c>
      <c r="FW8" s="40" t="e">
        <f t="shared" si="70"/>
        <v>#N/A</v>
      </c>
      <c r="FX8" s="40" t="e">
        <f t="shared" si="70"/>
        <v>#N/A</v>
      </c>
      <c r="FY8" s="40" t="e">
        <f t="shared" si="70"/>
        <v>#N/A</v>
      </c>
      <c r="FZ8" s="40" t="e">
        <f t="shared" si="70"/>
        <v>#N/A</v>
      </c>
      <c r="GA8" s="40" t="e">
        <f t="shared" si="70"/>
        <v>#N/A</v>
      </c>
      <c r="GB8" s="40" t="e">
        <f t="shared" si="70"/>
        <v>#N/A</v>
      </c>
      <c r="GC8" s="40" t="e">
        <f t="shared" si="70"/>
        <v>#N/A</v>
      </c>
      <c r="GD8" s="40" t="e">
        <f t="shared" si="70"/>
        <v>#N/A</v>
      </c>
      <c r="GE8" s="40" t="e">
        <f t="shared" si="70"/>
        <v>#N/A</v>
      </c>
      <c r="GF8" s="40" t="e">
        <f t="shared" si="70"/>
        <v>#N/A</v>
      </c>
      <c r="GG8" s="40" t="e">
        <f t="shared" si="70"/>
        <v>#N/A</v>
      </c>
      <c r="GH8" s="40" t="e">
        <f t="shared" si="70"/>
        <v>#N/A</v>
      </c>
      <c r="GI8" s="40" t="e">
        <f t="shared" si="70"/>
        <v>#N/A</v>
      </c>
      <c r="GJ8" s="40" t="e">
        <f t="shared" si="70"/>
        <v>#N/A</v>
      </c>
      <c r="GK8" s="40" t="e">
        <f t="shared" si="70"/>
        <v>#N/A</v>
      </c>
      <c r="GL8" s="40" t="e">
        <f t="shared" si="70"/>
        <v>#N/A</v>
      </c>
      <c r="GM8" s="40" t="e">
        <f t="shared" si="70"/>
        <v>#N/A</v>
      </c>
      <c r="GN8" s="40" t="e">
        <f t="shared" si="70"/>
        <v>#N/A</v>
      </c>
      <c r="GO8" s="40" t="e">
        <f t="shared" si="70"/>
        <v>#N/A</v>
      </c>
      <c r="GP8" s="40" t="e">
        <f t="shared" si="70"/>
        <v>#N/A</v>
      </c>
      <c r="GQ8" s="40" t="e">
        <f t="shared" si="70"/>
        <v>#N/A</v>
      </c>
      <c r="GR8" s="40" t="e">
        <f t="shared" si="70"/>
        <v>#N/A</v>
      </c>
      <c r="GS8" s="40" t="e">
        <f t="shared" si="70"/>
        <v>#N/A</v>
      </c>
      <c r="GT8" s="40" t="e">
        <f t="shared" si="70"/>
        <v>#N/A</v>
      </c>
      <c r="GU8" s="40" t="e">
        <f t="shared" si="70"/>
        <v>#N/A</v>
      </c>
      <c r="GV8" s="40" t="e">
        <f t="shared" si="70"/>
        <v>#N/A</v>
      </c>
      <c r="GW8" s="40" t="e">
        <f t="shared" si="70"/>
        <v>#N/A</v>
      </c>
      <c r="GX8" s="40" t="e">
        <f t="shared" si="70"/>
        <v>#N/A</v>
      </c>
      <c r="GY8" s="40" t="e">
        <f t="shared" si="70"/>
        <v>#N/A</v>
      </c>
      <c r="GZ8" s="40" t="e">
        <f t="shared" si="70"/>
        <v>#N/A</v>
      </c>
      <c r="HA8" s="40" t="e">
        <f t="shared" si="70"/>
        <v>#N/A</v>
      </c>
      <c r="HB8" s="40" t="e">
        <f t="shared" si="70"/>
        <v>#N/A</v>
      </c>
      <c r="HC8" s="40" t="e">
        <f t="shared" ref="HC8:IN8" si="71">SUM(GS7:HC7)-GR7</f>
        <v>#N/A</v>
      </c>
      <c r="HD8" s="40" t="e">
        <f t="shared" si="71"/>
        <v>#N/A</v>
      </c>
      <c r="HE8" s="40" t="e">
        <f t="shared" si="71"/>
        <v>#N/A</v>
      </c>
      <c r="HF8" s="40" t="e">
        <f t="shared" si="71"/>
        <v>#N/A</v>
      </c>
      <c r="HG8" s="40" t="e">
        <f t="shared" si="71"/>
        <v>#N/A</v>
      </c>
      <c r="HH8" s="40" t="e">
        <f t="shared" si="71"/>
        <v>#N/A</v>
      </c>
      <c r="HI8" s="40" t="e">
        <f t="shared" si="71"/>
        <v>#N/A</v>
      </c>
      <c r="HJ8" s="40" t="e">
        <f t="shared" si="71"/>
        <v>#N/A</v>
      </c>
      <c r="HK8" s="40" t="e">
        <f t="shared" si="71"/>
        <v>#N/A</v>
      </c>
      <c r="HL8" s="40" t="e">
        <f t="shared" si="71"/>
        <v>#N/A</v>
      </c>
      <c r="HM8" s="40" t="e">
        <f t="shared" si="71"/>
        <v>#N/A</v>
      </c>
      <c r="HN8" s="40" t="e">
        <f t="shared" si="71"/>
        <v>#N/A</v>
      </c>
      <c r="HO8" s="40" t="e">
        <f t="shared" si="71"/>
        <v>#N/A</v>
      </c>
      <c r="HP8" s="40" t="e">
        <f t="shared" si="71"/>
        <v>#N/A</v>
      </c>
      <c r="HQ8" s="40" t="e">
        <f t="shared" si="71"/>
        <v>#N/A</v>
      </c>
      <c r="HR8" s="40" t="e">
        <f t="shared" si="71"/>
        <v>#N/A</v>
      </c>
      <c r="HS8" s="40" t="e">
        <f t="shared" si="71"/>
        <v>#N/A</v>
      </c>
      <c r="HT8" s="40" t="e">
        <f t="shared" si="71"/>
        <v>#N/A</v>
      </c>
      <c r="HU8" s="40" t="e">
        <f t="shared" si="71"/>
        <v>#N/A</v>
      </c>
      <c r="HV8" s="40" t="e">
        <f t="shared" si="71"/>
        <v>#N/A</v>
      </c>
      <c r="HW8" s="40" t="e">
        <f t="shared" si="71"/>
        <v>#N/A</v>
      </c>
      <c r="HX8" s="40" t="e">
        <f t="shared" si="71"/>
        <v>#N/A</v>
      </c>
      <c r="HY8" s="40" t="e">
        <f t="shared" si="71"/>
        <v>#N/A</v>
      </c>
      <c r="HZ8" s="40" t="e">
        <f t="shared" si="71"/>
        <v>#N/A</v>
      </c>
      <c r="IA8" s="40" t="e">
        <f t="shared" si="71"/>
        <v>#N/A</v>
      </c>
      <c r="IB8" s="40" t="e">
        <f t="shared" si="71"/>
        <v>#N/A</v>
      </c>
      <c r="IC8" s="40" t="e">
        <f t="shared" si="71"/>
        <v>#N/A</v>
      </c>
      <c r="ID8" s="40" t="e">
        <f t="shared" si="71"/>
        <v>#N/A</v>
      </c>
      <c r="IE8" s="40" t="e">
        <f t="shared" si="71"/>
        <v>#N/A</v>
      </c>
      <c r="IF8" s="40" t="e">
        <f t="shared" si="71"/>
        <v>#N/A</v>
      </c>
      <c r="IG8" s="40" t="e">
        <f t="shared" si="71"/>
        <v>#N/A</v>
      </c>
      <c r="IH8" s="40" t="e">
        <f t="shared" si="71"/>
        <v>#N/A</v>
      </c>
      <c r="II8" s="40" t="e">
        <f t="shared" si="71"/>
        <v>#N/A</v>
      </c>
      <c r="IJ8" s="40" t="e">
        <f t="shared" si="71"/>
        <v>#N/A</v>
      </c>
      <c r="IK8" s="40" t="e">
        <f t="shared" si="71"/>
        <v>#N/A</v>
      </c>
      <c r="IL8" s="40" t="e">
        <f t="shared" si="71"/>
        <v>#N/A</v>
      </c>
      <c r="IM8" s="40" t="e">
        <f t="shared" si="71"/>
        <v>#N/A</v>
      </c>
      <c r="IN8" s="40" t="e">
        <f t="shared" si="71"/>
        <v>#N/A</v>
      </c>
    </row>
    <row r="9" spans="2:248" x14ac:dyDescent="0.3">
      <c r="B9" s="19" t="s">
        <v>565</v>
      </c>
      <c r="C9" s="83">
        <f ca="1">VLOOKUP(B2,Country_Data!C:P,14,FALSE)</f>
        <v>0</v>
      </c>
      <c r="F9" s="19" t="s">
        <v>576</v>
      </c>
      <c r="G9" s="40">
        <f t="shared" ref="G9:BP9" si="72">IF(IF(AND(ISNA(G$8),ISNA(F$8)),F9*(1+$C$11),IF(AND(F$8&gt;0,ISNA(G$8)),F9*(1+$C$11),G$8))&gt;$C$21,$C$21,IF(AND(ISNA(G$8),ISNA(F$8)),F9*(1+$C$11),IF(AND(F$8&gt;0,ISNA(G$8)),F9*(1+$C$11),G$8)))</f>
        <v>555</v>
      </c>
      <c r="H9" s="40">
        <f t="shared" ca="1" si="72"/>
        <v>565</v>
      </c>
      <c r="I9" s="40">
        <f t="shared" ca="1" si="72"/>
        <v>654.5</v>
      </c>
      <c r="J9" s="40">
        <f t="shared" ca="1" si="72"/>
        <v>1224</v>
      </c>
      <c r="K9" s="40">
        <f t="shared" ca="1" si="72"/>
        <v>1940.25</v>
      </c>
      <c r="L9" s="40">
        <f t="shared" ca="1" si="72"/>
        <v>2751</v>
      </c>
      <c r="M9" s="40">
        <f t="shared" ca="1" si="72"/>
        <v>5371.5</v>
      </c>
      <c r="N9" s="40">
        <f t="shared" ca="1" si="72"/>
        <v>5970.7142857142853</v>
      </c>
      <c r="O9" s="40">
        <f t="shared" ca="1" si="72"/>
        <v>8010.625</v>
      </c>
      <c r="P9" s="40">
        <f t="shared" ca="1" si="72"/>
        <v>9669.3333333333339</v>
      </c>
      <c r="Q9" s="40">
        <f t="shared" ca="1" si="72"/>
        <v>11740.5</v>
      </c>
      <c r="R9" s="40">
        <f t="shared" ca="1" si="72"/>
        <v>16391.545454545456</v>
      </c>
      <c r="S9" s="40">
        <f t="shared" ref="S9" ca="1" si="73">IF(IF(AND(ISNA(R8),ISNA(R$8)),R9*(1+$C$11),IF(AND(R$8&gt;0,ISNA(S$8)),R9*(1+$C$11),S$8))&gt;$C$21,$C$21,IF(AND(ISNA(S$8),ISNA(R$8)),R9*(1+$C$11),IF(AND(R$8&gt;0,ISNA(S$8)),R9*(1+$C$11),S$8)))</f>
        <v>18721</v>
      </c>
      <c r="T9" s="40">
        <f ca="1">IF(IF(AND(ISNA(S8),ISNA(S$8)),S9*(1+$C$11),IF(AND(S$8&gt;0,ISNA(T$8)),S9*(1+$C$11),T$8))&gt;$C$21,$C$21,IF(AND(ISNA(T$8),ISNA(S$8)),S9*(1+$C$11),IF(AND(S$8&gt;0,ISNA(T$8)),S9*(1+$C$11),T$8)))</f>
        <v>22206</v>
      </c>
      <c r="U9" s="40">
        <f ca="1">IF(IF(AND(ISNA(T8),ISNA(T$8)),T9*(1+$C$11),IF(AND(T$8&gt;0,ISNA(U$8)),T9*(1+$C$11),U$8))&gt;$C$21,$C$21,IF(AND(ISNA(U$8),ISNA(T$8)),T9*(1+$C$11),IF(AND(T$8&gt;0,ISNA(U$8)),T9*(1+$C$11),U$8)))</f>
        <v>25202</v>
      </c>
      <c r="V9" s="40">
        <f t="shared" ca="1" si="72"/>
        <v>27428</v>
      </c>
      <c r="W9" s="40">
        <f t="shared" ca="1" si="72"/>
        <v>29983</v>
      </c>
      <c r="X9" s="40">
        <f t="shared" ca="1" si="72"/>
        <v>28204</v>
      </c>
      <c r="Y9" s="40">
        <f ca="1">IF(IF(AND(ISNA(Y$8),ISNA(X$8)),X9*(1+$C$11),IF(AND(X$8&gt;0,ISNA(Y$8)),X9*(1+$C$11),Y$8))&gt;$C$21,$C$21,IF(AND(ISNA(Y$8),ISNA(X$8)),X9*(1+$C$11),IF(AND(X$8&gt;0,ISNA(Y$8)),X9*(1+$C$11),Y$8)))</f>
        <v>32561</v>
      </c>
      <c r="Z9" s="40">
        <f t="shared" ca="1" si="72"/>
        <v>31521</v>
      </c>
      <c r="AA9" s="40">
        <f t="shared" ca="1" si="72"/>
        <v>32189</v>
      </c>
      <c r="AB9" s="40">
        <f t="shared" ca="1" si="72"/>
        <v>35325</v>
      </c>
      <c r="AC9" s="40">
        <f t="shared" ca="1" si="72"/>
        <v>37751</v>
      </c>
      <c r="AD9" s="40">
        <f t="shared" ca="1" si="72"/>
        <v>42659</v>
      </c>
      <c r="AE9" s="40">
        <f t="shared" ca="1" si="72"/>
        <v>39734</v>
      </c>
      <c r="AF9" s="40">
        <f t="shared" ca="1" si="72"/>
        <v>38357</v>
      </c>
      <c r="AG9" s="40">
        <f t="shared" ca="1" si="72"/>
        <v>37687</v>
      </c>
      <c r="AH9" s="40">
        <f t="shared" ca="1" si="72"/>
        <v>35525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34001</v>
      </c>
      <c r="AJ9" s="40">
        <f t="shared" ca="1" si="72"/>
        <v>31211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29888</v>
      </c>
      <c r="AL9" s="40">
        <f t="shared" ca="1" si="72"/>
        <v>29988</v>
      </c>
      <c r="AM9" s="40">
        <f t="shared" ca="1" si="72"/>
        <v>21017</v>
      </c>
      <c r="AN9" s="40">
        <f t="shared" ca="1" si="72"/>
        <v>7769</v>
      </c>
      <c r="AO9" s="40">
        <f t="shared" ca="1" si="72"/>
        <v>5544</v>
      </c>
      <c r="AP9" s="40">
        <f t="shared" ca="1" si="72"/>
        <v>8903</v>
      </c>
      <c r="AQ9" s="40">
        <f t="shared" ca="1" si="72"/>
        <v>8112</v>
      </c>
      <c r="AR9" s="40">
        <f t="shared" ca="1" si="72"/>
        <v>7768</v>
      </c>
      <c r="AS9" s="40">
        <f t="shared" ca="1" si="72"/>
        <v>8133</v>
      </c>
      <c r="AT9" s="40">
        <f t="shared" ca="1" si="72"/>
        <v>11469</v>
      </c>
      <c r="AU9" s="40">
        <f t="shared" ca="1" si="72"/>
        <v>12782</v>
      </c>
      <c r="AV9" s="40">
        <f t="shared" ca="1" si="72"/>
        <v>14426</v>
      </c>
      <c r="AW9" s="40">
        <f t="shared" ca="1" si="72"/>
        <v>14138</v>
      </c>
      <c r="AX9" s="40">
        <f t="shared" ca="1" si="72"/>
        <v>17714</v>
      </c>
      <c r="AY9" s="40">
        <f t="shared" ca="1" si="72"/>
        <v>20947</v>
      </c>
      <c r="AZ9" s="40">
        <f t="shared" ca="1" si="72"/>
        <v>23797</v>
      </c>
      <c r="BA9" s="40">
        <f t="shared" ca="1" si="72"/>
        <v>26479</v>
      </c>
      <c r="BB9" s="40">
        <f t="shared" ca="1" si="72"/>
        <v>28338</v>
      </c>
      <c r="BC9" s="40">
        <f t="shared" ca="1" si="72"/>
        <v>31781</v>
      </c>
      <c r="BD9" s="40">
        <f t="shared" ca="1" si="72"/>
        <v>36330</v>
      </c>
      <c r="BE9" s="40">
        <f t="shared" ca="1" si="72"/>
        <v>40592</v>
      </c>
      <c r="BF9" s="40">
        <f t="shared" ca="1" si="72"/>
        <v>50698</v>
      </c>
      <c r="BG9" s="40">
        <f t="shared" ca="1" si="72"/>
        <v>58087</v>
      </c>
      <c r="BH9" s="40">
        <f t="shared" ca="1" si="72"/>
        <v>67946</v>
      </c>
      <c r="BI9" s="40">
        <f t="shared" ca="1" si="72"/>
        <v>77142</v>
      </c>
      <c r="BJ9" s="40">
        <f t="shared" ca="1" si="72"/>
        <v>86862</v>
      </c>
      <c r="BK9" s="40">
        <f t="shared" ca="1" si="72"/>
        <v>99513</v>
      </c>
      <c r="BL9" s="40">
        <f t="shared" ca="1" si="72"/>
        <v>123103</v>
      </c>
      <c r="BM9" s="40">
        <f t="shared" ca="1" si="72"/>
        <v>147369</v>
      </c>
      <c r="BN9" s="40">
        <f t="shared" ca="1" si="72"/>
        <v>171952</v>
      </c>
      <c r="BO9" s="40">
        <f t="shared" ca="1" si="72"/>
        <v>193563</v>
      </c>
      <c r="BP9" s="40">
        <f t="shared" ca="1" si="72"/>
        <v>225713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247320</v>
      </c>
      <c r="BR9" s="40">
        <f t="shared" ref="BR9:EC9" ca="1" si="74">IF(IF(AND(ISNA(BR$8),ISNA(BQ$8)),BQ9*(1+$C$11),IF(AND(BQ$8&gt;0,ISNA(BR$8)),BQ9*(1+$C$11),BR$8))&gt;$C$21,$C$21,IF(AND(ISNA(BR$8),ISNA(BQ$8)),BQ9*(1+$C$11),IF(AND(BQ$8&gt;0,ISNA(BR$8)),BQ9*(1+$C$11),BR$8)))</f>
        <v>284803</v>
      </c>
      <c r="BS9" s="40">
        <f t="shared" ca="1" si="74"/>
        <v>330557</v>
      </c>
      <c r="BT9" s="40">
        <f t="shared" ca="1" si="74"/>
        <v>377957</v>
      </c>
      <c r="BU9" s="40">
        <f t="shared" ca="1" si="74"/>
        <v>424795</v>
      </c>
      <c r="BV9" s="40">
        <f t="shared" ca="1" si="74"/>
        <v>465199</v>
      </c>
      <c r="BW9" s="40">
        <f t="shared" ca="1" si="74"/>
        <v>489816</v>
      </c>
      <c r="BX9" s="40">
        <f t="shared" ca="1" si="74"/>
        <v>536412</v>
      </c>
      <c r="BY9" s="40">
        <f t="shared" ca="1" si="74"/>
        <v>578006</v>
      </c>
      <c r="BZ9" s="40">
        <f t="shared" ca="1" si="74"/>
        <v>627823</v>
      </c>
      <c r="CA9" s="40">
        <f t="shared" ca="1" si="74"/>
        <v>662042</v>
      </c>
      <c r="CB9" s="40">
        <f t="shared" ca="1" si="74"/>
        <v>706110</v>
      </c>
      <c r="CC9" s="40">
        <f t="shared" ca="1" si="74"/>
        <v>723280</v>
      </c>
      <c r="CD9" s="40">
        <f t="shared" ca="1" si="74"/>
        <v>723801</v>
      </c>
      <c r="CE9" s="40">
        <f t="shared" ca="1" si="74"/>
        <v>736670</v>
      </c>
      <c r="CF9" s="40">
        <f t="shared" ca="1" si="74"/>
        <v>752798</v>
      </c>
      <c r="CG9" s="40">
        <f t="shared" ca="1" si="74"/>
        <v>782898</v>
      </c>
      <c r="CH9" s="40">
        <f t="shared" si="74"/>
        <v>809816</v>
      </c>
      <c r="CI9" s="40">
        <f t="shared" si="74"/>
        <v>799841</v>
      </c>
      <c r="CJ9" s="40">
        <f t="shared" si="74"/>
        <v>823507</v>
      </c>
      <c r="CK9" s="40">
        <f t="shared" si="74"/>
        <v>806808</v>
      </c>
      <c r="CL9" s="40">
        <f t="shared" si="74"/>
        <v>793794</v>
      </c>
      <c r="CM9" s="40">
        <f t="shared" si="74"/>
        <v>795517</v>
      </c>
      <c r="CN9" s="40">
        <f t="shared" si="74"/>
        <v>824560</v>
      </c>
      <c r="CO9" s="40">
        <f t="shared" si="74"/>
        <v>842510</v>
      </c>
      <c r="CP9" s="40">
        <f t="shared" si="74"/>
        <v>841522</v>
      </c>
      <c r="CQ9" s="40">
        <f t="shared" si="74"/>
        <v>832329</v>
      </c>
      <c r="CR9" s="40">
        <f t="shared" si="74"/>
        <v>816720</v>
      </c>
      <c r="CS9" s="40">
        <f t="shared" ca="1" si="74"/>
        <v>823052.68621491769</v>
      </c>
      <c r="CT9" s="40">
        <f t="shared" ca="1" si="74"/>
        <v>829434.47483298043</v>
      </c>
      <c r="CU9" s="40">
        <f t="shared" ca="1" si="74"/>
        <v>835865.74658456282</v>
      </c>
      <c r="CV9" s="40">
        <f t="shared" ca="1" si="74"/>
        <v>842346.88515214773</v>
      </c>
      <c r="CW9" s="40">
        <f t="shared" ca="1" si="74"/>
        <v>848878.27719321672</v>
      </c>
      <c r="CX9" s="40">
        <f t="shared" ca="1" si="74"/>
        <v>855460.31236331735</v>
      </c>
      <c r="CY9" s="40">
        <f t="shared" ca="1" si="74"/>
        <v>862093.3833393096</v>
      </c>
      <c r="CZ9" s="40">
        <f t="shared" ca="1" si="74"/>
        <v>868777.88584279257</v>
      </c>
      <c r="DA9" s="40">
        <f t="shared" ca="1" si="74"/>
        <v>875514.21866371285</v>
      </c>
      <c r="DB9" s="40">
        <f t="shared" ca="1" si="74"/>
        <v>882302.78368415579</v>
      </c>
      <c r="DC9" s="40">
        <f t="shared" ca="1" si="74"/>
        <v>889143.98590232141</v>
      </c>
      <c r="DD9" s="40">
        <f t="shared" ca="1" si="74"/>
        <v>896038.23345668602</v>
      </c>
      <c r="DE9" s="40">
        <f t="shared" ca="1" si="74"/>
        <v>902985.93765035144</v>
      </c>
      <c r="DF9" s="40">
        <f t="shared" ca="1" si="74"/>
        <v>909987.51297558274</v>
      </c>
      <c r="DG9" s="40">
        <f t="shared" ca="1" si="74"/>
        <v>917043.37713853666</v>
      </c>
      <c r="DH9" s="40">
        <f t="shared" ca="1" si="74"/>
        <v>924153.9510841812</v>
      </c>
      <c r="DI9" s="40">
        <f t="shared" ca="1" si="74"/>
        <v>931319.65902140888</v>
      </c>
      <c r="DJ9" s="40">
        <f t="shared" ca="1" si="74"/>
        <v>938540.92844834435</v>
      </c>
      <c r="DK9" s="40">
        <f t="shared" ca="1" si="74"/>
        <v>945818.19017784891</v>
      </c>
      <c r="DL9" s="40">
        <f t="shared" ca="1" si="74"/>
        <v>953151.87836322177</v>
      </c>
      <c r="DM9" s="40">
        <f t="shared" ca="1" si="74"/>
        <v>960542.4305241016</v>
      </c>
      <c r="DN9" s="40">
        <f t="shared" ca="1" si="74"/>
        <v>967990.28757256805</v>
      </c>
      <c r="DO9" s="40">
        <f t="shared" ca="1" si="74"/>
        <v>975495.89383944659</v>
      </c>
      <c r="DP9" s="40">
        <f t="shared" ca="1" si="74"/>
        <v>983059.69710081641</v>
      </c>
      <c r="DQ9" s="40">
        <f t="shared" ca="1" si="74"/>
        <v>990682.14860472421</v>
      </c>
      <c r="DR9" s="40">
        <f t="shared" ca="1" si="74"/>
        <v>998363.70309810538</v>
      </c>
      <c r="DS9" s="40">
        <f t="shared" ca="1" si="74"/>
        <v>1006104.8188539135</v>
      </c>
      <c r="DT9" s="40">
        <f t="shared" ca="1" si="74"/>
        <v>1013905.9576984606</v>
      </c>
      <c r="DU9" s="40">
        <f t="shared" ca="1" si="74"/>
        <v>1021767.5850389689</v>
      </c>
      <c r="DV9" s="40">
        <f t="shared" ca="1" si="74"/>
        <v>1029690.169891337</v>
      </c>
      <c r="DW9" s="40">
        <f t="shared" ca="1" si="74"/>
        <v>1037674.1849081203</v>
      </c>
      <c r="DX9" s="40">
        <f t="shared" ca="1" si="74"/>
        <v>1045720.106406729</v>
      </c>
      <c r="DY9" s="40">
        <f t="shared" ca="1" si="74"/>
        <v>1053828.4143978448</v>
      </c>
      <c r="DZ9" s="40">
        <f t="shared" ca="1" si="74"/>
        <v>1061999.5926140582</v>
      </c>
      <c r="EA9" s="40">
        <f t="shared" ca="1" si="74"/>
        <v>1070234.1285387268</v>
      </c>
      <c r="EB9" s="40">
        <f t="shared" ca="1" si="74"/>
        <v>1078532.5134350581</v>
      </c>
      <c r="EC9" s="40">
        <f t="shared" ca="1" si="74"/>
        <v>1086895.2423754181</v>
      </c>
      <c r="ED9" s="40">
        <f t="shared" ref="ED9:GO9" ca="1" si="75">IF(IF(AND(ISNA(ED$8),ISNA(EC$8)),EC9*(1+$C$11),IF(AND(EC$8&gt;0,ISNA(ED$8)),EC9*(1+$C$11),ED$8))&gt;$C$21,$C$21,IF(AND(ISNA(ED$8),ISNA(EC$8)),EC9*(1+$C$11),IF(AND(EC$8&gt;0,ISNA(ED$8)),EC9*(1+$C$11),ED$8)))</f>
        <v>1095322.8142708663</v>
      </c>
      <c r="EE9" s="40">
        <f t="shared" ca="1" si="75"/>
        <v>1103815.7319009206</v>
      </c>
      <c r="EF9" s="40">
        <f t="shared" ca="1" si="75"/>
        <v>1112374.5019435524</v>
      </c>
      <c r="EG9" s="40">
        <f t="shared" ca="1" si="75"/>
        <v>1120999.6350054145</v>
      </c>
      <c r="EH9" s="40">
        <f t="shared" ca="1" si="75"/>
        <v>1129691.6456523028</v>
      </c>
      <c r="EI9" s="40">
        <f t="shared" ca="1" si="75"/>
        <v>1138451.0524398554</v>
      </c>
      <c r="EJ9" s="40">
        <f t="shared" ca="1" si="75"/>
        <v>1147278.3779444892</v>
      </c>
      <c r="EK9" s="40">
        <f t="shared" ca="1" si="75"/>
        <v>1156174.1487945754</v>
      </c>
      <c r="EL9" s="40">
        <f t="shared" ca="1" si="75"/>
        <v>1165138.8957018577</v>
      </c>
      <c r="EM9" s="40">
        <f t="shared" ca="1" si="75"/>
        <v>1174173.153493115</v>
      </c>
      <c r="EN9" s="40">
        <f t="shared" ca="1" si="75"/>
        <v>1183277.4611420673</v>
      </c>
      <c r="EO9" s="40">
        <f t="shared" ca="1" si="75"/>
        <v>1192452.3618015312</v>
      </c>
      <c r="EP9" s="40">
        <f t="shared" ca="1" si="75"/>
        <v>1201698.4028358229</v>
      </c>
      <c r="EQ9" s="40">
        <f t="shared" ca="1" si="75"/>
        <v>1211016.1358534142</v>
      </c>
      <c r="ER9" s="40">
        <f t="shared" ca="1" si="75"/>
        <v>1220406.1167398402</v>
      </c>
      <c r="ES9" s="40">
        <f t="shared" ca="1" si="75"/>
        <v>1229868.9056908635</v>
      </c>
      <c r="ET9" s="40">
        <f t="shared" ca="1" si="75"/>
        <v>1239405.0672458939</v>
      </c>
      <c r="EU9" s="40">
        <f t="shared" ca="1" si="75"/>
        <v>1249015.1703216692</v>
      </c>
      <c r="EV9" s="40">
        <f t="shared" ca="1" si="75"/>
        <v>1258699.7882461955</v>
      </c>
      <c r="EW9" s="40">
        <f t="shared" ca="1" si="75"/>
        <v>1268459.4987929515</v>
      </c>
      <c r="EX9" s="40">
        <f t="shared" ca="1" si="75"/>
        <v>1278294.8842153577</v>
      </c>
      <c r="EY9" s="40">
        <f t="shared" ca="1" si="75"/>
        <v>1288206.5312815132</v>
      </c>
      <c r="EZ9" s="40">
        <f t="shared" ca="1" si="75"/>
        <v>1298195.0313092014</v>
      </c>
      <c r="FA9" s="40">
        <f t="shared" ca="1" si="75"/>
        <v>1308260.9802011673</v>
      </c>
      <c r="FB9" s="40">
        <f t="shared" ca="1" si="75"/>
        <v>1318404.978480669</v>
      </c>
      <c r="FC9" s="40">
        <f t="shared" ca="1" si="75"/>
        <v>1328627.6313273036</v>
      </c>
      <c r="FD9" s="40">
        <f t="shared" ca="1" si="75"/>
        <v>1338929.5486131117</v>
      </c>
      <c r="FE9" s="40">
        <f t="shared" ca="1" si="75"/>
        <v>1349311.3449389618</v>
      </c>
      <c r="FF9" s="40">
        <f t="shared" ca="1" si="75"/>
        <v>1359773.6396712165</v>
      </c>
      <c r="FG9" s="40">
        <f t="shared" ca="1" si="75"/>
        <v>1370317.0569786835</v>
      </c>
      <c r="FH9" s="40">
        <f t="shared" ca="1" si="75"/>
        <v>1380942.2258698526</v>
      </c>
      <c r="FI9" s="40">
        <f t="shared" ca="1" si="75"/>
        <v>1391649.7802304216</v>
      </c>
      <c r="FJ9" s="40">
        <f t="shared" ca="1" si="75"/>
        <v>1402440.3588611132</v>
      </c>
      <c r="FK9" s="40">
        <f t="shared" ca="1" si="75"/>
        <v>1413314.6055157855</v>
      </c>
      <c r="FL9" s="40">
        <f t="shared" ca="1" si="75"/>
        <v>1424273.1689398375</v>
      </c>
      <c r="FM9" s="40">
        <f t="shared" ca="1" si="75"/>
        <v>1435316.702908912</v>
      </c>
      <c r="FN9" s="40">
        <f t="shared" ca="1" si="75"/>
        <v>1446445.8662678997</v>
      </c>
      <c r="FO9" s="40">
        <f t="shared" ca="1" si="75"/>
        <v>1457661.322970245</v>
      </c>
      <c r="FP9" s="40">
        <f t="shared" ca="1" si="75"/>
        <v>1468963.7421175567</v>
      </c>
      <c r="FQ9" s="40">
        <f t="shared" ca="1" si="75"/>
        <v>1480353.7979995259</v>
      </c>
      <c r="FR9" s="40">
        <f t="shared" ca="1" si="75"/>
        <v>1491832.1701341532</v>
      </c>
      <c r="FS9" s="40">
        <f t="shared" ca="1" si="75"/>
        <v>1503399.5433082881</v>
      </c>
      <c r="FT9" s="40">
        <f t="shared" ca="1" si="75"/>
        <v>1515056.6076184826</v>
      </c>
      <c r="FU9" s="40">
        <f t="shared" ca="1" si="75"/>
        <v>1526804.0585121617</v>
      </c>
      <c r="FV9" s="40">
        <f t="shared" ca="1" si="75"/>
        <v>1538642.5968291131</v>
      </c>
      <c r="FW9" s="40">
        <f t="shared" ca="1" si="75"/>
        <v>1550572.9288432978</v>
      </c>
      <c r="FX9" s="40">
        <f t="shared" ca="1" si="75"/>
        <v>1562595.7663049868</v>
      </c>
      <c r="FY9" s="40">
        <f t="shared" ca="1" si="75"/>
        <v>1574711.8264832222</v>
      </c>
      <c r="FZ9" s="40">
        <f t="shared" ca="1" si="75"/>
        <v>1586921.8322086094</v>
      </c>
      <c r="GA9" s="40">
        <f t="shared" ca="1" si="75"/>
        <v>1599226.5119164402</v>
      </c>
      <c r="GB9" s="40">
        <f t="shared" ca="1" si="75"/>
        <v>1611626.59969015</v>
      </c>
      <c r="GC9" s="40">
        <f t="shared" ca="1" si="75"/>
        <v>1624122.8353051129</v>
      </c>
      <c r="GD9" s="40">
        <f t="shared" ca="1" si="75"/>
        <v>1636715.9642727759</v>
      </c>
      <c r="GE9" s="40">
        <f t="shared" ca="1" si="75"/>
        <v>1649406.7378851352</v>
      </c>
      <c r="GF9" s="40">
        <f t="shared" ca="1" si="75"/>
        <v>1662195.9132595567</v>
      </c>
      <c r="GG9" s="40">
        <f t="shared" ca="1" si="75"/>
        <v>1675084.2533839464</v>
      </c>
      <c r="GH9" s="40">
        <f t="shared" ca="1" si="75"/>
        <v>1688072.5271622674</v>
      </c>
      <c r="GI9" s="40">
        <f t="shared" ca="1" si="75"/>
        <v>1701161.5094604134</v>
      </c>
      <c r="GJ9" s="40">
        <f t="shared" ca="1" si="75"/>
        <v>1714351.9811524358</v>
      </c>
      <c r="GK9" s="40">
        <f t="shared" ca="1" si="75"/>
        <v>1727644.7291671298</v>
      </c>
      <c r="GL9" s="40">
        <f t="shared" ca="1" si="75"/>
        <v>1741040.5465349818</v>
      </c>
      <c r="GM9" s="40">
        <f t="shared" ca="1" si="75"/>
        <v>1754540.23243548</v>
      </c>
      <c r="GN9" s="40">
        <f t="shared" ca="1" si="75"/>
        <v>1768144.5922447937</v>
      </c>
      <c r="GO9" s="40">
        <f t="shared" ca="1" si="75"/>
        <v>1781854.4375838204</v>
      </c>
      <c r="GP9" s="40">
        <f t="shared" ref="GP9:IN9" ca="1" si="76">IF(IF(AND(ISNA(GP$8),ISNA(GO$8)),GO9*(1+$C$11),IF(AND(GO$8&gt;0,ISNA(GP$8)),GO9*(1+$C$11),GP$8))&gt;$C$21,$C$21,IF(AND(ISNA(GP$8),ISNA(GO$8)),GO9*(1+$C$11),IF(AND(GO$8&gt;0,ISNA(GP$8)),GO9*(1+$C$11),GP$8)))</f>
        <v>1795670.5863666066</v>
      </c>
      <c r="GQ9" s="40">
        <f t="shared" ca="1" si="76"/>
        <v>1809593.8628491429</v>
      </c>
      <c r="GR9" s="40">
        <f t="shared" ca="1" si="76"/>
        <v>1823625.0976785391</v>
      </c>
      <c r="GS9" s="40">
        <f t="shared" ca="1" si="76"/>
        <v>1837765.1279425793</v>
      </c>
      <c r="GT9" s="40">
        <f t="shared" ca="1" si="76"/>
        <v>1852014.7972196615</v>
      </c>
      <c r="GU9" s="40">
        <f t="shared" ca="1" si="76"/>
        <v>1866374.9556291245</v>
      </c>
      <c r="GV9" s="40">
        <f t="shared" ca="1" si="76"/>
        <v>1880846.4598819655</v>
      </c>
      <c r="GW9" s="40">
        <f t="shared" ca="1" si="76"/>
        <v>1895430.1733319501</v>
      </c>
      <c r="GX9" s="40">
        <f t="shared" ca="1" si="76"/>
        <v>1910126.966027119</v>
      </c>
      <c r="GY9" s="40">
        <f t="shared" ca="1" si="76"/>
        <v>1924937.7147616947</v>
      </c>
      <c r="GZ9" s="40">
        <f t="shared" ca="1" si="76"/>
        <v>1939863.3031283889</v>
      </c>
      <c r="HA9" s="40">
        <f t="shared" ca="1" si="76"/>
        <v>1954904.6215711182</v>
      </c>
      <c r="HB9" s="40">
        <f t="shared" ca="1" si="76"/>
        <v>1970062.5674381258</v>
      </c>
      <c r="HC9" s="40">
        <f t="shared" ca="1" si="76"/>
        <v>1985338.0450355164</v>
      </c>
      <c r="HD9" s="40">
        <f t="shared" ca="1" si="76"/>
        <v>2000731.9656812067</v>
      </c>
      <c r="HE9" s="40">
        <f t="shared" ca="1" si="76"/>
        <v>2016245.2477592931</v>
      </c>
      <c r="HF9" s="40">
        <f t="shared" ca="1" si="76"/>
        <v>2031878.8167748414</v>
      </c>
      <c r="HG9" s="40">
        <f t="shared" ca="1" si="76"/>
        <v>2047633.605409102</v>
      </c>
      <c r="HH9" s="40">
        <f t="shared" ca="1" si="76"/>
        <v>2063510.5535751523</v>
      </c>
      <c r="HI9" s="40">
        <f t="shared" ca="1" si="76"/>
        <v>2079510.6084739703</v>
      </c>
      <c r="HJ9" s="40">
        <f t="shared" ca="1" si="76"/>
        <v>2095634.7246509444</v>
      </c>
      <c r="HK9" s="40">
        <f t="shared" ca="1" si="76"/>
        <v>2111883.86405282</v>
      </c>
      <c r="HL9" s="40">
        <f t="shared" ca="1" si="76"/>
        <v>2128258.9960850887</v>
      </c>
      <c r="HM9" s="40">
        <f t="shared" ca="1" si="76"/>
        <v>2144761.0976698212</v>
      </c>
      <c r="HN9" s="40">
        <f t="shared" ca="1" si="76"/>
        <v>2161391.1533039496</v>
      </c>
      <c r="HO9" s="40">
        <f t="shared" ca="1" si="76"/>
        <v>2178150.1551180021</v>
      </c>
      <c r="HP9" s="40">
        <f t="shared" ca="1" si="76"/>
        <v>2195039.1029352918</v>
      </c>
      <c r="HQ9" s="40">
        <f t="shared" ca="1" si="76"/>
        <v>2212059.0043315645</v>
      </c>
      <c r="HR9" s="40">
        <f t="shared" ca="1" si="76"/>
        <v>2229210.8746951106</v>
      </c>
      <c r="HS9" s="40">
        <f t="shared" ca="1" si="76"/>
        <v>2246495.7372873412</v>
      </c>
      <c r="HT9" s="40">
        <f t="shared" ca="1" si="76"/>
        <v>2263914.6233038353</v>
      </c>
      <c r="HU9" s="40">
        <f t="shared" ca="1" si="76"/>
        <v>2281468.5719358595</v>
      </c>
      <c r="HV9" s="40">
        <f t="shared" ca="1" si="76"/>
        <v>2299158.6304323655</v>
      </c>
      <c r="HW9" s="40">
        <f t="shared" ca="1" si="76"/>
        <v>2316985.8541624667</v>
      </c>
      <c r="HX9" s="40">
        <f t="shared" ca="1" si="76"/>
        <v>2334951.3066784013</v>
      </c>
      <c r="HY9" s="40">
        <f t="shared" ca="1" si="76"/>
        <v>2353056.0597789823</v>
      </c>
      <c r="HZ9" s="40">
        <f t="shared" ca="1" si="76"/>
        <v>2371301.1935735396</v>
      </c>
      <c r="IA9" s="40">
        <f t="shared" ca="1" si="76"/>
        <v>2389687.7965463591</v>
      </c>
      <c r="IB9" s="40">
        <f t="shared" ca="1" si="76"/>
        <v>2408216.965621619</v>
      </c>
      <c r="IC9" s="40">
        <f t="shared" ca="1" si="76"/>
        <v>2426889.8062288319</v>
      </c>
      <c r="ID9" s="40">
        <f t="shared" ca="1" si="76"/>
        <v>2445707.432368794</v>
      </c>
      <c r="IE9" s="40">
        <f t="shared" ca="1" si="76"/>
        <v>2464670.9666800434</v>
      </c>
      <c r="IF9" s="40">
        <f t="shared" ca="1" si="76"/>
        <v>2483781.5405058376</v>
      </c>
      <c r="IG9" s="40">
        <f t="shared" ca="1" si="76"/>
        <v>2503040.293961647</v>
      </c>
      <c r="IH9" s="40">
        <f t="shared" ca="1" si="76"/>
        <v>2522448.3760031722</v>
      </c>
      <c r="II9" s="40">
        <f t="shared" ca="1" si="76"/>
        <v>2542006.9444948914</v>
      </c>
      <c r="IJ9" s="40">
        <f t="shared" ca="1" si="76"/>
        <v>2561717.1662791357</v>
      </c>
      <c r="IK9" s="40">
        <f t="shared" ca="1" si="76"/>
        <v>2581580.2172457022</v>
      </c>
      <c r="IL9" s="40">
        <f t="shared" ca="1" si="76"/>
        <v>2601597.2824020055</v>
      </c>
      <c r="IM9" s="40">
        <f t="shared" ca="1" si="76"/>
        <v>2621769.5559437759</v>
      </c>
      <c r="IN9" s="40">
        <f t="shared" ca="1" si="76"/>
        <v>2642098.2413263014</v>
      </c>
    </row>
    <row r="10" spans="2:248" x14ac:dyDescent="0.3">
      <c r="B10" s="19" t="s">
        <v>450</v>
      </c>
      <c r="C10" s="19">
        <v>5</v>
      </c>
      <c r="E10" s="22">
        <f>Projections!Z19</f>
        <v>0.05</v>
      </c>
      <c r="F10" s="19" t="str">
        <f>TEXT(E10,"0%")&amp;" daily increase"</f>
        <v>5% daily increase</v>
      </c>
      <c r="G10" s="40">
        <f>IF(IF(AND(ISNA(G$8),ISNA(F$8)),F10*(1+$E$10),IF(AND(F$8&gt;0,ISNA(G$8)),F10*(1+$E$10),G$8))&gt;$C$21,$C$21,IF(AND(ISNA(G$8),ISNA(F$8)),F10*(1+$E$10),IF(AND(F$8&gt;0,ISNA(G$8)),F10*(1+$E$10),G$8)))</f>
        <v>555</v>
      </c>
      <c r="H10" s="40">
        <f t="shared" ref="H10" ca="1" si="77">IF(IF(AND(ISNA(H$8),ISNA(G$8)),G10*(1+$E$10),IF(AND(G$8&gt;0,ISNA(H$8)),G10*(1+$E$10),H$8))&gt;$C$21,$C$21,IF(AND(ISNA(H$8),ISNA(G$8)),G10*(1+$E$10),IF(AND(G$8&gt;0,ISNA(H$8)),G10*(1+$E$10),H$8)))</f>
        <v>565</v>
      </c>
      <c r="I10" s="40">
        <f t="shared" ref="I10:BT10" ca="1" si="78">IF(IF(AND(ISNA(I$8),ISNA(H$8)),H10*(1+$E$10),IF(AND(H$8&gt;0,ISNA(I$8)),H10*(1+$E$10),I$8))&gt;$C$21,$C$21,IF(AND(ISNA(I$8),ISNA(H$8)),H10*(1+$E$10),IF(AND(H$8&gt;0,ISNA(I$8)),H10*(1+$E$10),I$8)))</f>
        <v>654.5</v>
      </c>
      <c r="J10" s="40">
        <f t="shared" ca="1" si="78"/>
        <v>1224</v>
      </c>
      <c r="K10" s="40">
        <f t="shared" ca="1" si="78"/>
        <v>1940.25</v>
      </c>
      <c r="L10" s="40">
        <f t="shared" ca="1" si="78"/>
        <v>2751</v>
      </c>
      <c r="M10" s="40">
        <f t="shared" ca="1" si="78"/>
        <v>5371.5</v>
      </c>
      <c r="N10" s="40">
        <f t="shared" ca="1" si="78"/>
        <v>5970.7142857142853</v>
      </c>
      <c r="O10" s="40">
        <f t="shared" ca="1" si="78"/>
        <v>8010.625</v>
      </c>
      <c r="P10" s="40">
        <f t="shared" ca="1" si="78"/>
        <v>9669.3333333333339</v>
      </c>
      <c r="Q10" s="40">
        <f t="shared" ca="1" si="78"/>
        <v>11740.5</v>
      </c>
      <c r="R10" s="40">
        <f t="shared" ca="1" si="78"/>
        <v>16391.545454545456</v>
      </c>
      <c r="S10" s="40">
        <f t="shared" ca="1" si="78"/>
        <v>18721</v>
      </c>
      <c r="T10" s="40">
        <f t="shared" ca="1" si="78"/>
        <v>22206</v>
      </c>
      <c r="U10" s="40">
        <f t="shared" ca="1" si="78"/>
        <v>25202</v>
      </c>
      <c r="V10" s="40">
        <f t="shared" ca="1" si="78"/>
        <v>27428</v>
      </c>
      <c r="W10" s="40">
        <f t="shared" ca="1" si="78"/>
        <v>29983</v>
      </c>
      <c r="X10" s="40">
        <f t="shared" ca="1" si="78"/>
        <v>28204</v>
      </c>
      <c r="Y10" s="40">
        <f t="shared" ca="1" si="78"/>
        <v>32561</v>
      </c>
      <c r="Z10" s="40">
        <f t="shared" ca="1" si="78"/>
        <v>31521</v>
      </c>
      <c r="AA10" s="40">
        <f t="shared" ca="1" si="78"/>
        <v>32189</v>
      </c>
      <c r="AB10" s="40">
        <f t="shared" ca="1" si="78"/>
        <v>35325</v>
      </c>
      <c r="AC10" s="40">
        <f t="shared" ca="1" si="78"/>
        <v>37751</v>
      </c>
      <c r="AD10" s="40">
        <f t="shared" ca="1" si="78"/>
        <v>42659</v>
      </c>
      <c r="AE10" s="40">
        <f t="shared" ca="1" si="78"/>
        <v>39734</v>
      </c>
      <c r="AF10" s="40">
        <f t="shared" ca="1" si="78"/>
        <v>38357</v>
      </c>
      <c r="AG10" s="40">
        <f t="shared" ca="1" si="78"/>
        <v>37687</v>
      </c>
      <c r="AH10" s="40">
        <f t="shared" ca="1" si="78"/>
        <v>35525</v>
      </c>
      <c r="AI10" s="40">
        <f t="shared" ca="1" si="78"/>
        <v>34001</v>
      </c>
      <c r="AJ10" s="40">
        <f t="shared" ca="1" si="78"/>
        <v>31211</v>
      </c>
      <c r="AK10" s="40">
        <f t="shared" ca="1" si="78"/>
        <v>29888</v>
      </c>
      <c r="AL10" s="40">
        <f t="shared" ca="1" si="78"/>
        <v>29988</v>
      </c>
      <c r="AM10" s="40">
        <f t="shared" ca="1" si="78"/>
        <v>21017</v>
      </c>
      <c r="AN10" s="40">
        <f t="shared" ca="1" si="78"/>
        <v>7769</v>
      </c>
      <c r="AO10" s="40">
        <f t="shared" ca="1" si="78"/>
        <v>5544</v>
      </c>
      <c r="AP10" s="40">
        <f t="shared" ca="1" si="78"/>
        <v>8903</v>
      </c>
      <c r="AQ10" s="40">
        <f t="shared" ca="1" si="78"/>
        <v>8112</v>
      </c>
      <c r="AR10" s="40">
        <f t="shared" ca="1" si="78"/>
        <v>7768</v>
      </c>
      <c r="AS10" s="40">
        <f t="shared" ca="1" si="78"/>
        <v>8133</v>
      </c>
      <c r="AT10" s="40">
        <f t="shared" ca="1" si="78"/>
        <v>11469</v>
      </c>
      <c r="AU10" s="40">
        <f t="shared" ca="1" si="78"/>
        <v>12782</v>
      </c>
      <c r="AV10" s="40">
        <f t="shared" ca="1" si="78"/>
        <v>14426</v>
      </c>
      <c r="AW10" s="40">
        <f t="shared" ca="1" si="78"/>
        <v>14138</v>
      </c>
      <c r="AX10" s="40">
        <f t="shared" ca="1" si="78"/>
        <v>17714</v>
      </c>
      <c r="AY10" s="40">
        <f t="shared" ca="1" si="78"/>
        <v>20947</v>
      </c>
      <c r="AZ10" s="40">
        <f t="shared" ca="1" si="78"/>
        <v>23797</v>
      </c>
      <c r="BA10" s="40">
        <f t="shared" ca="1" si="78"/>
        <v>26479</v>
      </c>
      <c r="BB10" s="40">
        <f t="shared" ca="1" si="78"/>
        <v>28338</v>
      </c>
      <c r="BC10" s="40">
        <f t="shared" ca="1" si="78"/>
        <v>31781</v>
      </c>
      <c r="BD10" s="40">
        <f t="shared" ca="1" si="78"/>
        <v>36330</v>
      </c>
      <c r="BE10" s="40">
        <f t="shared" ca="1" si="78"/>
        <v>40592</v>
      </c>
      <c r="BF10" s="40">
        <f t="shared" ca="1" si="78"/>
        <v>50698</v>
      </c>
      <c r="BG10" s="40">
        <f t="shared" ca="1" si="78"/>
        <v>58087</v>
      </c>
      <c r="BH10" s="40">
        <f t="shared" ca="1" si="78"/>
        <v>67946</v>
      </c>
      <c r="BI10" s="40">
        <f t="shared" ca="1" si="78"/>
        <v>77142</v>
      </c>
      <c r="BJ10" s="40">
        <f t="shared" ca="1" si="78"/>
        <v>86862</v>
      </c>
      <c r="BK10" s="40">
        <f t="shared" ca="1" si="78"/>
        <v>99513</v>
      </c>
      <c r="BL10" s="40">
        <f t="shared" ca="1" si="78"/>
        <v>123103</v>
      </c>
      <c r="BM10" s="40">
        <f t="shared" ca="1" si="78"/>
        <v>147369</v>
      </c>
      <c r="BN10" s="40">
        <f t="shared" ca="1" si="78"/>
        <v>171952</v>
      </c>
      <c r="BO10" s="40">
        <f t="shared" ca="1" si="78"/>
        <v>193563</v>
      </c>
      <c r="BP10" s="40">
        <f t="shared" ca="1" si="78"/>
        <v>225713</v>
      </c>
      <c r="BQ10" s="40">
        <f t="shared" ca="1" si="78"/>
        <v>247320</v>
      </c>
      <c r="BR10" s="40">
        <f t="shared" ca="1" si="78"/>
        <v>284803</v>
      </c>
      <c r="BS10" s="40">
        <f t="shared" ca="1" si="78"/>
        <v>330557</v>
      </c>
      <c r="BT10" s="40">
        <f t="shared" ca="1" si="78"/>
        <v>377957</v>
      </c>
      <c r="BU10" s="40">
        <f t="shared" ref="BU10:EF10" ca="1" si="79">IF(IF(AND(ISNA(BU$8),ISNA(BT$8)),BT10*(1+$E$10),IF(AND(BT$8&gt;0,ISNA(BU$8)),BT10*(1+$E$10),BU$8))&gt;$C$21,$C$21,IF(AND(ISNA(BU$8),ISNA(BT$8)),BT10*(1+$E$10),IF(AND(BT$8&gt;0,ISNA(BU$8)),BT10*(1+$E$10),BU$8)))</f>
        <v>424795</v>
      </c>
      <c r="BV10" s="40">
        <f t="shared" ca="1" si="79"/>
        <v>465199</v>
      </c>
      <c r="BW10" s="40">
        <f t="shared" ca="1" si="79"/>
        <v>489816</v>
      </c>
      <c r="BX10" s="40">
        <f t="shared" ca="1" si="79"/>
        <v>536412</v>
      </c>
      <c r="BY10" s="40">
        <f t="shared" ca="1" si="79"/>
        <v>578006</v>
      </c>
      <c r="BZ10" s="40">
        <f t="shared" ca="1" si="79"/>
        <v>627823</v>
      </c>
      <c r="CA10" s="40">
        <f t="shared" ca="1" si="79"/>
        <v>662042</v>
      </c>
      <c r="CB10" s="40">
        <f t="shared" ca="1" si="79"/>
        <v>706110</v>
      </c>
      <c r="CC10" s="40">
        <f t="shared" ca="1" si="79"/>
        <v>723280</v>
      </c>
      <c r="CD10" s="40">
        <f t="shared" ca="1" si="79"/>
        <v>723801</v>
      </c>
      <c r="CE10" s="40">
        <f t="shared" ca="1" si="79"/>
        <v>736670</v>
      </c>
      <c r="CF10" s="40">
        <f t="shared" ca="1" si="79"/>
        <v>752798</v>
      </c>
      <c r="CG10" s="40">
        <f t="shared" ca="1" si="79"/>
        <v>782898</v>
      </c>
      <c r="CH10" s="40">
        <f t="shared" si="79"/>
        <v>809816</v>
      </c>
      <c r="CI10" s="40">
        <f t="shared" si="79"/>
        <v>799841</v>
      </c>
      <c r="CJ10" s="40">
        <f t="shared" si="79"/>
        <v>823507</v>
      </c>
      <c r="CK10" s="40">
        <f t="shared" si="79"/>
        <v>806808</v>
      </c>
      <c r="CL10" s="40">
        <f t="shared" si="79"/>
        <v>793794</v>
      </c>
      <c r="CM10" s="40">
        <f t="shared" si="79"/>
        <v>795517</v>
      </c>
      <c r="CN10" s="40">
        <f t="shared" si="79"/>
        <v>824560</v>
      </c>
      <c r="CO10" s="40">
        <f t="shared" si="79"/>
        <v>842510</v>
      </c>
      <c r="CP10" s="40">
        <f t="shared" si="79"/>
        <v>841522</v>
      </c>
      <c r="CQ10" s="40">
        <f t="shared" si="79"/>
        <v>832329</v>
      </c>
      <c r="CR10" s="40">
        <f t="shared" si="79"/>
        <v>816720</v>
      </c>
      <c r="CS10" s="40">
        <f t="shared" si="79"/>
        <v>857556</v>
      </c>
      <c r="CT10" s="40">
        <f t="shared" si="79"/>
        <v>900433.8</v>
      </c>
      <c r="CU10" s="40">
        <f t="shared" si="79"/>
        <v>945455.49000000011</v>
      </c>
      <c r="CV10" s="40">
        <f t="shared" si="79"/>
        <v>992728.26450000016</v>
      </c>
      <c r="CW10" s="40">
        <f t="shared" si="79"/>
        <v>1042364.6777250002</v>
      </c>
      <c r="CX10" s="40">
        <f t="shared" si="79"/>
        <v>1094482.9116112501</v>
      </c>
      <c r="CY10" s="40">
        <f t="shared" si="79"/>
        <v>1149207.0571918127</v>
      </c>
      <c r="CZ10" s="40">
        <f t="shared" si="79"/>
        <v>1206667.4100514033</v>
      </c>
      <c r="DA10" s="40">
        <f t="shared" si="79"/>
        <v>1267000.7805539735</v>
      </c>
      <c r="DB10" s="40">
        <f t="shared" si="79"/>
        <v>1330350.8195816723</v>
      </c>
      <c r="DC10" s="40">
        <f t="shared" si="79"/>
        <v>1396868.3605607559</v>
      </c>
      <c r="DD10" s="40">
        <f t="shared" si="79"/>
        <v>1466711.7785887937</v>
      </c>
      <c r="DE10" s="40">
        <f t="shared" si="79"/>
        <v>1540047.3675182334</v>
      </c>
      <c r="DF10" s="40">
        <f t="shared" si="79"/>
        <v>1617049.7358941452</v>
      </c>
      <c r="DG10" s="40">
        <f t="shared" si="79"/>
        <v>1697902.2226888526</v>
      </c>
      <c r="DH10" s="40">
        <f t="shared" si="79"/>
        <v>1782797.3338232953</v>
      </c>
      <c r="DI10" s="40">
        <f t="shared" si="79"/>
        <v>1871937.2005144602</v>
      </c>
      <c r="DJ10" s="40">
        <f t="shared" si="79"/>
        <v>1965534.0605401832</v>
      </c>
      <c r="DK10" s="40">
        <f t="shared" si="79"/>
        <v>2063810.7635671925</v>
      </c>
      <c r="DL10" s="40">
        <f t="shared" si="79"/>
        <v>2167001.3017455521</v>
      </c>
      <c r="DM10" s="40">
        <f t="shared" si="79"/>
        <v>2275351.36683283</v>
      </c>
      <c r="DN10" s="40">
        <f t="shared" si="79"/>
        <v>2389118.9351744717</v>
      </c>
      <c r="DO10" s="40">
        <f t="shared" si="79"/>
        <v>2508574.8819331955</v>
      </c>
      <c r="DP10" s="40">
        <f t="shared" si="79"/>
        <v>2634003.6260298556</v>
      </c>
      <c r="DQ10" s="40">
        <f t="shared" si="79"/>
        <v>2765703.8073313483</v>
      </c>
      <c r="DR10" s="40">
        <f t="shared" si="79"/>
        <v>2903988.9976979159</v>
      </c>
      <c r="DS10" s="40">
        <f t="shared" si="79"/>
        <v>3049188.4475828116</v>
      </c>
      <c r="DT10" s="40">
        <f t="shared" si="79"/>
        <v>3201647.8699619523</v>
      </c>
      <c r="DU10" s="40">
        <f t="shared" si="79"/>
        <v>3361730.2634600499</v>
      </c>
      <c r="DV10" s="40">
        <f t="shared" si="79"/>
        <v>3529816.7766330526</v>
      </c>
      <c r="DW10" s="40">
        <f t="shared" si="79"/>
        <v>3706307.6154647055</v>
      </c>
      <c r="DX10" s="40">
        <f t="shared" si="79"/>
        <v>3891622.9962379411</v>
      </c>
      <c r="DY10" s="40">
        <f t="shared" si="79"/>
        <v>4086204.1460498385</v>
      </c>
      <c r="DZ10" s="40">
        <f t="shared" si="79"/>
        <v>4290514.3533523306</v>
      </c>
      <c r="EA10" s="40">
        <f t="shared" si="79"/>
        <v>4505040.0710199475</v>
      </c>
      <c r="EB10" s="40">
        <f t="shared" si="79"/>
        <v>4730292.0745709455</v>
      </c>
      <c r="EC10" s="40">
        <f t="shared" si="79"/>
        <v>4966806.6782994932</v>
      </c>
      <c r="ED10" s="40">
        <f t="shared" si="79"/>
        <v>5215147.0122144679</v>
      </c>
      <c r="EE10" s="40">
        <f t="shared" si="79"/>
        <v>5475904.3628251916</v>
      </c>
      <c r="EF10" s="40">
        <f t="shared" si="79"/>
        <v>5749699.5809664512</v>
      </c>
      <c r="EG10" s="40">
        <f t="shared" ref="EG10:GR10" si="80">IF(IF(AND(ISNA(EG$8),ISNA(EF$8)),EF10*(1+$E$10),IF(AND(EF$8&gt;0,ISNA(EG$8)),EF10*(1+$E$10),EG$8))&gt;$C$21,$C$21,IF(AND(ISNA(EG$8),ISNA(EF$8)),EF10*(1+$E$10),IF(AND(EF$8&gt;0,ISNA(EG$8)),EF10*(1+$E$10),EG$8)))</f>
        <v>6037184.5600147741</v>
      </c>
      <c r="EH10" s="40">
        <f t="shared" si="80"/>
        <v>6339043.7880155127</v>
      </c>
      <c r="EI10" s="40">
        <f t="shared" si="80"/>
        <v>6655995.977416289</v>
      </c>
      <c r="EJ10" s="40">
        <f t="shared" si="80"/>
        <v>6988795.776287104</v>
      </c>
      <c r="EK10" s="40">
        <f t="shared" si="80"/>
        <v>7338235.5651014596</v>
      </c>
      <c r="EL10" s="40">
        <f t="shared" si="80"/>
        <v>7705147.343356533</v>
      </c>
      <c r="EM10" s="40">
        <f t="shared" si="80"/>
        <v>8090404.7105243597</v>
      </c>
      <c r="EN10" s="40">
        <f t="shared" si="80"/>
        <v>8494924.9460505787</v>
      </c>
      <c r="EO10" s="40">
        <f t="shared" si="80"/>
        <v>8919671.1933531072</v>
      </c>
      <c r="EP10" s="40">
        <f t="shared" si="80"/>
        <v>9365654.7530207634</v>
      </c>
      <c r="EQ10" s="40">
        <f t="shared" si="80"/>
        <v>9833937.4906718023</v>
      </c>
      <c r="ER10" s="40">
        <f t="shared" si="80"/>
        <v>10325634.365205392</v>
      </c>
      <c r="ES10" s="40">
        <f t="shared" si="80"/>
        <v>10841916.083465662</v>
      </c>
      <c r="ET10" s="40">
        <f t="shared" si="80"/>
        <v>11384011.887638945</v>
      </c>
      <c r="EU10" s="40">
        <f t="shared" si="80"/>
        <v>11953212.482020892</v>
      </c>
      <c r="EV10" s="40">
        <f t="shared" si="80"/>
        <v>12550873.106121937</v>
      </c>
      <c r="EW10" s="40">
        <f t="shared" si="80"/>
        <v>13178416.761428034</v>
      </c>
      <c r="EX10" s="40">
        <f t="shared" si="80"/>
        <v>13837337.599499436</v>
      </c>
      <c r="EY10" s="40">
        <f t="shared" si="80"/>
        <v>14529204.479474409</v>
      </c>
      <c r="EZ10" s="40">
        <f t="shared" si="80"/>
        <v>15255664.70344813</v>
      </c>
      <c r="FA10" s="40">
        <f t="shared" si="80"/>
        <v>16018447.938620538</v>
      </c>
      <c r="FB10" s="40">
        <f t="shared" si="80"/>
        <v>16819370.335551564</v>
      </c>
      <c r="FC10" s="40">
        <f t="shared" si="80"/>
        <v>17660338.852329142</v>
      </c>
      <c r="FD10" s="40">
        <f t="shared" si="80"/>
        <v>18543355.794945601</v>
      </c>
      <c r="FE10" s="40">
        <f t="shared" si="80"/>
        <v>19470523.584692881</v>
      </c>
      <c r="FF10" s="40">
        <f t="shared" si="80"/>
        <v>20444049.763927527</v>
      </c>
      <c r="FG10" s="40">
        <f t="shared" si="80"/>
        <v>21466252.252123903</v>
      </c>
      <c r="FH10" s="40">
        <f t="shared" si="80"/>
        <v>22539564.864730101</v>
      </c>
      <c r="FI10" s="40">
        <f t="shared" si="80"/>
        <v>23666543.107966606</v>
      </c>
      <c r="FJ10" s="40">
        <f t="shared" si="80"/>
        <v>24849870.263364937</v>
      </c>
      <c r="FK10" s="40">
        <f t="shared" si="80"/>
        <v>26092363.776533186</v>
      </c>
      <c r="FL10" s="40">
        <f t="shared" si="80"/>
        <v>27396981.965359848</v>
      </c>
      <c r="FM10" s="40">
        <f t="shared" si="80"/>
        <v>28766831.063627843</v>
      </c>
      <c r="FN10" s="40">
        <f t="shared" si="80"/>
        <v>30205172.616809238</v>
      </c>
      <c r="FO10" s="40">
        <f t="shared" si="80"/>
        <v>31715431.247649699</v>
      </c>
      <c r="FP10" s="40">
        <f t="shared" si="80"/>
        <v>33301202.810032185</v>
      </c>
      <c r="FQ10" s="40">
        <f t="shared" si="80"/>
        <v>34966262.950533792</v>
      </c>
      <c r="FR10" s="40">
        <f t="shared" si="80"/>
        <v>36714576.098060481</v>
      </c>
      <c r="FS10" s="40">
        <f t="shared" si="80"/>
        <v>38550304.902963504</v>
      </c>
      <c r="FT10" s="40">
        <f t="shared" si="80"/>
        <v>40477820.148111679</v>
      </c>
      <c r="FU10" s="40">
        <f t="shared" si="80"/>
        <v>42501711.155517265</v>
      </c>
      <c r="FV10" s="40">
        <f t="shared" si="80"/>
        <v>44626796.713293128</v>
      </c>
      <c r="FW10" s="40">
        <f t="shared" si="80"/>
        <v>46858136.548957787</v>
      </c>
      <c r="FX10" s="40">
        <f t="shared" si="80"/>
        <v>49201043.376405679</v>
      </c>
      <c r="FY10" s="40">
        <f t="shared" si="80"/>
        <v>51661095.545225963</v>
      </c>
      <c r="FZ10" s="40">
        <f t="shared" si="80"/>
        <v>54244150.322487265</v>
      </c>
      <c r="GA10" s="40">
        <f t="shared" si="80"/>
        <v>56956357.838611633</v>
      </c>
      <c r="GB10" s="40">
        <f t="shared" si="80"/>
        <v>59804175.73054222</v>
      </c>
      <c r="GC10" s="40">
        <f t="shared" si="80"/>
        <v>62794384.517069332</v>
      </c>
      <c r="GD10" s="40">
        <f t="shared" si="80"/>
        <v>65934103.742922805</v>
      </c>
      <c r="GE10" s="40">
        <f t="shared" si="80"/>
        <v>69230808.930068955</v>
      </c>
      <c r="GF10" s="40">
        <f t="shared" si="80"/>
        <v>72692349.3765724</v>
      </c>
      <c r="GG10" s="40">
        <f t="shared" si="80"/>
        <v>76326966.845401019</v>
      </c>
      <c r="GH10" s="40">
        <f t="shared" si="80"/>
        <v>80143315.18767108</v>
      </c>
      <c r="GI10" s="40">
        <f t="shared" si="80"/>
        <v>84150480.947054639</v>
      </c>
      <c r="GJ10" s="40">
        <f t="shared" si="80"/>
        <v>88358004.994407371</v>
      </c>
      <c r="GK10" s="40">
        <f t="shared" si="80"/>
        <v>92775905.24412775</v>
      </c>
      <c r="GL10" s="40">
        <f t="shared" si="80"/>
        <v>97414700.506334141</v>
      </c>
      <c r="GM10" s="40">
        <f t="shared" si="80"/>
        <v>102285435.53165086</v>
      </c>
      <c r="GN10" s="40">
        <f t="shared" si="80"/>
        <v>107399707.30823341</v>
      </c>
      <c r="GO10" s="40">
        <f t="shared" si="80"/>
        <v>112769692.67364508</v>
      </c>
      <c r="GP10" s="40">
        <f t="shared" si="80"/>
        <v>118408177.30732735</v>
      </c>
      <c r="GQ10" s="40">
        <f t="shared" si="80"/>
        <v>124328586.17269371</v>
      </c>
      <c r="GR10" s="40">
        <f t="shared" si="80"/>
        <v>130545015.48132841</v>
      </c>
      <c r="GS10" s="40">
        <f t="shared" ref="GS10:IN10" si="81">IF(IF(AND(ISNA(GS$8),ISNA(GR$8)),GR10*(1+$E$10),IF(AND(GR$8&gt;0,ISNA(GS$8)),GR10*(1+$E$10),GS$8))&gt;$C$21,$C$21,IF(AND(ISNA(GS$8),ISNA(GR$8)),GR10*(1+$E$10),IF(AND(GR$8&gt;0,ISNA(GS$8)),GR10*(1+$E$10),GS$8)))</f>
        <v>137072266.25539485</v>
      </c>
      <c r="GT10" s="40">
        <f t="shared" si="81"/>
        <v>143925879.56816459</v>
      </c>
      <c r="GU10" s="40">
        <f t="shared" si="81"/>
        <v>151122173.54657283</v>
      </c>
      <c r="GV10" s="40">
        <f t="shared" si="81"/>
        <v>158678282.22390148</v>
      </c>
      <c r="GW10" s="40">
        <f t="shared" si="81"/>
        <v>166612196.33509657</v>
      </c>
      <c r="GX10" s="40">
        <f t="shared" si="81"/>
        <v>174942806.15185142</v>
      </c>
      <c r="GY10" s="40">
        <f t="shared" si="81"/>
        <v>183689946.45944399</v>
      </c>
      <c r="GZ10" s="40">
        <f t="shared" si="81"/>
        <v>192874443.78241619</v>
      </c>
      <c r="HA10" s="40">
        <f t="shared" si="81"/>
        <v>202518165.97153702</v>
      </c>
      <c r="HB10" s="40">
        <f t="shared" si="81"/>
        <v>212644074.27011389</v>
      </c>
      <c r="HC10" s="40">
        <f t="shared" si="81"/>
        <v>223276277.9836196</v>
      </c>
      <c r="HD10" s="40">
        <f t="shared" si="81"/>
        <v>234440091.88280058</v>
      </c>
      <c r="HE10" s="40">
        <f t="shared" si="81"/>
        <v>246162096.47694063</v>
      </c>
      <c r="HF10" s="40">
        <f t="shared" si="81"/>
        <v>258470201.30078769</v>
      </c>
      <c r="HG10" s="40">
        <f t="shared" si="81"/>
        <v>271393711.36582708</v>
      </c>
      <c r="HH10" s="40">
        <f t="shared" si="81"/>
        <v>284963396.93411845</v>
      </c>
      <c r="HI10" s="40">
        <f t="shared" si="81"/>
        <v>299211566.78082436</v>
      </c>
      <c r="HJ10" s="40">
        <f t="shared" si="81"/>
        <v>314172145.1198656</v>
      </c>
      <c r="HK10" s="40">
        <f t="shared" si="81"/>
        <v>329880752.3758589</v>
      </c>
      <c r="HL10" s="40">
        <f t="shared" si="81"/>
        <v>346374789.99465185</v>
      </c>
      <c r="HM10" s="40">
        <f t="shared" si="81"/>
        <v>363693529.49438447</v>
      </c>
      <c r="HN10" s="40">
        <f t="shared" si="81"/>
        <v>381878205.96910369</v>
      </c>
      <c r="HO10" s="40">
        <f t="shared" si="81"/>
        <v>400972116.26755887</v>
      </c>
      <c r="HP10" s="40">
        <f t="shared" si="81"/>
        <v>421020722.08093685</v>
      </c>
      <c r="HQ10" s="40">
        <f t="shared" si="81"/>
        <v>442071758.18498373</v>
      </c>
      <c r="HR10" s="40">
        <f t="shared" si="81"/>
        <v>464175346.09423292</v>
      </c>
      <c r="HS10" s="40">
        <f t="shared" si="81"/>
        <v>487384113.39894456</v>
      </c>
      <c r="HT10" s="40">
        <f t="shared" si="81"/>
        <v>511753319.06889182</v>
      </c>
      <c r="HU10" s="40">
        <f t="shared" si="81"/>
        <v>537340985.02233648</v>
      </c>
      <c r="HV10" s="40">
        <f t="shared" si="81"/>
        <v>564208034.27345335</v>
      </c>
      <c r="HW10" s="40">
        <f t="shared" si="81"/>
        <v>592418435.98712599</v>
      </c>
      <c r="HX10" s="40">
        <f t="shared" si="81"/>
        <v>622039357.78648233</v>
      </c>
      <c r="HY10" s="40">
        <f t="shared" si="81"/>
        <v>653141325.67580652</v>
      </c>
      <c r="HZ10" s="40">
        <f t="shared" si="81"/>
        <v>685798391.95959687</v>
      </c>
      <c r="IA10" s="40">
        <f t="shared" si="81"/>
        <v>720088311.55757678</v>
      </c>
      <c r="IB10" s="40">
        <f t="shared" si="81"/>
        <v>756092727.13545561</v>
      </c>
      <c r="IC10" s="40">
        <f t="shared" si="81"/>
        <v>793897363.49222839</v>
      </c>
      <c r="ID10" s="40">
        <f t="shared" si="81"/>
        <v>833592231.66683984</v>
      </c>
      <c r="IE10" s="40">
        <f t="shared" si="81"/>
        <v>875271843.25018191</v>
      </c>
      <c r="IF10" s="40">
        <f t="shared" si="81"/>
        <v>919035435.412691</v>
      </c>
      <c r="IG10" s="40">
        <f t="shared" si="81"/>
        <v>964987207.18332553</v>
      </c>
      <c r="IH10" s="40">
        <f t="shared" si="81"/>
        <v>1013236567.5424918</v>
      </c>
      <c r="II10" s="40">
        <f t="shared" si="81"/>
        <v>1063898395.9196165</v>
      </c>
      <c r="IJ10" s="40">
        <f t="shared" si="81"/>
        <v>1117093315.7155974</v>
      </c>
      <c r="IK10" s="40">
        <f t="shared" si="81"/>
        <v>1172947981.5013773</v>
      </c>
      <c r="IL10" s="40">
        <f t="shared" si="81"/>
        <v>1231595380.5764463</v>
      </c>
      <c r="IM10" s="40">
        <f t="shared" si="81"/>
        <v>1293175149.6052687</v>
      </c>
      <c r="IN10" s="40">
        <f t="shared" si="81"/>
        <v>1357833907.0855322</v>
      </c>
    </row>
    <row r="11" spans="2:248" x14ac:dyDescent="0.3">
      <c r="B11" s="19" t="s">
        <v>520</v>
      </c>
      <c r="C11" s="53">
        <f ca="1">HLOOKUP($C$5-1,G4:IN16,13,FALSE)</f>
        <v>7.7538032800932299E-3</v>
      </c>
      <c r="E11" s="22">
        <f>Projections!Z17</f>
        <v>0.1</v>
      </c>
      <c r="F11" s="19" t="str">
        <f t="shared" ref="F11:F12" si="82">TEXT(E11,"0%")&amp;" daily increase"</f>
        <v>10% daily increase</v>
      </c>
      <c r="G11" s="40">
        <f t="shared" ref="G11" si="83">IF(IF(AND(ISNA(G$8),ISNA(F$8)),F11*(1+$E$11),IF(AND(F$8&gt;0,ISNA(G$8)),F11*(1+$E$11),G$8))&gt;$C$21,$C$21,IF(AND(ISNA(G$8),ISNA(F$8)),F11*(1+$E$11),IF(AND(F$8&gt;0,ISNA(G$8)),F11*(1+$E$11),G$8)))</f>
        <v>555</v>
      </c>
      <c r="H11" s="40">
        <f t="shared" ref="H11" ca="1" si="84">IF(IF(AND(ISNA(H$8),ISNA(G$8)),G11*(1+$E$11),IF(AND(G$8&gt;0,ISNA(H$8)),G11*(1+$E$11),H$8))&gt;$C$21,$C$21,IF(AND(ISNA(H$8),ISNA(G$8)),G11*(1+$E$11),IF(AND(G$8&gt;0,ISNA(H$8)),G11*(1+$E$11),H$8)))</f>
        <v>565</v>
      </c>
      <c r="I11" s="40">
        <f t="shared" ref="I11:BT11" ca="1" si="85">IF(IF(AND(ISNA(I$8),ISNA(H$8)),H11*(1+$E$11),IF(AND(H$8&gt;0,ISNA(I$8)),H11*(1+$E$11),I$8))&gt;$C$21,$C$21,IF(AND(ISNA(I$8),ISNA(H$8)),H11*(1+$E$11),IF(AND(H$8&gt;0,ISNA(I$8)),H11*(1+$E$11),I$8)))</f>
        <v>654.5</v>
      </c>
      <c r="J11" s="40">
        <f t="shared" ca="1" si="85"/>
        <v>1224</v>
      </c>
      <c r="K11" s="40">
        <f t="shared" ca="1" si="85"/>
        <v>1940.25</v>
      </c>
      <c r="L11" s="40">
        <f t="shared" ca="1" si="85"/>
        <v>2751</v>
      </c>
      <c r="M11" s="40">
        <f t="shared" ca="1" si="85"/>
        <v>5371.5</v>
      </c>
      <c r="N11" s="40">
        <f t="shared" ca="1" si="85"/>
        <v>5970.7142857142853</v>
      </c>
      <c r="O11" s="40">
        <f t="shared" ca="1" si="85"/>
        <v>8010.625</v>
      </c>
      <c r="P11" s="40">
        <f t="shared" ca="1" si="85"/>
        <v>9669.3333333333339</v>
      </c>
      <c r="Q11" s="40">
        <f t="shared" ca="1" si="85"/>
        <v>11740.5</v>
      </c>
      <c r="R11" s="40">
        <f t="shared" ca="1" si="85"/>
        <v>16391.545454545456</v>
      </c>
      <c r="S11" s="40">
        <f t="shared" ca="1" si="85"/>
        <v>18721</v>
      </c>
      <c r="T11" s="40">
        <f t="shared" ca="1" si="85"/>
        <v>22206</v>
      </c>
      <c r="U11" s="40">
        <f t="shared" ca="1" si="85"/>
        <v>25202</v>
      </c>
      <c r="V11" s="40">
        <f t="shared" ca="1" si="85"/>
        <v>27428</v>
      </c>
      <c r="W11" s="40">
        <f t="shared" ca="1" si="85"/>
        <v>29983</v>
      </c>
      <c r="X11" s="40">
        <f t="shared" ca="1" si="85"/>
        <v>28204</v>
      </c>
      <c r="Y11" s="40">
        <f t="shared" ca="1" si="85"/>
        <v>32561</v>
      </c>
      <c r="Z11" s="40">
        <f t="shared" ca="1" si="85"/>
        <v>31521</v>
      </c>
      <c r="AA11" s="40">
        <f t="shared" ca="1" si="85"/>
        <v>32189</v>
      </c>
      <c r="AB11" s="40">
        <f t="shared" ca="1" si="85"/>
        <v>35325</v>
      </c>
      <c r="AC11" s="40">
        <f t="shared" ca="1" si="85"/>
        <v>37751</v>
      </c>
      <c r="AD11" s="40">
        <f t="shared" ca="1" si="85"/>
        <v>42659</v>
      </c>
      <c r="AE11" s="40">
        <f t="shared" ca="1" si="85"/>
        <v>39734</v>
      </c>
      <c r="AF11" s="40">
        <f t="shared" ca="1" si="85"/>
        <v>38357</v>
      </c>
      <c r="AG11" s="40">
        <f t="shared" ca="1" si="85"/>
        <v>37687</v>
      </c>
      <c r="AH11" s="40">
        <f t="shared" ca="1" si="85"/>
        <v>35525</v>
      </c>
      <c r="AI11" s="40">
        <f t="shared" ca="1" si="85"/>
        <v>34001</v>
      </c>
      <c r="AJ11" s="40">
        <f t="shared" ca="1" si="85"/>
        <v>31211</v>
      </c>
      <c r="AK11" s="40">
        <f t="shared" ca="1" si="85"/>
        <v>29888</v>
      </c>
      <c r="AL11" s="40">
        <f t="shared" ca="1" si="85"/>
        <v>29988</v>
      </c>
      <c r="AM11" s="40">
        <f t="shared" ca="1" si="85"/>
        <v>21017</v>
      </c>
      <c r="AN11" s="40">
        <f t="shared" ca="1" si="85"/>
        <v>7769</v>
      </c>
      <c r="AO11" s="40">
        <f t="shared" ca="1" si="85"/>
        <v>5544</v>
      </c>
      <c r="AP11" s="40">
        <f t="shared" ca="1" si="85"/>
        <v>8903</v>
      </c>
      <c r="AQ11" s="40">
        <f t="shared" ca="1" si="85"/>
        <v>8112</v>
      </c>
      <c r="AR11" s="40">
        <f t="shared" ca="1" si="85"/>
        <v>7768</v>
      </c>
      <c r="AS11" s="40">
        <f t="shared" ca="1" si="85"/>
        <v>8133</v>
      </c>
      <c r="AT11" s="40">
        <f t="shared" ca="1" si="85"/>
        <v>11469</v>
      </c>
      <c r="AU11" s="40">
        <f t="shared" ca="1" si="85"/>
        <v>12782</v>
      </c>
      <c r="AV11" s="40">
        <f t="shared" ca="1" si="85"/>
        <v>14426</v>
      </c>
      <c r="AW11" s="40">
        <f t="shared" ca="1" si="85"/>
        <v>14138</v>
      </c>
      <c r="AX11" s="40">
        <f t="shared" ca="1" si="85"/>
        <v>17714</v>
      </c>
      <c r="AY11" s="40">
        <f t="shared" ca="1" si="85"/>
        <v>20947</v>
      </c>
      <c r="AZ11" s="40">
        <f t="shared" ca="1" si="85"/>
        <v>23797</v>
      </c>
      <c r="BA11" s="40">
        <f t="shared" ca="1" si="85"/>
        <v>26479</v>
      </c>
      <c r="BB11" s="40">
        <f t="shared" ca="1" si="85"/>
        <v>28338</v>
      </c>
      <c r="BC11" s="40">
        <f t="shared" ca="1" si="85"/>
        <v>31781</v>
      </c>
      <c r="BD11" s="40">
        <f t="shared" ca="1" si="85"/>
        <v>36330</v>
      </c>
      <c r="BE11" s="40">
        <f t="shared" ca="1" si="85"/>
        <v>40592</v>
      </c>
      <c r="BF11" s="40">
        <f t="shared" ca="1" si="85"/>
        <v>50698</v>
      </c>
      <c r="BG11" s="40">
        <f t="shared" ca="1" si="85"/>
        <v>58087</v>
      </c>
      <c r="BH11" s="40">
        <f t="shared" ca="1" si="85"/>
        <v>67946</v>
      </c>
      <c r="BI11" s="40">
        <f t="shared" ca="1" si="85"/>
        <v>77142</v>
      </c>
      <c r="BJ11" s="40">
        <f t="shared" ca="1" si="85"/>
        <v>86862</v>
      </c>
      <c r="BK11" s="40">
        <f t="shared" ca="1" si="85"/>
        <v>99513</v>
      </c>
      <c r="BL11" s="40">
        <f t="shared" ca="1" si="85"/>
        <v>123103</v>
      </c>
      <c r="BM11" s="40">
        <f t="shared" ca="1" si="85"/>
        <v>147369</v>
      </c>
      <c r="BN11" s="40">
        <f t="shared" ca="1" si="85"/>
        <v>171952</v>
      </c>
      <c r="BO11" s="40">
        <f t="shared" ca="1" si="85"/>
        <v>193563</v>
      </c>
      <c r="BP11" s="40">
        <f t="shared" ca="1" si="85"/>
        <v>225713</v>
      </c>
      <c r="BQ11" s="40">
        <f t="shared" ca="1" si="85"/>
        <v>247320</v>
      </c>
      <c r="BR11" s="40">
        <f t="shared" ca="1" si="85"/>
        <v>284803</v>
      </c>
      <c r="BS11" s="40">
        <f t="shared" ca="1" si="85"/>
        <v>330557</v>
      </c>
      <c r="BT11" s="40">
        <f t="shared" ca="1" si="85"/>
        <v>377957</v>
      </c>
      <c r="BU11" s="40">
        <f t="shared" ref="BU11:EF11" ca="1" si="86">IF(IF(AND(ISNA(BU$8),ISNA(BT$8)),BT11*(1+$E$11),IF(AND(BT$8&gt;0,ISNA(BU$8)),BT11*(1+$E$11),BU$8))&gt;$C$21,$C$21,IF(AND(ISNA(BU$8),ISNA(BT$8)),BT11*(1+$E$11),IF(AND(BT$8&gt;0,ISNA(BU$8)),BT11*(1+$E$11),BU$8)))</f>
        <v>424795</v>
      </c>
      <c r="BV11" s="40">
        <f t="shared" ca="1" si="86"/>
        <v>465199</v>
      </c>
      <c r="BW11" s="40">
        <f t="shared" ca="1" si="86"/>
        <v>489816</v>
      </c>
      <c r="BX11" s="40">
        <f t="shared" ca="1" si="86"/>
        <v>536412</v>
      </c>
      <c r="BY11" s="40">
        <f t="shared" ca="1" si="86"/>
        <v>578006</v>
      </c>
      <c r="BZ11" s="40">
        <f t="shared" ca="1" si="86"/>
        <v>627823</v>
      </c>
      <c r="CA11" s="40">
        <f t="shared" ca="1" si="86"/>
        <v>662042</v>
      </c>
      <c r="CB11" s="40">
        <f t="shared" ca="1" si="86"/>
        <v>706110</v>
      </c>
      <c r="CC11" s="40">
        <f t="shared" ca="1" si="86"/>
        <v>723280</v>
      </c>
      <c r="CD11" s="40">
        <f t="shared" ca="1" si="86"/>
        <v>723801</v>
      </c>
      <c r="CE11" s="40">
        <f t="shared" ca="1" si="86"/>
        <v>736670</v>
      </c>
      <c r="CF11" s="40">
        <f t="shared" ca="1" si="86"/>
        <v>752798</v>
      </c>
      <c r="CG11" s="40">
        <f t="shared" ca="1" si="86"/>
        <v>782898</v>
      </c>
      <c r="CH11" s="40">
        <f t="shared" si="86"/>
        <v>809816</v>
      </c>
      <c r="CI11" s="40">
        <f t="shared" si="86"/>
        <v>799841</v>
      </c>
      <c r="CJ11" s="40">
        <f t="shared" si="86"/>
        <v>823507</v>
      </c>
      <c r="CK11" s="40">
        <f t="shared" si="86"/>
        <v>806808</v>
      </c>
      <c r="CL11" s="40">
        <f t="shared" si="86"/>
        <v>793794</v>
      </c>
      <c r="CM11" s="40">
        <f t="shared" si="86"/>
        <v>795517</v>
      </c>
      <c r="CN11" s="40">
        <f t="shared" si="86"/>
        <v>824560</v>
      </c>
      <c r="CO11" s="40">
        <f t="shared" si="86"/>
        <v>842510</v>
      </c>
      <c r="CP11" s="40">
        <f t="shared" si="86"/>
        <v>841522</v>
      </c>
      <c r="CQ11" s="40">
        <f t="shared" si="86"/>
        <v>832329</v>
      </c>
      <c r="CR11" s="40">
        <f t="shared" si="86"/>
        <v>816720</v>
      </c>
      <c r="CS11" s="40">
        <f t="shared" si="86"/>
        <v>898392.00000000012</v>
      </c>
      <c r="CT11" s="40">
        <f t="shared" si="86"/>
        <v>988231.20000000019</v>
      </c>
      <c r="CU11" s="40">
        <f t="shared" si="86"/>
        <v>1087054.3200000003</v>
      </c>
      <c r="CV11" s="40">
        <f t="shared" si="86"/>
        <v>1195759.7520000003</v>
      </c>
      <c r="CW11" s="40">
        <f t="shared" si="86"/>
        <v>1315335.7272000005</v>
      </c>
      <c r="CX11" s="40">
        <f t="shared" si="86"/>
        <v>1446869.2999200008</v>
      </c>
      <c r="CY11" s="40">
        <f t="shared" si="86"/>
        <v>1591556.2299120009</v>
      </c>
      <c r="CZ11" s="40">
        <f t="shared" si="86"/>
        <v>1750711.8529032012</v>
      </c>
      <c r="DA11" s="40">
        <f t="shared" si="86"/>
        <v>1925783.0381935216</v>
      </c>
      <c r="DB11" s="40">
        <f t="shared" si="86"/>
        <v>2118361.3420128739</v>
      </c>
      <c r="DC11" s="40">
        <f t="shared" si="86"/>
        <v>2330197.4762141616</v>
      </c>
      <c r="DD11" s="40">
        <f t="shared" si="86"/>
        <v>2563217.2238355782</v>
      </c>
      <c r="DE11" s="40">
        <f t="shared" si="86"/>
        <v>2819538.946219136</v>
      </c>
      <c r="DF11" s="40">
        <f t="shared" si="86"/>
        <v>3101492.8408410498</v>
      </c>
      <c r="DG11" s="40">
        <f t="shared" si="86"/>
        <v>3411642.1249251552</v>
      </c>
      <c r="DH11" s="40">
        <f t="shared" si="86"/>
        <v>3752806.337417671</v>
      </c>
      <c r="DI11" s="40">
        <f t="shared" si="86"/>
        <v>4128086.9711594386</v>
      </c>
      <c r="DJ11" s="40">
        <f t="shared" si="86"/>
        <v>4540895.6682753824</v>
      </c>
      <c r="DK11" s="40">
        <f t="shared" si="86"/>
        <v>4994985.2351029208</v>
      </c>
      <c r="DL11" s="40">
        <f t="shared" si="86"/>
        <v>5494483.758613213</v>
      </c>
      <c r="DM11" s="40">
        <f t="shared" si="86"/>
        <v>6043932.1344745345</v>
      </c>
      <c r="DN11" s="40">
        <f t="shared" si="86"/>
        <v>6648325.3479219889</v>
      </c>
      <c r="DO11" s="40">
        <f t="shared" si="86"/>
        <v>7313157.8827141887</v>
      </c>
      <c r="DP11" s="40">
        <f t="shared" si="86"/>
        <v>8044473.6709856084</v>
      </c>
      <c r="DQ11" s="40">
        <f t="shared" si="86"/>
        <v>8848921.0380841698</v>
      </c>
      <c r="DR11" s="40">
        <f t="shared" si="86"/>
        <v>9733813.1418925878</v>
      </c>
      <c r="DS11" s="40">
        <f t="shared" si="86"/>
        <v>10707194.456081847</v>
      </c>
      <c r="DT11" s="40">
        <f t="shared" si="86"/>
        <v>11777913.901690032</v>
      </c>
      <c r="DU11" s="40">
        <f t="shared" si="86"/>
        <v>12955705.291859036</v>
      </c>
      <c r="DV11" s="40">
        <f t="shared" si="86"/>
        <v>14251275.821044941</v>
      </c>
      <c r="DW11" s="40">
        <f t="shared" si="86"/>
        <v>15676403.403149435</v>
      </c>
      <c r="DX11" s="40">
        <f t="shared" si="86"/>
        <v>17244043.743464381</v>
      </c>
      <c r="DY11" s="40">
        <f t="shared" si="86"/>
        <v>18968448.117810819</v>
      </c>
      <c r="DZ11" s="40">
        <f t="shared" si="86"/>
        <v>20865292.929591902</v>
      </c>
      <c r="EA11" s="40">
        <f t="shared" si="86"/>
        <v>22951822.222551093</v>
      </c>
      <c r="EB11" s="40">
        <f t="shared" si="86"/>
        <v>25247004.444806203</v>
      </c>
      <c r="EC11" s="40">
        <f t="shared" si="86"/>
        <v>27771704.889286827</v>
      </c>
      <c r="ED11" s="40">
        <f t="shared" si="86"/>
        <v>30548875.378215514</v>
      </c>
      <c r="EE11" s="40">
        <f t="shared" si="86"/>
        <v>33603762.916037068</v>
      </c>
      <c r="EF11" s="40">
        <f t="shared" si="86"/>
        <v>36964139.207640775</v>
      </c>
      <c r="EG11" s="40">
        <f t="shared" ref="EG11:GR11" si="87">IF(IF(AND(ISNA(EG$8),ISNA(EF$8)),EF11*(1+$E$11),IF(AND(EF$8&gt;0,ISNA(EG$8)),EF11*(1+$E$11),EG$8))&gt;$C$21,$C$21,IF(AND(ISNA(EG$8),ISNA(EF$8)),EF11*(1+$E$11),IF(AND(EF$8&gt;0,ISNA(EG$8)),EF11*(1+$E$11),EG$8)))</f>
        <v>40660553.128404856</v>
      </c>
      <c r="EH11" s="40">
        <f t="shared" si="87"/>
        <v>44726608.441245347</v>
      </c>
      <c r="EI11" s="40">
        <f t="shared" si="87"/>
        <v>49199269.285369888</v>
      </c>
      <c r="EJ11" s="40">
        <f t="shared" si="87"/>
        <v>54119196.213906884</v>
      </c>
      <c r="EK11" s="40">
        <f t="shared" si="87"/>
        <v>59531115.835297577</v>
      </c>
      <c r="EL11" s="40">
        <f t="shared" si="87"/>
        <v>65484227.41882734</v>
      </c>
      <c r="EM11" s="40">
        <f t="shared" si="87"/>
        <v>72032650.160710081</v>
      </c>
      <c r="EN11" s="40">
        <f t="shared" si="87"/>
        <v>79235915.176781103</v>
      </c>
      <c r="EO11" s="40">
        <f t="shared" si="87"/>
        <v>87159506.694459215</v>
      </c>
      <c r="EP11" s="40">
        <f t="shared" si="87"/>
        <v>95875457.363905147</v>
      </c>
      <c r="EQ11" s="40">
        <f t="shared" si="87"/>
        <v>105463003.10029566</v>
      </c>
      <c r="ER11" s="40">
        <f t="shared" si="87"/>
        <v>116009303.41032524</v>
      </c>
      <c r="ES11" s="40">
        <f t="shared" si="87"/>
        <v>127610233.75135778</v>
      </c>
      <c r="ET11" s="40">
        <f t="shared" si="87"/>
        <v>140371257.12649357</v>
      </c>
      <c r="EU11" s="40">
        <f t="shared" si="87"/>
        <v>154408382.83914295</v>
      </c>
      <c r="EV11" s="40">
        <f t="shared" si="87"/>
        <v>169849221.12305725</v>
      </c>
      <c r="EW11" s="40">
        <f t="shared" si="87"/>
        <v>186834143.23536298</v>
      </c>
      <c r="EX11" s="40">
        <f t="shared" si="87"/>
        <v>205517557.55889928</v>
      </c>
      <c r="EY11" s="40">
        <f t="shared" si="87"/>
        <v>226069313.31478924</v>
      </c>
      <c r="EZ11" s="40">
        <f t="shared" si="87"/>
        <v>248676244.64626819</v>
      </c>
      <c r="FA11" s="40">
        <f t="shared" si="87"/>
        <v>273543869.11089504</v>
      </c>
      <c r="FB11" s="40">
        <f t="shared" si="87"/>
        <v>300898256.02198458</v>
      </c>
      <c r="FC11" s="40">
        <f t="shared" si="87"/>
        <v>330988081.62418306</v>
      </c>
      <c r="FD11" s="40">
        <f t="shared" si="87"/>
        <v>364086889.78660136</v>
      </c>
      <c r="FE11" s="40">
        <f t="shared" si="87"/>
        <v>400495578.76526153</v>
      </c>
      <c r="FF11" s="40">
        <f t="shared" si="87"/>
        <v>440545136.64178771</v>
      </c>
      <c r="FG11" s="40">
        <f t="shared" si="87"/>
        <v>484599650.3059665</v>
      </c>
      <c r="FH11" s="40">
        <f t="shared" si="87"/>
        <v>533059615.33656317</v>
      </c>
      <c r="FI11" s="40">
        <f t="shared" si="87"/>
        <v>586365576.87021959</v>
      </c>
      <c r="FJ11" s="40">
        <f t="shared" si="87"/>
        <v>645002134.55724156</v>
      </c>
      <c r="FK11" s="40">
        <f t="shared" si="87"/>
        <v>709502348.0129658</v>
      </c>
      <c r="FL11" s="40">
        <f t="shared" si="87"/>
        <v>780452582.81426239</v>
      </c>
      <c r="FM11" s="40">
        <f t="shared" si="87"/>
        <v>858497841.0956887</v>
      </c>
      <c r="FN11" s="40">
        <f t="shared" si="87"/>
        <v>944347625.20525765</v>
      </c>
      <c r="FO11" s="40">
        <f t="shared" si="87"/>
        <v>1038782387.7257835</v>
      </c>
      <c r="FP11" s="40">
        <f t="shared" si="87"/>
        <v>1142660626.4983618</v>
      </c>
      <c r="FQ11" s="40">
        <f t="shared" si="87"/>
        <v>1256926689.1481981</v>
      </c>
      <c r="FR11" s="40">
        <f t="shared" si="87"/>
        <v>1382619358.0630181</v>
      </c>
      <c r="FS11" s="40">
        <f t="shared" si="87"/>
        <v>1520881293.8693199</v>
      </c>
      <c r="FT11" s="40">
        <f t="shared" si="87"/>
        <v>1672969423.2562521</v>
      </c>
      <c r="FU11" s="40">
        <f t="shared" si="87"/>
        <v>1840266365.5818775</v>
      </c>
      <c r="FV11" s="40">
        <f t="shared" si="87"/>
        <v>2024293002.1400654</v>
      </c>
      <c r="FW11" s="40">
        <f t="shared" si="87"/>
        <v>2226722302.3540721</v>
      </c>
      <c r="FX11" s="40">
        <f t="shared" si="87"/>
        <v>2449394532.5894794</v>
      </c>
      <c r="FY11" s="40">
        <f t="shared" si="87"/>
        <v>2694333985.8484278</v>
      </c>
      <c r="FZ11" s="40">
        <f t="shared" si="87"/>
        <v>2765243340.4000001</v>
      </c>
      <c r="GA11" s="40">
        <f t="shared" si="87"/>
        <v>2765243340.4000001</v>
      </c>
      <c r="GB11" s="40">
        <f t="shared" si="87"/>
        <v>2765243340.4000001</v>
      </c>
      <c r="GC11" s="40">
        <f t="shared" si="87"/>
        <v>2765243340.4000001</v>
      </c>
      <c r="GD11" s="40">
        <f t="shared" si="87"/>
        <v>2765243340.4000001</v>
      </c>
      <c r="GE11" s="40">
        <f t="shared" si="87"/>
        <v>2765243340.4000001</v>
      </c>
      <c r="GF11" s="40">
        <f t="shared" si="87"/>
        <v>2765243340.4000001</v>
      </c>
      <c r="GG11" s="40">
        <f t="shared" si="87"/>
        <v>2765243340.4000001</v>
      </c>
      <c r="GH11" s="40">
        <f t="shared" si="87"/>
        <v>2765243340.4000001</v>
      </c>
      <c r="GI11" s="40">
        <f t="shared" si="87"/>
        <v>2765243340.4000001</v>
      </c>
      <c r="GJ11" s="40">
        <f t="shared" si="87"/>
        <v>2765243340.4000001</v>
      </c>
      <c r="GK11" s="40">
        <f t="shared" si="87"/>
        <v>2765243340.4000001</v>
      </c>
      <c r="GL11" s="40">
        <f t="shared" si="87"/>
        <v>2765243340.4000001</v>
      </c>
      <c r="GM11" s="40">
        <f t="shared" si="87"/>
        <v>2765243340.4000001</v>
      </c>
      <c r="GN11" s="40">
        <f t="shared" si="87"/>
        <v>2765243340.4000001</v>
      </c>
      <c r="GO11" s="40">
        <f t="shared" si="87"/>
        <v>2765243340.4000001</v>
      </c>
      <c r="GP11" s="40">
        <f t="shared" si="87"/>
        <v>2765243340.4000001</v>
      </c>
      <c r="GQ11" s="40">
        <f t="shared" si="87"/>
        <v>2765243340.4000001</v>
      </c>
      <c r="GR11" s="40">
        <f t="shared" si="87"/>
        <v>2765243340.4000001</v>
      </c>
      <c r="GS11" s="40">
        <f t="shared" ref="GS11:IN11" si="88">IF(IF(AND(ISNA(GS$8),ISNA(GR$8)),GR11*(1+$E$11),IF(AND(GR$8&gt;0,ISNA(GS$8)),GR11*(1+$E$11),GS$8))&gt;$C$21,$C$21,IF(AND(ISNA(GS$8),ISNA(GR$8)),GR11*(1+$E$11),IF(AND(GR$8&gt;0,ISNA(GS$8)),GR11*(1+$E$11),GS$8)))</f>
        <v>2765243340.4000001</v>
      </c>
      <c r="GT11" s="40">
        <f t="shared" si="88"/>
        <v>2765243340.4000001</v>
      </c>
      <c r="GU11" s="40">
        <f t="shared" si="88"/>
        <v>2765243340.4000001</v>
      </c>
      <c r="GV11" s="40">
        <f t="shared" si="88"/>
        <v>2765243340.4000001</v>
      </c>
      <c r="GW11" s="40">
        <f t="shared" si="88"/>
        <v>2765243340.4000001</v>
      </c>
      <c r="GX11" s="40">
        <f t="shared" si="88"/>
        <v>2765243340.4000001</v>
      </c>
      <c r="GY11" s="40">
        <f t="shared" si="88"/>
        <v>2765243340.4000001</v>
      </c>
      <c r="GZ11" s="40">
        <f t="shared" si="88"/>
        <v>2765243340.4000001</v>
      </c>
      <c r="HA11" s="40">
        <f t="shared" si="88"/>
        <v>2765243340.4000001</v>
      </c>
      <c r="HB11" s="40">
        <f t="shared" si="88"/>
        <v>2765243340.4000001</v>
      </c>
      <c r="HC11" s="40">
        <f t="shared" si="88"/>
        <v>2765243340.4000001</v>
      </c>
      <c r="HD11" s="40">
        <f t="shared" si="88"/>
        <v>2765243340.4000001</v>
      </c>
      <c r="HE11" s="40">
        <f t="shared" si="88"/>
        <v>2765243340.4000001</v>
      </c>
      <c r="HF11" s="40">
        <f t="shared" si="88"/>
        <v>2765243340.4000001</v>
      </c>
      <c r="HG11" s="40">
        <f t="shared" si="88"/>
        <v>2765243340.4000001</v>
      </c>
      <c r="HH11" s="40">
        <f t="shared" si="88"/>
        <v>2765243340.4000001</v>
      </c>
      <c r="HI11" s="40">
        <f t="shared" si="88"/>
        <v>2765243340.4000001</v>
      </c>
      <c r="HJ11" s="40">
        <f t="shared" si="88"/>
        <v>2765243340.4000001</v>
      </c>
      <c r="HK11" s="40">
        <f t="shared" si="88"/>
        <v>2765243340.4000001</v>
      </c>
      <c r="HL11" s="40">
        <f t="shared" si="88"/>
        <v>2765243340.4000001</v>
      </c>
      <c r="HM11" s="40">
        <f t="shared" si="88"/>
        <v>2765243340.4000001</v>
      </c>
      <c r="HN11" s="40">
        <f t="shared" si="88"/>
        <v>2765243340.4000001</v>
      </c>
      <c r="HO11" s="40">
        <f t="shared" si="88"/>
        <v>2765243340.4000001</v>
      </c>
      <c r="HP11" s="40">
        <f t="shared" si="88"/>
        <v>2765243340.4000001</v>
      </c>
      <c r="HQ11" s="40">
        <f t="shared" si="88"/>
        <v>2765243340.4000001</v>
      </c>
      <c r="HR11" s="40">
        <f t="shared" si="88"/>
        <v>2765243340.4000001</v>
      </c>
      <c r="HS11" s="40">
        <f t="shared" si="88"/>
        <v>2765243340.4000001</v>
      </c>
      <c r="HT11" s="40">
        <f t="shared" si="88"/>
        <v>2765243340.4000001</v>
      </c>
      <c r="HU11" s="40">
        <f t="shared" si="88"/>
        <v>2765243340.4000001</v>
      </c>
      <c r="HV11" s="40">
        <f t="shared" si="88"/>
        <v>2765243340.4000001</v>
      </c>
      <c r="HW11" s="40">
        <f t="shared" si="88"/>
        <v>2765243340.4000001</v>
      </c>
      <c r="HX11" s="40">
        <f t="shared" si="88"/>
        <v>2765243340.4000001</v>
      </c>
      <c r="HY11" s="40">
        <f t="shared" si="88"/>
        <v>2765243340.4000001</v>
      </c>
      <c r="HZ11" s="40">
        <f t="shared" si="88"/>
        <v>2765243340.4000001</v>
      </c>
      <c r="IA11" s="40">
        <f t="shared" si="88"/>
        <v>2765243340.4000001</v>
      </c>
      <c r="IB11" s="40">
        <f t="shared" si="88"/>
        <v>2765243340.4000001</v>
      </c>
      <c r="IC11" s="40">
        <f t="shared" si="88"/>
        <v>2765243340.4000001</v>
      </c>
      <c r="ID11" s="40">
        <f t="shared" si="88"/>
        <v>2765243340.4000001</v>
      </c>
      <c r="IE11" s="40">
        <f t="shared" si="88"/>
        <v>2765243340.4000001</v>
      </c>
      <c r="IF11" s="40">
        <f t="shared" si="88"/>
        <v>2765243340.4000001</v>
      </c>
      <c r="IG11" s="40">
        <f t="shared" si="88"/>
        <v>2765243340.4000001</v>
      </c>
      <c r="IH11" s="40">
        <f t="shared" si="88"/>
        <v>2765243340.4000001</v>
      </c>
      <c r="II11" s="40">
        <f t="shared" si="88"/>
        <v>2765243340.4000001</v>
      </c>
      <c r="IJ11" s="40">
        <f t="shared" si="88"/>
        <v>2765243340.4000001</v>
      </c>
      <c r="IK11" s="40">
        <f t="shared" si="88"/>
        <v>2765243340.4000001</v>
      </c>
      <c r="IL11" s="40">
        <f t="shared" si="88"/>
        <v>2765243340.4000001</v>
      </c>
      <c r="IM11" s="40">
        <f t="shared" si="88"/>
        <v>2765243340.4000001</v>
      </c>
      <c r="IN11" s="40">
        <f t="shared" si="88"/>
        <v>2765243340.4000001</v>
      </c>
    </row>
    <row r="12" spans="2:248" x14ac:dyDescent="0.3">
      <c r="B12" s="19" t="s">
        <v>521</v>
      </c>
      <c r="C12" s="74">
        <f>VLOOKUP(B2,Days_Since_100!C:G,5,FALSE)-1</f>
        <v>3.7477633090124307E-2</v>
      </c>
      <c r="E12" s="22">
        <f>Projections!Z15</f>
        <v>0.2</v>
      </c>
      <c r="F12" s="19" t="str">
        <f t="shared" si="82"/>
        <v>20% daily increase</v>
      </c>
      <c r="G12" s="40">
        <f t="shared" ref="G12" si="89">IF(IF(AND(ISNA(G$8),ISNA(F$8)),F12*(1+$E$12),IF(AND(F$8&gt;0,ISNA(G$8)),F12*(1+$E$12),G$8))&gt;$C$21,$C$21,IF(AND(ISNA(G$8),ISNA(F$8)),F12*(1+$E$12),IF(AND(F$8&gt;0,ISNA(G$8)),F12*(1+$E$12),G$8)))</f>
        <v>555</v>
      </c>
      <c r="H12" s="40">
        <f t="shared" ref="H12" ca="1" si="90">IF(IF(AND(ISNA(H$8),ISNA(G$8)),G12*(1+$E$12),IF(AND(G$8&gt;0,ISNA(H$8)),G12*(1+$E$12),H$8))&gt;$C$21,$C$21,IF(AND(ISNA(H$8),ISNA(G$8)),G12*(1+$E$12),IF(AND(G$8&gt;0,ISNA(H$8)),G12*(1+$E$12),H$8)))</f>
        <v>565</v>
      </c>
      <c r="I12" s="40">
        <f t="shared" ref="I12:BT12" ca="1" si="91">IF(IF(AND(ISNA(I$8),ISNA(H$8)),H12*(1+$E$12),IF(AND(H$8&gt;0,ISNA(I$8)),H12*(1+$E$12),I$8))&gt;$C$21,$C$21,IF(AND(ISNA(I$8),ISNA(H$8)),H12*(1+$E$12),IF(AND(H$8&gt;0,ISNA(I$8)),H12*(1+$E$12),I$8)))</f>
        <v>654.5</v>
      </c>
      <c r="J12" s="40">
        <f t="shared" ca="1" si="91"/>
        <v>1224</v>
      </c>
      <c r="K12" s="40">
        <f t="shared" ca="1" si="91"/>
        <v>1940.25</v>
      </c>
      <c r="L12" s="40">
        <f t="shared" ca="1" si="91"/>
        <v>2751</v>
      </c>
      <c r="M12" s="40">
        <f t="shared" ca="1" si="91"/>
        <v>5371.5</v>
      </c>
      <c r="N12" s="40">
        <f t="shared" ca="1" si="91"/>
        <v>5970.7142857142853</v>
      </c>
      <c r="O12" s="40">
        <f t="shared" ca="1" si="91"/>
        <v>8010.625</v>
      </c>
      <c r="P12" s="40">
        <f t="shared" ca="1" si="91"/>
        <v>9669.3333333333339</v>
      </c>
      <c r="Q12" s="40">
        <f t="shared" ca="1" si="91"/>
        <v>11740.5</v>
      </c>
      <c r="R12" s="40">
        <f t="shared" ca="1" si="91"/>
        <v>16391.545454545456</v>
      </c>
      <c r="S12" s="40">
        <f t="shared" ca="1" si="91"/>
        <v>18721</v>
      </c>
      <c r="T12" s="40">
        <f t="shared" ca="1" si="91"/>
        <v>22206</v>
      </c>
      <c r="U12" s="40">
        <f t="shared" ca="1" si="91"/>
        <v>25202</v>
      </c>
      <c r="V12" s="40">
        <f t="shared" ca="1" si="91"/>
        <v>27428</v>
      </c>
      <c r="W12" s="40">
        <f t="shared" ca="1" si="91"/>
        <v>29983</v>
      </c>
      <c r="X12" s="40">
        <f t="shared" ca="1" si="91"/>
        <v>28204</v>
      </c>
      <c r="Y12" s="40">
        <f t="shared" ca="1" si="91"/>
        <v>32561</v>
      </c>
      <c r="Z12" s="40">
        <f t="shared" ca="1" si="91"/>
        <v>31521</v>
      </c>
      <c r="AA12" s="40">
        <f t="shared" ca="1" si="91"/>
        <v>32189</v>
      </c>
      <c r="AB12" s="40">
        <f t="shared" ca="1" si="91"/>
        <v>35325</v>
      </c>
      <c r="AC12" s="40">
        <f t="shared" ca="1" si="91"/>
        <v>37751</v>
      </c>
      <c r="AD12" s="40">
        <f t="shared" ca="1" si="91"/>
        <v>42659</v>
      </c>
      <c r="AE12" s="40">
        <f t="shared" ca="1" si="91"/>
        <v>39734</v>
      </c>
      <c r="AF12" s="40">
        <f t="shared" ca="1" si="91"/>
        <v>38357</v>
      </c>
      <c r="AG12" s="40">
        <f t="shared" ca="1" si="91"/>
        <v>37687</v>
      </c>
      <c r="AH12" s="40">
        <f t="shared" ca="1" si="91"/>
        <v>35525</v>
      </c>
      <c r="AI12" s="40">
        <f t="shared" ca="1" si="91"/>
        <v>34001</v>
      </c>
      <c r="AJ12" s="40">
        <f t="shared" ca="1" si="91"/>
        <v>31211</v>
      </c>
      <c r="AK12" s="40">
        <f t="shared" ca="1" si="91"/>
        <v>29888</v>
      </c>
      <c r="AL12" s="40">
        <f t="shared" ca="1" si="91"/>
        <v>29988</v>
      </c>
      <c r="AM12" s="40">
        <f t="shared" ca="1" si="91"/>
        <v>21017</v>
      </c>
      <c r="AN12" s="40">
        <f t="shared" ca="1" si="91"/>
        <v>7769</v>
      </c>
      <c r="AO12" s="40">
        <f t="shared" ca="1" si="91"/>
        <v>5544</v>
      </c>
      <c r="AP12" s="40">
        <f t="shared" ca="1" si="91"/>
        <v>8903</v>
      </c>
      <c r="AQ12" s="40">
        <f t="shared" ca="1" si="91"/>
        <v>8112</v>
      </c>
      <c r="AR12" s="40">
        <f t="shared" ca="1" si="91"/>
        <v>7768</v>
      </c>
      <c r="AS12" s="40">
        <f t="shared" ca="1" si="91"/>
        <v>8133</v>
      </c>
      <c r="AT12" s="40">
        <f t="shared" ca="1" si="91"/>
        <v>11469</v>
      </c>
      <c r="AU12" s="40">
        <f t="shared" ca="1" si="91"/>
        <v>12782</v>
      </c>
      <c r="AV12" s="40">
        <f t="shared" ca="1" si="91"/>
        <v>14426</v>
      </c>
      <c r="AW12" s="40">
        <f t="shared" ca="1" si="91"/>
        <v>14138</v>
      </c>
      <c r="AX12" s="40">
        <f t="shared" ca="1" si="91"/>
        <v>17714</v>
      </c>
      <c r="AY12" s="40">
        <f t="shared" ca="1" si="91"/>
        <v>20947</v>
      </c>
      <c r="AZ12" s="40">
        <f t="shared" ca="1" si="91"/>
        <v>23797</v>
      </c>
      <c r="BA12" s="40">
        <f t="shared" ca="1" si="91"/>
        <v>26479</v>
      </c>
      <c r="BB12" s="40">
        <f t="shared" ca="1" si="91"/>
        <v>28338</v>
      </c>
      <c r="BC12" s="40">
        <f t="shared" ca="1" si="91"/>
        <v>31781</v>
      </c>
      <c r="BD12" s="40">
        <f t="shared" ca="1" si="91"/>
        <v>36330</v>
      </c>
      <c r="BE12" s="40">
        <f t="shared" ca="1" si="91"/>
        <v>40592</v>
      </c>
      <c r="BF12" s="40">
        <f t="shared" ca="1" si="91"/>
        <v>50698</v>
      </c>
      <c r="BG12" s="40">
        <f t="shared" ca="1" si="91"/>
        <v>58087</v>
      </c>
      <c r="BH12" s="40">
        <f t="shared" ca="1" si="91"/>
        <v>67946</v>
      </c>
      <c r="BI12" s="40">
        <f t="shared" ca="1" si="91"/>
        <v>77142</v>
      </c>
      <c r="BJ12" s="40">
        <f t="shared" ca="1" si="91"/>
        <v>86862</v>
      </c>
      <c r="BK12" s="40">
        <f t="shared" ca="1" si="91"/>
        <v>99513</v>
      </c>
      <c r="BL12" s="40">
        <f t="shared" ca="1" si="91"/>
        <v>123103</v>
      </c>
      <c r="BM12" s="40">
        <f t="shared" ca="1" si="91"/>
        <v>147369</v>
      </c>
      <c r="BN12" s="40">
        <f t="shared" ca="1" si="91"/>
        <v>171952</v>
      </c>
      <c r="BO12" s="40">
        <f t="shared" ca="1" si="91"/>
        <v>193563</v>
      </c>
      <c r="BP12" s="40">
        <f t="shared" ca="1" si="91"/>
        <v>225713</v>
      </c>
      <c r="BQ12" s="40">
        <f t="shared" ca="1" si="91"/>
        <v>247320</v>
      </c>
      <c r="BR12" s="40">
        <f t="shared" ca="1" si="91"/>
        <v>284803</v>
      </c>
      <c r="BS12" s="40">
        <f t="shared" ca="1" si="91"/>
        <v>330557</v>
      </c>
      <c r="BT12" s="40">
        <f t="shared" ca="1" si="91"/>
        <v>377957</v>
      </c>
      <c r="BU12" s="40">
        <f t="shared" ref="BU12:EF12" ca="1" si="92">IF(IF(AND(ISNA(BU$8),ISNA(BT$8)),BT12*(1+$E$12),IF(AND(BT$8&gt;0,ISNA(BU$8)),BT12*(1+$E$12),BU$8))&gt;$C$21,$C$21,IF(AND(ISNA(BU$8),ISNA(BT$8)),BT12*(1+$E$12),IF(AND(BT$8&gt;0,ISNA(BU$8)),BT12*(1+$E$12),BU$8)))</f>
        <v>424795</v>
      </c>
      <c r="BV12" s="40">
        <f t="shared" ca="1" si="92"/>
        <v>465199</v>
      </c>
      <c r="BW12" s="40">
        <f t="shared" ca="1" si="92"/>
        <v>489816</v>
      </c>
      <c r="BX12" s="40">
        <f t="shared" ca="1" si="92"/>
        <v>536412</v>
      </c>
      <c r="BY12" s="40">
        <f t="shared" ca="1" si="92"/>
        <v>578006</v>
      </c>
      <c r="BZ12" s="40">
        <f t="shared" ca="1" si="92"/>
        <v>627823</v>
      </c>
      <c r="CA12" s="40">
        <f t="shared" ca="1" si="92"/>
        <v>662042</v>
      </c>
      <c r="CB12" s="40">
        <f t="shared" ca="1" si="92"/>
        <v>706110</v>
      </c>
      <c r="CC12" s="40">
        <f t="shared" ca="1" si="92"/>
        <v>723280</v>
      </c>
      <c r="CD12" s="40">
        <f t="shared" ca="1" si="92"/>
        <v>723801</v>
      </c>
      <c r="CE12" s="40">
        <f t="shared" ca="1" si="92"/>
        <v>736670</v>
      </c>
      <c r="CF12" s="40">
        <f t="shared" ca="1" si="92"/>
        <v>752798</v>
      </c>
      <c r="CG12" s="40">
        <f t="shared" ca="1" si="92"/>
        <v>782898</v>
      </c>
      <c r="CH12" s="40">
        <f t="shared" si="92"/>
        <v>809816</v>
      </c>
      <c r="CI12" s="40">
        <f t="shared" si="92"/>
        <v>799841</v>
      </c>
      <c r="CJ12" s="40">
        <f t="shared" si="92"/>
        <v>823507</v>
      </c>
      <c r="CK12" s="40">
        <f t="shared" si="92"/>
        <v>806808</v>
      </c>
      <c r="CL12" s="40">
        <f t="shared" si="92"/>
        <v>793794</v>
      </c>
      <c r="CM12" s="40">
        <f t="shared" si="92"/>
        <v>795517</v>
      </c>
      <c r="CN12" s="40">
        <f t="shared" si="92"/>
        <v>824560</v>
      </c>
      <c r="CO12" s="40">
        <f t="shared" si="92"/>
        <v>842510</v>
      </c>
      <c r="CP12" s="40">
        <f t="shared" si="92"/>
        <v>841522</v>
      </c>
      <c r="CQ12" s="40">
        <f t="shared" si="92"/>
        <v>832329</v>
      </c>
      <c r="CR12" s="40">
        <f t="shared" si="92"/>
        <v>816720</v>
      </c>
      <c r="CS12" s="40">
        <f t="shared" si="92"/>
        <v>980064</v>
      </c>
      <c r="CT12" s="40">
        <f t="shared" si="92"/>
        <v>1176076.8</v>
      </c>
      <c r="CU12" s="40">
        <f t="shared" si="92"/>
        <v>1411292.1599999999</v>
      </c>
      <c r="CV12" s="40">
        <f t="shared" si="92"/>
        <v>1693550.5919999999</v>
      </c>
      <c r="CW12" s="40">
        <f t="shared" si="92"/>
        <v>2032260.7103999997</v>
      </c>
      <c r="CX12" s="40">
        <f t="shared" si="92"/>
        <v>2438712.8524799994</v>
      </c>
      <c r="CY12" s="40">
        <f t="shared" si="92"/>
        <v>2926455.4229759993</v>
      </c>
      <c r="CZ12" s="40">
        <f t="shared" si="92"/>
        <v>3511746.507571199</v>
      </c>
      <c r="DA12" s="40">
        <f t="shared" si="92"/>
        <v>4214095.809085439</v>
      </c>
      <c r="DB12" s="40">
        <f t="shared" si="92"/>
        <v>5056914.9709025268</v>
      </c>
      <c r="DC12" s="40">
        <f t="shared" si="92"/>
        <v>6068297.9650830319</v>
      </c>
      <c r="DD12" s="40">
        <f t="shared" si="92"/>
        <v>7281957.5580996377</v>
      </c>
      <c r="DE12" s="40">
        <f t="shared" si="92"/>
        <v>8738349.0697195642</v>
      </c>
      <c r="DF12" s="40">
        <f t="shared" si="92"/>
        <v>10486018.883663477</v>
      </c>
      <c r="DG12" s="40">
        <f t="shared" si="92"/>
        <v>12583222.660396172</v>
      </c>
      <c r="DH12" s="40">
        <f t="shared" si="92"/>
        <v>15099867.192475405</v>
      </c>
      <c r="DI12" s="40">
        <f t="shared" si="92"/>
        <v>18119840.630970486</v>
      </c>
      <c r="DJ12" s="40">
        <f t="shared" si="92"/>
        <v>21743808.757164583</v>
      </c>
      <c r="DK12" s="40">
        <f t="shared" si="92"/>
        <v>26092570.508597497</v>
      </c>
      <c r="DL12" s="40">
        <f t="shared" si="92"/>
        <v>31311084.610316996</v>
      </c>
      <c r="DM12" s="40">
        <f t="shared" si="92"/>
        <v>37573301.532380395</v>
      </c>
      <c r="DN12" s="40">
        <f t="shared" si="92"/>
        <v>45087961.838856474</v>
      </c>
      <c r="DO12" s="40">
        <f t="shared" si="92"/>
        <v>54105554.206627764</v>
      </c>
      <c r="DP12" s="40">
        <f t="shared" si="92"/>
        <v>64926665.047953315</v>
      </c>
      <c r="DQ12" s="40">
        <f t="shared" si="92"/>
        <v>77911998.057543978</v>
      </c>
      <c r="DR12" s="40">
        <f t="shared" si="92"/>
        <v>93494397.669052765</v>
      </c>
      <c r="DS12" s="40">
        <f t="shared" si="92"/>
        <v>112193277.20286332</v>
      </c>
      <c r="DT12" s="40">
        <f t="shared" si="92"/>
        <v>134631932.64343598</v>
      </c>
      <c r="DU12" s="40">
        <f t="shared" si="92"/>
        <v>161558319.17212316</v>
      </c>
      <c r="DV12" s="40">
        <f t="shared" si="92"/>
        <v>193869983.00654778</v>
      </c>
      <c r="DW12" s="40">
        <f t="shared" si="92"/>
        <v>232643979.60785732</v>
      </c>
      <c r="DX12" s="40">
        <f t="shared" si="92"/>
        <v>279172775.52942878</v>
      </c>
      <c r="DY12" s="40">
        <f t="shared" si="92"/>
        <v>335007330.63531452</v>
      </c>
      <c r="DZ12" s="40">
        <f t="shared" si="92"/>
        <v>402008796.76237744</v>
      </c>
      <c r="EA12" s="40">
        <f t="shared" si="92"/>
        <v>482410556.11485291</v>
      </c>
      <c r="EB12" s="40">
        <f t="shared" si="92"/>
        <v>578892667.33782351</v>
      </c>
      <c r="EC12" s="40">
        <f t="shared" si="92"/>
        <v>694671200.80538821</v>
      </c>
      <c r="ED12" s="40">
        <f t="shared" si="92"/>
        <v>833605440.96646583</v>
      </c>
      <c r="EE12" s="40">
        <f t="shared" si="92"/>
        <v>1000326529.1597589</v>
      </c>
      <c r="EF12" s="40">
        <f t="shared" si="92"/>
        <v>1200391834.9917107</v>
      </c>
      <c r="EG12" s="40">
        <f t="shared" ref="EG12:GR12" si="93">IF(IF(AND(ISNA(EG$8),ISNA(EF$8)),EF12*(1+$E$12),IF(AND(EF$8&gt;0,ISNA(EG$8)),EF12*(1+$E$12),EG$8))&gt;$C$21,$C$21,IF(AND(ISNA(EG$8),ISNA(EF$8)),EF12*(1+$E$12),IF(AND(EF$8&gt;0,ISNA(EG$8)),EF12*(1+$E$12),EG$8)))</f>
        <v>1440470201.9900527</v>
      </c>
      <c r="EH12" s="40">
        <f t="shared" si="93"/>
        <v>1728564242.3880632</v>
      </c>
      <c r="EI12" s="40">
        <f t="shared" si="93"/>
        <v>2074277090.8656757</v>
      </c>
      <c r="EJ12" s="40">
        <f t="shared" si="93"/>
        <v>2489132509.0388107</v>
      </c>
      <c r="EK12" s="40">
        <f t="shared" si="93"/>
        <v>2765243340.4000001</v>
      </c>
      <c r="EL12" s="40">
        <f t="shared" si="93"/>
        <v>2765243340.4000001</v>
      </c>
      <c r="EM12" s="40">
        <f t="shared" si="93"/>
        <v>2765243340.4000001</v>
      </c>
      <c r="EN12" s="40">
        <f t="shared" si="93"/>
        <v>2765243340.4000001</v>
      </c>
      <c r="EO12" s="40">
        <f t="shared" si="93"/>
        <v>2765243340.4000001</v>
      </c>
      <c r="EP12" s="40">
        <f t="shared" si="93"/>
        <v>2765243340.4000001</v>
      </c>
      <c r="EQ12" s="40">
        <f t="shared" si="93"/>
        <v>2765243340.4000001</v>
      </c>
      <c r="ER12" s="40">
        <f t="shared" si="93"/>
        <v>2765243340.4000001</v>
      </c>
      <c r="ES12" s="40">
        <f t="shared" si="93"/>
        <v>2765243340.4000001</v>
      </c>
      <c r="ET12" s="40">
        <f t="shared" si="93"/>
        <v>2765243340.4000001</v>
      </c>
      <c r="EU12" s="40">
        <f t="shared" si="93"/>
        <v>2765243340.4000001</v>
      </c>
      <c r="EV12" s="40">
        <f t="shared" si="93"/>
        <v>2765243340.4000001</v>
      </c>
      <c r="EW12" s="40">
        <f t="shared" si="93"/>
        <v>2765243340.4000001</v>
      </c>
      <c r="EX12" s="40">
        <f t="shared" si="93"/>
        <v>2765243340.4000001</v>
      </c>
      <c r="EY12" s="40">
        <f t="shared" si="93"/>
        <v>2765243340.4000001</v>
      </c>
      <c r="EZ12" s="40">
        <f t="shared" si="93"/>
        <v>2765243340.4000001</v>
      </c>
      <c r="FA12" s="40">
        <f t="shared" si="93"/>
        <v>2765243340.4000001</v>
      </c>
      <c r="FB12" s="40">
        <f t="shared" si="93"/>
        <v>2765243340.4000001</v>
      </c>
      <c r="FC12" s="40">
        <f t="shared" si="93"/>
        <v>2765243340.4000001</v>
      </c>
      <c r="FD12" s="40">
        <f t="shared" si="93"/>
        <v>2765243340.4000001</v>
      </c>
      <c r="FE12" s="40">
        <f t="shared" si="93"/>
        <v>2765243340.4000001</v>
      </c>
      <c r="FF12" s="40">
        <f t="shared" si="93"/>
        <v>2765243340.4000001</v>
      </c>
      <c r="FG12" s="40">
        <f t="shared" si="93"/>
        <v>2765243340.4000001</v>
      </c>
      <c r="FH12" s="40">
        <f t="shared" si="93"/>
        <v>2765243340.4000001</v>
      </c>
      <c r="FI12" s="40">
        <f t="shared" si="93"/>
        <v>2765243340.4000001</v>
      </c>
      <c r="FJ12" s="40">
        <f t="shared" si="93"/>
        <v>2765243340.4000001</v>
      </c>
      <c r="FK12" s="40">
        <f t="shared" si="93"/>
        <v>2765243340.4000001</v>
      </c>
      <c r="FL12" s="40">
        <f t="shared" si="93"/>
        <v>2765243340.4000001</v>
      </c>
      <c r="FM12" s="40">
        <f t="shared" si="93"/>
        <v>2765243340.4000001</v>
      </c>
      <c r="FN12" s="40">
        <f t="shared" si="93"/>
        <v>2765243340.4000001</v>
      </c>
      <c r="FO12" s="40">
        <f t="shared" si="93"/>
        <v>2765243340.4000001</v>
      </c>
      <c r="FP12" s="40">
        <f t="shared" si="93"/>
        <v>2765243340.4000001</v>
      </c>
      <c r="FQ12" s="40">
        <f t="shared" si="93"/>
        <v>2765243340.4000001</v>
      </c>
      <c r="FR12" s="40">
        <f t="shared" si="93"/>
        <v>2765243340.4000001</v>
      </c>
      <c r="FS12" s="40">
        <f t="shared" si="93"/>
        <v>2765243340.4000001</v>
      </c>
      <c r="FT12" s="40">
        <f t="shared" si="93"/>
        <v>2765243340.4000001</v>
      </c>
      <c r="FU12" s="40">
        <f t="shared" si="93"/>
        <v>2765243340.4000001</v>
      </c>
      <c r="FV12" s="40">
        <f t="shared" si="93"/>
        <v>2765243340.4000001</v>
      </c>
      <c r="FW12" s="40">
        <f t="shared" si="93"/>
        <v>2765243340.4000001</v>
      </c>
      <c r="FX12" s="40">
        <f t="shared" si="93"/>
        <v>2765243340.4000001</v>
      </c>
      <c r="FY12" s="40">
        <f t="shared" si="93"/>
        <v>2765243340.4000001</v>
      </c>
      <c r="FZ12" s="40">
        <f t="shared" si="93"/>
        <v>2765243340.4000001</v>
      </c>
      <c r="GA12" s="40">
        <f t="shared" si="93"/>
        <v>2765243340.4000001</v>
      </c>
      <c r="GB12" s="40">
        <f t="shared" si="93"/>
        <v>2765243340.4000001</v>
      </c>
      <c r="GC12" s="40">
        <f t="shared" si="93"/>
        <v>2765243340.4000001</v>
      </c>
      <c r="GD12" s="40">
        <f t="shared" si="93"/>
        <v>2765243340.4000001</v>
      </c>
      <c r="GE12" s="40">
        <f t="shared" si="93"/>
        <v>2765243340.4000001</v>
      </c>
      <c r="GF12" s="40">
        <f t="shared" si="93"/>
        <v>2765243340.4000001</v>
      </c>
      <c r="GG12" s="40">
        <f t="shared" si="93"/>
        <v>2765243340.4000001</v>
      </c>
      <c r="GH12" s="40">
        <f t="shared" si="93"/>
        <v>2765243340.4000001</v>
      </c>
      <c r="GI12" s="40">
        <f t="shared" si="93"/>
        <v>2765243340.4000001</v>
      </c>
      <c r="GJ12" s="40">
        <f t="shared" si="93"/>
        <v>2765243340.4000001</v>
      </c>
      <c r="GK12" s="40">
        <f t="shared" si="93"/>
        <v>2765243340.4000001</v>
      </c>
      <c r="GL12" s="40">
        <f t="shared" si="93"/>
        <v>2765243340.4000001</v>
      </c>
      <c r="GM12" s="40">
        <f t="shared" si="93"/>
        <v>2765243340.4000001</v>
      </c>
      <c r="GN12" s="40">
        <f t="shared" si="93"/>
        <v>2765243340.4000001</v>
      </c>
      <c r="GO12" s="40">
        <f t="shared" si="93"/>
        <v>2765243340.4000001</v>
      </c>
      <c r="GP12" s="40">
        <f t="shared" si="93"/>
        <v>2765243340.4000001</v>
      </c>
      <c r="GQ12" s="40">
        <f t="shared" si="93"/>
        <v>2765243340.4000001</v>
      </c>
      <c r="GR12" s="40">
        <f t="shared" si="93"/>
        <v>2765243340.4000001</v>
      </c>
      <c r="GS12" s="40">
        <f t="shared" ref="GS12:IN12" si="94">IF(IF(AND(ISNA(GS$8),ISNA(GR$8)),GR12*(1+$E$12),IF(AND(GR$8&gt;0,ISNA(GS$8)),GR12*(1+$E$12),GS$8))&gt;$C$21,$C$21,IF(AND(ISNA(GS$8),ISNA(GR$8)),GR12*(1+$E$12),IF(AND(GR$8&gt;0,ISNA(GS$8)),GR12*(1+$E$12),GS$8)))</f>
        <v>2765243340.4000001</v>
      </c>
      <c r="GT12" s="40">
        <f t="shared" si="94"/>
        <v>2765243340.4000001</v>
      </c>
      <c r="GU12" s="40">
        <f t="shared" si="94"/>
        <v>2765243340.4000001</v>
      </c>
      <c r="GV12" s="40">
        <f t="shared" si="94"/>
        <v>2765243340.4000001</v>
      </c>
      <c r="GW12" s="40">
        <f t="shared" si="94"/>
        <v>2765243340.4000001</v>
      </c>
      <c r="GX12" s="40">
        <f t="shared" si="94"/>
        <v>2765243340.4000001</v>
      </c>
      <c r="GY12" s="40">
        <f t="shared" si="94"/>
        <v>2765243340.4000001</v>
      </c>
      <c r="GZ12" s="40">
        <f t="shared" si="94"/>
        <v>2765243340.4000001</v>
      </c>
      <c r="HA12" s="40">
        <f t="shared" si="94"/>
        <v>2765243340.4000001</v>
      </c>
      <c r="HB12" s="40">
        <f t="shared" si="94"/>
        <v>2765243340.4000001</v>
      </c>
      <c r="HC12" s="40">
        <f t="shared" si="94"/>
        <v>2765243340.4000001</v>
      </c>
      <c r="HD12" s="40">
        <f t="shared" si="94"/>
        <v>2765243340.4000001</v>
      </c>
      <c r="HE12" s="40">
        <f t="shared" si="94"/>
        <v>2765243340.4000001</v>
      </c>
      <c r="HF12" s="40">
        <f t="shared" si="94"/>
        <v>2765243340.4000001</v>
      </c>
      <c r="HG12" s="40">
        <f t="shared" si="94"/>
        <v>2765243340.4000001</v>
      </c>
      <c r="HH12" s="40">
        <f t="shared" si="94"/>
        <v>2765243340.4000001</v>
      </c>
      <c r="HI12" s="40">
        <f t="shared" si="94"/>
        <v>2765243340.4000001</v>
      </c>
      <c r="HJ12" s="40">
        <f t="shared" si="94"/>
        <v>2765243340.4000001</v>
      </c>
      <c r="HK12" s="40">
        <f t="shared" si="94"/>
        <v>2765243340.4000001</v>
      </c>
      <c r="HL12" s="40">
        <f t="shared" si="94"/>
        <v>2765243340.4000001</v>
      </c>
      <c r="HM12" s="40">
        <f t="shared" si="94"/>
        <v>2765243340.4000001</v>
      </c>
      <c r="HN12" s="40">
        <f t="shared" si="94"/>
        <v>2765243340.4000001</v>
      </c>
      <c r="HO12" s="40">
        <f t="shared" si="94"/>
        <v>2765243340.4000001</v>
      </c>
      <c r="HP12" s="40">
        <f t="shared" si="94"/>
        <v>2765243340.4000001</v>
      </c>
      <c r="HQ12" s="40">
        <f t="shared" si="94"/>
        <v>2765243340.4000001</v>
      </c>
      <c r="HR12" s="40">
        <f t="shared" si="94"/>
        <v>2765243340.4000001</v>
      </c>
      <c r="HS12" s="40">
        <f t="shared" si="94"/>
        <v>2765243340.4000001</v>
      </c>
      <c r="HT12" s="40">
        <f t="shared" si="94"/>
        <v>2765243340.4000001</v>
      </c>
      <c r="HU12" s="40">
        <f t="shared" si="94"/>
        <v>2765243340.4000001</v>
      </c>
      <c r="HV12" s="40">
        <f t="shared" si="94"/>
        <v>2765243340.4000001</v>
      </c>
      <c r="HW12" s="40">
        <f t="shared" si="94"/>
        <v>2765243340.4000001</v>
      </c>
      <c r="HX12" s="40">
        <f t="shared" si="94"/>
        <v>2765243340.4000001</v>
      </c>
      <c r="HY12" s="40">
        <f t="shared" si="94"/>
        <v>2765243340.4000001</v>
      </c>
      <c r="HZ12" s="40">
        <f t="shared" si="94"/>
        <v>2765243340.4000001</v>
      </c>
      <c r="IA12" s="40">
        <f t="shared" si="94"/>
        <v>2765243340.4000001</v>
      </c>
      <c r="IB12" s="40">
        <f t="shared" si="94"/>
        <v>2765243340.4000001</v>
      </c>
      <c r="IC12" s="40">
        <f t="shared" si="94"/>
        <v>2765243340.4000001</v>
      </c>
      <c r="ID12" s="40">
        <f t="shared" si="94"/>
        <v>2765243340.4000001</v>
      </c>
      <c r="IE12" s="40">
        <f t="shared" si="94"/>
        <v>2765243340.4000001</v>
      </c>
      <c r="IF12" s="40">
        <f t="shared" si="94"/>
        <v>2765243340.4000001</v>
      </c>
      <c r="IG12" s="40">
        <f t="shared" si="94"/>
        <v>2765243340.4000001</v>
      </c>
      <c r="IH12" s="40">
        <f t="shared" si="94"/>
        <v>2765243340.4000001</v>
      </c>
      <c r="II12" s="40">
        <f t="shared" si="94"/>
        <v>2765243340.4000001</v>
      </c>
      <c r="IJ12" s="40">
        <f t="shared" si="94"/>
        <v>2765243340.4000001</v>
      </c>
      <c r="IK12" s="40">
        <f t="shared" si="94"/>
        <v>2765243340.4000001</v>
      </c>
      <c r="IL12" s="40">
        <f t="shared" si="94"/>
        <v>2765243340.4000001</v>
      </c>
      <c r="IM12" s="40">
        <f t="shared" si="94"/>
        <v>2765243340.4000001</v>
      </c>
      <c r="IN12" s="40">
        <f t="shared" si="94"/>
        <v>2765243340.4000001</v>
      </c>
    </row>
    <row r="13" spans="2:248" x14ac:dyDescent="0.3">
      <c r="B13" s="19" t="s">
        <v>578</v>
      </c>
      <c r="C13" s="74">
        <f ca="1">HLOOKUP($C$5-1,G4:IN17,14,FALSE)</f>
        <v>5.4496175664134894E-2</v>
      </c>
      <c r="F13" s="19" t="s">
        <v>579</v>
      </c>
      <c r="G13" s="74"/>
      <c r="H13" s="53">
        <f ca="1">IF(ISNA(G5),NA(),IF(H4&lt;$C$10,(H5/OFFSET(H5,0,-H4))^(1/(H4)),(H5/OFFSET(H5,0,-$C$10))^(1/$C$10))-1)</f>
        <v>0.17837837837837833</v>
      </c>
      <c r="I13" s="53">
        <f ca="1">IF(ISNA(H5),NA(),IF(I4&lt;$C$10,(I5/OFFSET(I5,0,-I4))^(1/(I4)),(I5/OFFSET(I5,0,-$C$10))^(1/$C$10))-1)</f>
        <v>0.30211193662276803</v>
      </c>
      <c r="J13" s="53">
        <f t="shared" ref="J13:BT13" ca="1" si="95">IF(ISNA(I5),NA(),IF(J4&lt;$C$10,(J5/OFFSET(J5,0,-J4))^(1/(J4)),(J5/OFFSET(J5,0,-$C$10))^(1/$C$10))-1)</f>
        <v>0.37220413196990787</v>
      </c>
      <c r="K13" s="53">
        <f t="shared" ca="1" si="95"/>
        <v>0.39768158485775307</v>
      </c>
      <c r="L13" s="53">
        <f ca="1">IF(ISNA(K5),NA(),IF(L4&lt;$C$10,(L5/OFFSET(L5,0,-L4))^(1/(L4)),(L5/OFFSET(L5,0,-$C$10))^(1/$C$10))-1)</f>
        <v>0.39452385522342603</v>
      </c>
      <c r="M13" s="53">
        <f t="shared" ca="1" si="95"/>
        <v>0.53525369860390182</v>
      </c>
      <c r="N13" s="53">
        <f t="shared" ca="1" si="95"/>
        <v>0.45640707295532668</v>
      </c>
      <c r="O13" s="53">
        <f t="shared" ca="1" si="95"/>
        <v>0.41844448236855825</v>
      </c>
      <c r="P13" s="53">
        <f t="shared" ca="1" si="95"/>
        <v>0.3620040946662324</v>
      </c>
      <c r="Q13" s="53">
        <f t="shared" ca="1" si="95"/>
        <v>0.32686373170492389</v>
      </c>
      <c r="R13" s="53">
        <f t="shared" ca="1" si="95"/>
        <v>0.2465190387445364</v>
      </c>
      <c r="S13" s="53">
        <f t="shared" ca="1" si="95"/>
        <v>0.2638249970798936</v>
      </c>
      <c r="T13" s="53">
        <f ca="1">IF(ISNA(S5),NA(),IF(T4&lt;$C$10,(T5/OFFSET(T5,0,-T4))^(1/(T4)),(T5/OFFSET(T5,0,-$C$10))^(1/$C$10))-1)</f>
        <v>0.23745190530376425</v>
      </c>
      <c r="U13" s="53">
        <f t="shared" ca="1" si="95"/>
        <v>0.22723657344239179</v>
      </c>
      <c r="V13" s="53">
        <f t="shared" ca="1" si="95"/>
        <v>0.20665287860811965</v>
      </c>
      <c r="W13" s="53">
        <f t="shared" ca="1" si="95"/>
        <v>0.15382552601345578</v>
      </c>
      <c r="X13" s="53">
        <f t="shared" ca="1" si="95"/>
        <v>0.13263791146583914</v>
      </c>
      <c r="Y13" s="53">
        <f t="shared" ca="1" si="95"/>
        <v>0.10904212715438288</v>
      </c>
      <c r="Z13" s="53">
        <f t="shared" ca="1" si="95"/>
        <v>9.0548689020141016E-2</v>
      </c>
      <c r="AA13" s="53">
        <f t="shared" ca="1" si="95"/>
        <v>7.7219324787428212E-2</v>
      </c>
      <c r="AB13" s="53">
        <f t="shared" ca="1" si="95"/>
        <v>7.9335309376768137E-2</v>
      </c>
      <c r="AC13" s="53">
        <f ca="1">IF(ISNA(AB5),NA(),IF(AC4&lt;$C$10,(AC5/OFFSET(AC5,0,-AC4))^(1/(AC4)),(AC5/OFFSET(AC5,0,-$C$10))^(1/$C$10))-1)</f>
        <v>0.10187025278261608</v>
      </c>
      <c r="AD13" s="53">
        <f t="shared" ca="1" si="95"/>
        <v>0.10709181020924374</v>
      </c>
      <c r="AE13" s="53">
        <f t="shared" ca="1" si="95"/>
        <v>0.10030039651221156</v>
      </c>
      <c r="AF13" s="53">
        <f t="shared" ca="1" si="95"/>
        <v>9.6715304449580985E-2</v>
      </c>
      <c r="AG13" s="53">
        <f ca="1">IF(ISNA(AF5),NA(),IF(AG4&lt;$C$10,(AG5/OFFSET(AG5,0,-AG4))^(1/(AG4)),(AG5/OFFSET(AG5,0,-$C$10))^(1/$C$10))-1)</f>
        <v>7.6812039726928294E-2</v>
      </c>
      <c r="AH13" s="53">
        <f t="shared" ca="1" si="95"/>
        <v>4.3834343129949049E-2</v>
      </c>
      <c r="AI13" s="53">
        <f t="shared" ca="1" si="95"/>
        <v>2.3884371080393985E-2</v>
      </c>
      <c r="AJ13" s="53">
        <f t="shared" ca="1" si="95"/>
        <v>1.9092522788870081E-2</v>
      </c>
      <c r="AK13" s="53">
        <f t="shared" ca="1" si="95"/>
        <v>1.4571441398385732E-2</v>
      </c>
      <c r="AL13" s="53">
        <f t="shared" ca="1" si="95"/>
        <v>1.3721840003865449E-2</v>
      </c>
      <c r="AM13" s="53">
        <f t="shared" ca="1" si="95"/>
        <v>9.6595518362532218E-3</v>
      </c>
      <c r="AN13" s="53">
        <f t="shared" ca="1" si="95"/>
        <v>1.0064882141351372E-2</v>
      </c>
      <c r="AO13" s="53">
        <f t="shared" ca="1" si="95"/>
        <v>1.0755636114101019E-2</v>
      </c>
      <c r="AP13" s="53">
        <f t="shared" ca="1" si="95"/>
        <v>1.1538724052702731E-2</v>
      </c>
      <c r="AQ13" s="53">
        <f t="shared" ca="1" si="95"/>
        <v>1.0313922278768484E-2</v>
      </c>
      <c r="AR13" s="53">
        <f t="shared" ca="1" si="95"/>
        <v>1.2802495225639143E-2</v>
      </c>
      <c r="AS13" s="53">
        <f t="shared" ca="1" si="95"/>
        <v>1.5812487847684631E-2</v>
      </c>
      <c r="AT13" s="53">
        <f t="shared" ca="1" si="95"/>
        <v>1.9192564302259019E-2</v>
      </c>
      <c r="AU13" s="53">
        <f t="shared" ca="1" si="95"/>
        <v>2.1189083915554185E-2</v>
      </c>
      <c r="AV13" s="53">
        <f t="shared" ca="1" si="95"/>
        <v>2.347631365662517E-2</v>
      </c>
      <c r="AW13" s="53">
        <f t="shared" ca="1" si="95"/>
        <v>2.5101288450587012E-2</v>
      </c>
      <c r="AX13" s="53">
        <f t="shared" ca="1" si="95"/>
        <v>2.6398214845837042E-2</v>
      </c>
      <c r="AY13" s="53">
        <f t="shared" ca="1" si="95"/>
        <v>2.8905915744533273E-2</v>
      </c>
      <c r="AZ13" s="53">
        <f t="shared" ca="1" si="95"/>
        <v>3.2472826691140488E-2</v>
      </c>
      <c r="BA13" s="53">
        <f t="shared" ca="1" si="95"/>
        <v>3.4380128420893108E-2</v>
      </c>
      <c r="BB13" s="53">
        <f t="shared" ca="1" si="95"/>
        <v>3.6345527929654731E-2</v>
      </c>
      <c r="BC13" s="53">
        <f t="shared" ca="1" si="95"/>
        <v>3.939857307810879E-2</v>
      </c>
      <c r="BD13" s="53">
        <f t="shared" ca="1" si="95"/>
        <v>4.3610921011051129E-2</v>
      </c>
      <c r="BE13" s="53">
        <f t="shared" ca="1" si="95"/>
        <v>4.7401321080948522E-2</v>
      </c>
      <c r="BF13" s="53">
        <f t="shared" ca="1" si="95"/>
        <v>5.7767400079105524E-2</v>
      </c>
      <c r="BG13" s="53">
        <f t="shared" ca="1" si="95"/>
        <v>6.59654424125804E-2</v>
      </c>
      <c r="BH13" s="53">
        <f t="shared" ca="1" si="95"/>
        <v>7.3135682593070017E-2</v>
      </c>
      <c r="BI13" s="53">
        <f t="shared" ca="1" si="95"/>
        <v>7.6323670884435479E-2</v>
      </c>
      <c r="BJ13" s="53">
        <f t="shared" ca="1" si="95"/>
        <v>8.1684314884543641E-2</v>
      </c>
      <c r="BK13" s="53">
        <f t="shared" ca="1" si="95"/>
        <v>8.1649631321816685E-2</v>
      </c>
      <c r="BL13" s="53">
        <f t="shared" ca="1" si="95"/>
        <v>9.282903870360748E-2</v>
      </c>
      <c r="BM13" s="53">
        <f ca="1">IF(ISNA(BL5),NA(),IF(BM4&lt;$C$10,(BM5/OFFSET(BM5,0,-BM4))^(1/(BM4)),(BM5/OFFSET(BM5,0,-$C$10))^(1/$C$10))-1)</f>
        <v>0.10073910664090047</v>
      </c>
      <c r="BN13" s="53">
        <f t="shared" ca="1" si="95"/>
        <v>0.10905053637114315</v>
      </c>
      <c r="BO13" s="53">
        <f t="shared" ca="1" si="95"/>
        <v>0.11331372234409898</v>
      </c>
      <c r="BP13" s="53">
        <f t="shared" ca="1" si="95"/>
        <v>0.11990990110704103</v>
      </c>
      <c r="BQ13" s="53">
        <f t="shared" ca="1" si="95"/>
        <v>0.11458738535761337</v>
      </c>
      <c r="BR13" s="53">
        <f ca="1">IF(ISNA(BQ5),NA(),IF(BR4&lt;$C$10,(BR5/OFFSET(BR5,0,-BR4))^(1/(BR4)),(BR5/OFFSET(BR5,0,-$C$10))^(1/$C$10))-1)</f>
        <v>0.11438028451358839</v>
      </c>
      <c r="BS13" s="53">
        <f t="shared" ca="1" si="95"/>
        <v>0.11707821873925606</v>
      </c>
      <c r="BT13" s="53">
        <f t="shared" ca="1" si="95"/>
        <v>0.11985548792687983</v>
      </c>
      <c r="BU13" s="53">
        <f t="shared" ref="BU13:EF13" ca="1" si="96">IF(ISNA(BT5),NA(),IF(BU4&lt;$C$10,(BU5/OFFSET(BU5,0,-BU4))^(1/(BU4)),(BU5/OFFSET(BU5,0,-$C$10))^(1/$C$10))-1)</f>
        <v>0.11806948933346439</v>
      </c>
      <c r="BV13" s="53">
        <f t="shared" ca="1" si="96"/>
        <v>0.11494037566295434</v>
      </c>
      <c r="BW13" s="53">
        <f t="shared" ca="1" si="96"/>
        <v>0.10845232409456385</v>
      </c>
      <c r="BX13" s="53">
        <f t="shared" ca="1" si="96"/>
        <v>0.10126531539614869</v>
      </c>
      <c r="BY13" s="53">
        <f t="shared" ca="1" si="96"/>
        <v>9.4741439774854497E-2</v>
      </c>
      <c r="BZ13" s="53">
        <f t="shared" ca="1" si="96"/>
        <v>8.9380354345814483E-2</v>
      </c>
      <c r="CA13" s="53">
        <f t="shared" ca="1" si="96"/>
        <v>8.7667038685169896E-2</v>
      </c>
      <c r="CB13" s="53">
        <f t="shared" ca="1" si="96"/>
        <v>8.4964727559512676E-2</v>
      </c>
      <c r="CC13" s="53">
        <f t="shared" ca="1" si="96"/>
        <v>7.8266434332642687E-2</v>
      </c>
      <c r="CD13" s="53">
        <f t="shared" ca="1" si="96"/>
        <v>7.2170727727619122E-2</v>
      </c>
      <c r="CE13" s="53">
        <f t="shared" ca="1" si="96"/>
        <v>6.6172937076629745E-2</v>
      </c>
      <c r="CF13" s="53">
        <f t="shared" ca="1" si="96"/>
        <v>6.1907799762903837E-2</v>
      </c>
      <c r="CG13" s="53">
        <f t="shared" ca="1" si="96"/>
        <v>5.8785622610548316E-2</v>
      </c>
      <c r="CH13" s="53">
        <f t="shared" ca="1" si="96"/>
        <v>5.805184293714416E-2</v>
      </c>
      <c r="CI13" s="53">
        <f t="shared" ca="1" si="96"/>
        <v>5.5997677070981799E-2</v>
      </c>
      <c r="CJ13" s="53">
        <f t="shared" ca="1" si="96"/>
        <v>5.6060528361470574E-2</v>
      </c>
      <c r="CK13" s="53">
        <f t="shared" ca="1" si="96"/>
        <v>5.1676918144643036E-2</v>
      </c>
      <c r="CL13" s="53">
        <f t="shared" ca="1" si="96"/>
        <v>4.7639419757754098E-2</v>
      </c>
      <c r="CM13" s="53">
        <f t="shared" ca="1" si="96"/>
        <v>4.3918462000829939E-2</v>
      </c>
      <c r="CN13" s="53">
        <f t="shared" ca="1" si="96"/>
        <v>4.3886919385282219E-2</v>
      </c>
      <c r="CO13" s="53">
        <f t="shared" ca="1" si="96"/>
        <v>4.0638191488532094E-2</v>
      </c>
      <c r="CP13" s="53">
        <f t="shared" ca="1" si="96"/>
        <v>3.9918439835819441E-2</v>
      </c>
      <c r="CQ13" s="53">
        <f t="shared" ca="1" si="96"/>
        <v>3.9646258672090928E-2</v>
      </c>
      <c r="CR13" s="53">
        <f t="shared" ca="1" si="96"/>
        <v>3.7477633090124307E-2</v>
      </c>
      <c r="CS13" s="53" t="e">
        <f t="shared" ca="1" si="96"/>
        <v>#N/A</v>
      </c>
      <c r="CT13" s="53" t="e">
        <f t="shared" ca="1" si="96"/>
        <v>#N/A</v>
      </c>
      <c r="CU13" s="53" t="e">
        <f t="shared" ca="1" si="96"/>
        <v>#N/A</v>
      </c>
      <c r="CV13" s="53" t="e">
        <f t="shared" ca="1" si="96"/>
        <v>#N/A</v>
      </c>
      <c r="CW13" s="53" t="e">
        <f t="shared" ca="1" si="96"/>
        <v>#N/A</v>
      </c>
      <c r="CX13" s="53" t="e">
        <f t="shared" ca="1" si="96"/>
        <v>#N/A</v>
      </c>
      <c r="CY13" s="53" t="e">
        <f t="shared" ca="1" si="96"/>
        <v>#N/A</v>
      </c>
      <c r="CZ13" s="53" t="e">
        <f t="shared" ca="1" si="96"/>
        <v>#N/A</v>
      </c>
      <c r="DA13" s="53" t="e">
        <f t="shared" ca="1" si="96"/>
        <v>#N/A</v>
      </c>
      <c r="DB13" s="53" t="e">
        <f t="shared" ca="1" si="96"/>
        <v>#N/A</v>
      </c>
      <c r="DC13" s="53" t="e">
        <f t="shared" ca="1" si="96"/>
        <v>#N/A</v>
      </c>
      <c r="DD13" s="53" t="e">
        <f t="shared" ca="1" si="96"/>
        <v>#N/A</v>
      </c>
      <c r="DE13" s="53" t="e">
        <f t="shared" ca="1" si="96"/>
        <v>#N/A</v>
      </c>
      <c r="DF13" s="53" t="e">
        <f t="shared" ca="1" si="96"/>
        <v>#N/A</v>
      </c>
      <c r="DG13" s="53" t="e">
        <f t="shared" ca="1" si="96"/>
        <v>#N/A</v>
      </c>
      <c r="DH13" s="53" t="e">
        <f t="shared" ca="1" si="96"/>
        <v>#N/A</v>
      </c>
      <c r="DI13" s="53" t="e">
        <f t="shared" ca="1" si="96"/>
        <v>#N/A</v>
      </c>
      <c r="DJ13" s="53" t="e">
        <f t="shared" ca="1" si="96"/>
        <v>#N/A</v>
      </c>
      <c r="DK13" s="53" t="e">
        <f t="shared" ca="1" si="96"/>
        <v>#N/A</v>
      </c>
      <c r="DL13" s="53" t="e">
        <f t="shared" ca="1" si="96"/>
        <v>#N/A</v>
      </c>
      <c r="DM13" s="53" t="e">
        <f t="shared" ca="1" si="96"/>
        <v>#N/A</v>
      </c>
      <c r="DN13" s="53" t="e">
        <f t="shared" ca="1" si="96"/>
        <v>#N/A</v>
      </c>
      <c r="DO13" s="53" t="e">
        <f t="shared" ca="1" si="96"/>
        <v>#N/A</v>
      </c>
      <c r="DP13" s="53" t="e">
        <f t="shared" ca="1" si="96"/>
        <v>#N/A</v>
      </c>
      <c r="DQ13" s="53" t="e">
        <f t="shared" ca="1" si="96"/>
        <v>#N/A</v>
      </c>
      <c r="DR13" s="53" t="e">
        <f t="shared" ca="1" si="96"/>
        <v>#N/A</v>
      </c>
      <c r="DS13" s="53" t="e">
        <f t="shared" ca="1" si="96"/>
        <v>#N/A</v>
      </c>
      <c r="DT13" s="53" t="e">
        <f t="shared" ca="1" si="96"/>
        <v>#N/A</v>
      </c>
      <c r="DU13" s="53" t="e">
        <f t="shared" ca="1" si="96"/>
        <v>#N/A</v>
      </c>
      <c r="DV13" s="53" t="e">
        <f t="shared" ca="1" si="96"/>
        <v>#N/A</v>
      </c>
      <c r="DW13" s="53" t="e">
        <f t="shared" ca="1" si="96"/>
        <v>#N/A</v>
      </c>
      <c r="DX13" s="53" t="e">
        <f t="shared" ca="1" si="96"/>
        <v>#N/A</v>
      </c>
      <c r="DY13" s="53" t="e">
        <f t="shared" ca="1" si="96"/>
        <v>#N/A</v>
      </c>
      <c r="DZ13" s="53" t="e">
        <f t="shared" ca="1" si="96"/>
        <v>#N/A</v>
      </c>
      <c r="EA13" s="53" t="e">
        <f t="shared" ca="1" si="96"/>
        <v>#N/A</v>
      </c>
      <c r="EB13" s="53" t="e">
        <f t="shared" ca="1" si="96"/>
        <v>#N/A</v>
      </c>
      <c r="EC13" s="53" t="e">
        <f t="shared" ca="1" si="96"/>
        <v>#N/A</v>
      </c>
      <c r="ED13" s="53" t="e">
        <f t="shared" ca="1" si="96"/>
        <v>#N/A</v>
      </c>
      <c r="EE13" s="53" t="e">
        <f t="shared" ca="1" si="96"/>
        <v>#N/A</v>
      </c>
      <c r="EF13" s="53" t="e">
        <f t="shared" ca="1" si="96"/>
        <v>#N/A</v>
      </c>
      <c r="EG13" s="53" t="e">
        <f t="shared" ref="EG13:GR13" ca="1" si="97">IF(ISNA(EF5),NA(),IF(EG4&lt;$C$10,(EG5/OFFSET(EG5,0,-EG4))^(1/(EG4)),(EG5/OFFSET(EG5,0,-$C$10))^(1/$C$10))-1)</f>
        <v>#N/A</v>
      </c>
      <c r="EH13" s="53" t="e">
        <f t="shared" ca="1" si="97"/>
        <v>#N/A</v>
      </c>
      <c r="EI13" s="53" t="e">
        <f t="shared" ca="1" si="97"/>
        <v>#N/A</v>
      </c>
      <c r="EJ13" s="53" t="e">
        <f t="shared" ca="1" si="97"/>
        <v>#N/A</v>
      </c>
      <c r="EK13" s="53" t="e">
        <f t="shared" ca="1" si="97"/>
        <v>#N/A</v>
      </c>
      <c r="EL13" s="53" t="e">
        <f t="shared" ca="1" si="97"/>
        <v>#N/A</v>
      </c>
      <c r="EM13" s="53" t="e">
        <f t="shared" ca="1" si="97"/>
        <v>#N/A</v>
      </c>
      <c r="EN13" s="53" t="e">
        <f t="shared" ca="1" si="97"/>
        <v>#N/A</v>
      </c>
      <c r="EO13" s="53" t="e">
        <f t="shared" ca="1" si="97"/>
        <v>#N/A</v>
      </c>
      <c r="EP13" s="53" t="e">
        <f t="shared" ca="1" si="97"/>
        <v>#N/A</v>
      </c>
      <c r="EQ13" s="53" t="e">
        <f t="shared" ca="1" si="97"/>
        <v>#N/A</v>
      </c>
      <c r="ER13" s="53" t="e">
        <f t="shared" ca="1" si="97"/>
        <v>#N/A</v>
      </c>
      <c r="ES13" s="53" t="e">
        <f t="shared" ca="1" si="97"/>
        <v>#N/A</v>
      </c>
      <c r="ET13" s="53" t="e">
        <f t="shared" ca="1" si="97"/>
        <v>#N/A</v>
      </c>
      <c r="EU13" s="53" t="e">
        <f t="shared" ca="1" si="97"/>
        <v>#N/A</v>
      </c>
      <c r="EV13" s="53" t="e">
        <f t="shared" ca="1" si="97"/>
        <v>#N/A</v>
      </c>
      <c r="EW13" s="53" t="e">
        <f t="shared" ca="1" si="97"/>
        <v>#N/A</v>
      </c>
      <c r="EX13" s="53" t="e">
        <f t="shared" ca="1" si="97"/>
        <v>#N/A</v>
      </c>
      <c r="EY13" s="53" t="e">
        <f t="shared" ca="1" si="97"/>
        <v>#N/A</v>
      </c>
      <c r="EZ13" s="53" t="e">
        <f t="shared" ca="1" si="97"/>
        <v>#N/A</v>
      </c>
      <c r="FA13" s="53" t="e">
        <f t="shared" ca="1" si="97"/>
        <v>#N/A</v>
      </c>
      <c r="FB13" s="53" t="e">
        <f t="shared" ca="1" si="97"/>
        <v>#N/A</v>
      </c>
      <c r="FC13" s="53" t="e">
        <f t="shared" ca="1" si="97"/>
        <v>#N/A</v>
      </c>
      <c r="FD13" s="53" t="e">
        <f t="shared" ca="1" si="97"/>
        <v>#N/A</v>
      </c>
      <c r="FE13" s="53" t="e">
        <f t="shared" ca="1" si="97"/>
        <v>#N/A</v>
      </c>
      <c r="FF13" s="53" t="e">
        <f t="shared" ca="1" si="97"/>
        <v>#N/A</v>
      </c>
      <c r="FG13" s="53" t="e">
        <f t="shared" ca="1" si="97"/>
        <v>#N/A</v>
      </c>
      <c r="FH13" s="53" t="e">
        <f t="shared" ca="1" si="97"/>
        <v>#N/A</v>
      </c>
      <c r="FI13" s="53" t="e">
        <f t="shared" ca="1" si="97"/>
        <v>#N/A</v>
      </c>
      <c r="FJ13" s="53" t="e">
        <f t="shared" ca="1" si="97"/>
        <v>#N/A</v>
      </c>
      <c r="FK13" s="53" t="e">
        <f t="shared" ca="1" si="97"/>
        <v>#N/A</v>
      </c>
      <c r="FL13" s="53" t="e">
        <f t="shared" ca="1" si="97"/>
        <v>#N/A</v>
      </c>
      <c r="FM13" s="53" t="e">
        <f t="shared" ca="1" si="97"/>
        <v>#N/A</v>
      </c>
      <c r="FN13" s="53" t="e">
        <f t="shared" ca="1" si="97"/>
        <v>#N/A</v>
      </c>
      <c r="FO13" s="53" t="e">
        <f t="shared" ca="1" si="97"/>
        <v>#N/A</v>
      </c>
      <c r="FP13" s="53" t="e">
        <f t="shared" ca="1" si="97"/>
        <v>#N/A</v>
      </c>
      <c r="FQ13" s="53" t="e">
        <f t="shared" ca="1" si="97"/>
        <v>#N/A</v>
      </c>
      <c r="FR13" s="53" t="e">
        <f t="shared" ca="1" si="97"/>
        <v>#N/A</v>
      </c>
      <c r="FS13" s="53" t="e">
        <f t="shared" ca="1" si="97"/>
        <v>#N/A</v>
      </c>
      <c r="FT13" s="53" t="e">
        <f t="shared" ca="1" si="97"/>
        <v>#N/A</v>
      </c>
      <c r="FU13" s="53" t="e">
        <f t="shared" ca="1" si="97"/>
        <v>#N/A</v>
      </c>
      <c r="FV13" s="53" t="e">
        <f t="shared" ca="1" si="97"/>
        <v>#N/A</v>
      </c>
      <c r="FW13" s="53" t="e">
        <f t="shared" ca="1" si="97"/>
        <v>#N/A</v>
      </c>
      <c r="FX13" s="53" t="e">
        <f t="shared" ca="1" si="97"/>
        <v>#N/A</v>
      </c>
      <c r="FY13" s="53" t="e">
        <f t="shared" ca="1" si="97"/>
        <v>#N/A</v>
      </c>
      <c r="FZ13" s="53" t="e">
        <f t="shared" ca="1" si="97"/>
        <v>#N/A</v>
      </c>
      <c r="GA13" s="53" t="e">
        <f t="shared" ca="1" si="97"/>
        <v>#N/A</v>
      </c>
      <c r="GB13" s="53" t="e">
        <f t="shared" ca="1" si="97"/>
        <v>#N/A</v>
      </c>
      <c r="GC13" s="53" t="e">
        <f t="shared" ca="1" si="97"/>
        <v>#N/A</v>
      </c>
      <c r="GD13" s="53" t="e">
        <f t="shared" ca="1" si="97"/>
        <v>#N/A</v>
      </c>
      <c r="GE13" s="53" t="e">
        <f t="shared" ca="1" si="97"/>
        <v>#N/A</v>
      </c>
      <c r="GF13" s="53" t="e">
        <f t="shared" ca="1" si="97"/>
        <v>#N/A</v>
      </c>
      <c r="GG13" s="53" t="e">
        <f t="shared" ca="1" si="97"/>
        <v>#N/A</v>
      </c>
      <c r="GH13" s="53" t="e">
        <f t="shared" ca="1" si="97"/>
        <v>#N/A</v>
      </c>
      <c r="GI13" s="53" t="e">
        <f t="shared" ca="1" si="97"/>
        <v>#N/A</v>
      </c>
      <c r="GJ13" s="53" t="e">
        <f t="shared" ca="1" si="97"/>
        <v>#N/A</v>
      </c>
      <c r="GK13" s="53" t="e">
        <f t="shared" ca="1" si="97"/>
        <v>#N/A</v>
      </c>
      <c r="GL13" s="53" t="e">
        <f t="shared" ca="1" si="97"/>
        <v>#N/A</v>
      </c>
      <c r="GM13" s="53" t="e">
        <f t="shared" ca="1" si="97"/>
        <v>#N/A</v>
      </c>
      <c r="GN13" s="53" t="e">
        <f t="shared" ca="1" si="97"/>
        <v>#N/A</v>
      </c>
      <c r="GO13" s="53" t="e">
        <f t="shared" ca="1" si="97"/>
        <v>#N/A</v>
      </c>
      <c r="GP13" s="53" t="e">
        <f t="shared" ca="1" si="97"/>
        <v>#N/A</v>
      </c>
      <c r="GQ13" s="53" t="e">
        <f t="shared" ca="1" si="97"/>
        <v>#N/A</v>
      </c>
      <c r="GR13" s="53" t="e">
        <f t="shared" ca="1" si="97"/>
        <v>#N/A</v>
      </c>
      <c r="GS13" s="53" t="e">
        <f t="shared" ref="GS13:IN13" ca="1" si="98">IF(ISNA(GR5),NA(),IF(GS4&lt;$C$10,(GS5/OFFSET(GS5,0,-GS4))^(1/(GS4)),(GS5/OFFSET(GS5,0,-$C$10))^(1/$C$10))-1)</f>
        <v>#N/A</v>
      </c>
      <c r="GT13" s="53" t="e">
        <f t="shared" ca="1" si="98"/>
        <v>#N/A</v>
      </c>
      <c r="GU13" s="53" t="e">
        <f t="shared" ca="1" si="98"/>
        <v>#N/A</v>
      </c>
      <c r="GV13" s="53" t="e">
        <f t="shared" ca="1" si="98"/>
        <v>#N/A</v>
      </c>
      <c r="GW13" s="53" t="e">
        <f t="shared" ca="1" si="98"/>
        <v>#N/A</v>
      </c>
      <c r="GX13" s="53" t="e">
        <f t="shared" ca="1" si="98"/>
        <v>#N/A</v>
      </c>
      <c r="GY13" s="53" t="e">
        <f t="shared" ca="1" si="98"/>
        <v>#N/A</v>
      </c>
      <c r="GZ13" s="53" t="e">
        <f t="shared" ca="1" si="98"/>
        <v>#N/A</v>
      </c>
      <c r="HA13" s="53" t="e">
        <f t="shared" ca="1" si="98"/>
        <v>#N/A</v>
      </c>
      <c r="HB13" s="53" t="e">
        <f t="shared" ca="1" si="98"/>
        <v>#N/A</v>
      </c>
      <c r="HC13" s="53" t="e">
        <f t="shared" ca="1" si="98"/>
        <v>#N/A</v>
      </c>
      <c r="HD13" s="53" t="e">
        <f t="shared" ca="1" si="98"/>
        <v>#N/A</v>
      </c>
      <c r="HE13" s="53" t="e">
        <f t="shared" ca="1" si="98"/>
        <v>#N/A</v>
      </c>
      <c r="HF13" s="53" t="e">
        <f t="shared" ca="1" si="98"/>
        <v>#N/A</v>
      </c>
      <c r="HG13" s="53" t="e">
        <f t="shared" ca="1" si="98"/>
        <v>#N/A</v>
      </c>
      <c r="HH13" s="53" t="e">
        <f t="shared" ca="1" si="98"/>
        <v>#N/A</v>
      </c>
      <c r="HI13" s="53" t="e">
        <f t="shared" ca="1" si="98"/>
        <v>#N/A</v>
      </c>
      <c r="HJ13" s="53" t="e">
        <f t="shared" ca="1" si="98"/>
        <v>#N/A</v>
      </c>
      <c r="HK13" s="53" t="e">
        <f t="shared" ca="1" si="98"/>
        <v>#N/A</v>
      </c>
      <c r="HL13" s="53" t="e">
        <f t="shared" ca="1" si="98"/>
        <v>#N/A</v>
      </c>
      <c r="HM13" s="53" t="e">
        <f t="shared" ca="1" si="98"/>
        <v>#N/A</v>
      </c>
      <c r="HN13" s="53" t="e">
        <f t="shared" ca="1" si="98"/>
        <v>#N/A</v>
      </c>
      <c r="HO13" s="53" t="e">
        <f t="shared" ca="1" si="98"/>
        <v>#N/A</v>
      </c>
      <c r="HP13" s="53" t="e">
        <f t="shared" ca="1" si="98"/>
        <v>#N/A</v>
      </c>
      <c r="HQ13" s="53" t="e">
        <f t="shared" ca="1" si="98"/>
        <v>#N/A</v>
      </c>
      <c r="HR13" s="53" t="e">
        <f t="shared" ca="1" si="98"/>
        <v>#N/A</v>
      </c>
      <c r="HS13" s="53" t="e">
        <f t="shared" ca="1" si="98"/>
        <v>#N/A</v>
      </c>
      <c r="HT13" s="53" t="e">
        <f t="shared" ca="1" si="98"/>
        <v>#N/A</v>
      </c>
      <c r="HU13" s="53" t="e">
        <f t="shared" ca="1" si="98"/>
        <v>#N/A</v>
      </c>
      <c r="HV13" s="53" t="e">
        <f t="shared" ca="1" si="98"/>
        <v>#N/A</v>
      </c>
      <c r="HW13" s="53" t="e">
        <f t="shared" ca="1" si="98"/>
        <v>#N/A</v>
      </c>
      <c r="HX13" s="53" t="e">
        <f t="shared" ca="1" si="98"/>
        <v>#N/A</v>
      </c>
      <c r="HY13" s="53" t="e">
        <f t="shared" ca="1" si="98"/>
        <v>#N/A</v>
      </c>
      <c r="HZ13" s="53" t="e">
        <f t="shared" ca="1" si="98"/>
        <v>#N/A</v>
      </c>
      <c r="IA13" s="53" t="e">
        <f t="shared" ca="1" si="98"/>
        <v>#N/A</v>
      </c>
      <c r="IB13" s="53" t="e">
        <f t="shared" ca="1" si="98"/>
        <v>#N/A</v>
      </c>
      <c r="IC13" s="53" t="e">
        <f t="shared" ca="1" si="98"/>
        <v>#N/A</v>
      </c>
      <c r="ID13" s="53" t="e">
        <f t="shared" ca="1" si="98"/>
        <v>#N/A</v>
      </c>
      <c r="IE13" s="53" t="e">
        <f t="shared" ca="1" si="98"/>
        <v>#N/A</v>
      </c>
      <c r="IF13" s="53" t="e">
        <f t="shared" ca="1" si="98"/>
        <v>#N/A</v>
      </c>
      <c r="IG13" s="53" t="e">
        <f t="shared" ca="1" si="98"/>
        <v>#N/A</v>
      </c>
      <c r="IH13" s="53" t="e">
        <f t="shared" ca="1" si="98"/>
        <v>#N/A</v>
      </c>
      <c r="II13" s="53" t="e">
        <f t="shared" ca="1" si="98"/>
        <v>#N/A</v>
      </c>
      <c r="IJ13" s="53" t="e">
        <f t="shared" ca="1" si="98"/>
        <v>#N/A</v>
      </c>
      <c r="IK13" s="53" t="e">
        <f t="shared" ca="1" si="98"/>
        <v>#N/A</v>
      </c>
      <c r="IL13" s="53" t="e">
        <f t="shared" ca="1" si="98"/>
        <v>#N/A</v>
      </c>
      <c r="IM13" s="53" t="e">
        <f t="shared" ca="1" si="98"/>
        <v>#N/A</v>
      </c>
      <c r="IN13" s="53" t="e">
        <f t="shared" ca="1" si="98"/>
        <v>#N/A</v>
      </c>
    </row>
    <row r="14" spans="2:248" x14ac:dyDescent="0.3">
      <c r="B14" s="19" t="s">
        <v>451</v>
      </c>
      <c r="C14" s="21">
        <f>C4*(1+C12)</f>
        <v>2553360.0647836658</v>
      </c>
      <c r="F14" s="19" t="s">
        <v>593</v>
      </c>
      <c r="G14" s="53">
        <f ca="1">H14</f>
        <v>1.8018018018018056E-2</v>
      </c>
      <c r="H14" s="53">
        <f ca="1">IF(ISNA(G8),NA(),IF(H4&lt;$C$10,(H8/OFFSET(H8,0,-H4))^(1/(H4)),(H8/OFFSET(H8,0,-$C$10))^(1/$C$10))-1)</f>
        <v>1.8018018018018056E-2</v>
      </c>
      <c r="I14" s="53">
        <f t="shared" ref="I14:BT14" ca="1" si="99">IF(ISNA(H8),NA(),IF(I4&lt;$C$10,(I8/OFFSET(I8,0,-I4))^(1/(I4)),(I8/OFFSET(I8,0,-$C$10))^(1/$C$10))-1)</f>
        <v>8.5946259848653561E-2</v>
      </c>
      <c r="J14" s="53">
        <f t="shared" ca="1" si="99"/>
        <v>0.30165576111264292</v>
      </c>
      <c r="K14" s="53">
        <f t="shared" ca="1" si="99"/>
        <v>0.36738615172579969</v>
      </c>
      <c r="L14" s="53">
        <f t="shared" ca="1" si="99"/>
        <v>0.37733480273715059</v>
      </c>
      <c r="M14" s="53">
        <f t="shared" ca="1" si="99"/>
        <v>0.56895116664089951</v>
      </c>
      <c r="N14" s="53">
        <f t="shared" ca="1" si="99"/>
        <v>0.55604921112887928</v>
      </c>
      <c r="O14" s="53">
        <f t="shared" ca="1" si="99"/>
        <v>0.45605237400141152</v>
      </c>
      <c r="P14" s="53">
        <f t="shared" ca="1" si="99"/>
        <v>0.37882061494847652</v>
      </c>
      <c r="Q14" s="53">
        <f t="shared" ca="1" si="99"/>
        <v>0.33671616641810154</v>
      </c>
      <c r="R14" s="53">
        <f t="shared" ca="1" si="99"/>
        <v>0.24998518137375547</v>
      </c>
      <c r="S14" s="53">
        <f t="shared" ca="1" si="99"/>
        <v>0.25678373272301247</v>
      </c>
      <c r="T14" s="53">
        <f t="shared" ca="1" si="99"/>
        <v>0.22619851762266974</v>
      </c>
      <c r="U14" s="53">
        <f t="shared" ca="1" si="99"/>
        <v>0.21117722301627695</v>
      </c>
      <c r="V14" s="53">
        <f t="shared" ca="1" si="99"/>
        <v>0.18495404980363772</v>
      </c>
      <c r="W14" s="53">
        <f t="shared" ca="1" si="99"/>
        <v>0.1283687150498074</v>
      </c>
      <c r="X14" s="53">
        <f t="shared" ca="1" si="99"/>
        <v>8.54162833352341E-2</v>
      </c>
      <c r="Y14" s="53">
        <f t="shared" ca="1" si="99"/>
        <v>7.9556756355114278E-2</v>
      </c>
      <c r="Z14" s="53">
        <f t="shared" ca="1" si="99"/>
        <v>4.5762335159649226E-2</v>
      </c>
      <c r="AA14" s="53">
        <f t="shared" ca="1" si="99"/>
        <v>3.2529976097482649E-2</v>
      </c>
      <c r="AB14" s="53">
        <f t="shared" ca="1" si="99"/>
        <v>3.3335660418406299E-2</v>
      </c>
      <c r="AC14" s="53">
        <f t="shared" ca="1" si="99"/>
        <v>6.0043166820877181E-2</v>
      </c>
      <c r="AD14" s="53">
        <f t="shared" ca="1" si="99"/>
        <v>5.5510571282548549E-2</v>
      </c>
      <c r="AE14" s="53">
        <f t="shared" ca="1" si="99"/>
        <v>4.7399735982935898E-2</v>
      </c>
      <c r="AF14" s="53">
        <f t="shared" ca="1" si="99"/>
        <v>3.5684387592362254E-2</v>
      </c>
      <c r="AG14" s="53">
        <f t="shared" ca="1" si="99"/>
        <v>1.3029003111225457E-2</v>
      </c>
      <c r="AH14" s="53">
        <f t="shared" ca="1" si="99"/>
        <v>-1.2081483966239648E-2</v>
      </c>
      <c r="AI14" s="53">
        <f t="shared" ca="1" si="99"/>
        <v>-4.4355853701425696E-2</v>
      </c>
      <c r="AJ14" s="53">
        <f t="shared" ca="1" si="99"/>
        <v>-4.7140037048407302E-2</v>
      </c>
      <c r="AK14" s="53">
        <f ca="1">IF(ISNA(AJ8),NA(),IF(AK4&lt;$C$10,(AK8/OFFSET(AK8,0,-AK4))^(1/(AK4)),(AK8/OFFSET(AK8,0,-$C$10))^(1/$C$10))-1)</f>
        <v>-4.8671638393620431E-2</v>
      </c>
      <c r="AL14" s="53">
        <f t="shared" ca="1" si="99"/>
        <v>-4.4674903409993805E-2</v>
      </c>
      <c r="AM14" s="53">
        <f t="shared" ca="1" si="99"/>
        <v>-9.9658378276844428E-2</v>
      </c>
      <c r="AN14" s="53">
        <f t="shared" ca="1" si="99"/>
        <v>-0.25565429588225663</v>
      </c>
      <c r="AO14" s="53">
        <f t="shared" ca="1" si="99"/>
        <v>-0.29221214284757924</v>
      </c>
      <c r="AP14" s="53">
        <f t="shared" ca="1" si="99"/>
        <v>-0.21511161238527821</v>
      </c>
      <c r="AQ14" s="53">
        <f t="shared" ca="1" si="99"/>
        <v>-0.23009686516119554</v>
      </c>
      <c r="AR14" s="53">
        <f t="shared" ca="1" si="99"/>
        <v>-0.18050237639330602</v>
      </c>
      <c r="AS14" s="53">
        <f t="shared" ca="1" si="99"/>
        <v>9.1997404928367832E-3</v>
      </c>
      <c r="AT14" s="53">
        <f t="shared" ca="1" si="99"/>
        <v>0.1564862303414758</v>
      </c>
      <c r="AU14" s="53">
        <f t="shared" ca="1" si="99"/>
        <v>7.5009959864900111E-2</v>
      </c>
      <c r="AV14" s="53">
        <f t="shared" ca="1" si="99"/>
        <v>0.12202774779134606</v>
      </c>
      <c r="AW14" s="53">
        <f t="shared" ca="1" si="99"/>
        <v>0.12723834095062125</v>
      </c>
      <c r="AX14" s="53">
        <f t="shared" ca="1" si="99"/>
        <v>0.16845818088559517</v>
      </c>
      <c r="AY14" s="53">
        <f t="shared" ca="1" si="99"/>
        <v>0.12802637954993945</v>
      </c>
      <c r="AZ14" s="53">
        <f t="shared" ca="1" si="99"/>
        <v>0.13236041647353392</v>
      </c>
      <c r="BA14" s="53">
        <f t="shared" ca="1" si="99"/>
        <v>0.12914867788308193</v>
      </c>
      <c r="BB14" s="53">
        <f t="shared" ca="1" si="99"/>
        <v>0.14920165755631665</v>
      </c>
      <c r="BC14" s="53">
        <f t="shared" ca="1" si="99"/>
        <v>0.12401002212316281</v>
      </c>
      <c r="BD14" s="53">
        <f t="shared" ca="1" si="99"/>
        <v>0.11642284061867425</v>
      </c>
      <c r="BE14" s="53">
        <f t="shared" ca="1" si="99"/>
        <v>0.11271424479582004</v>
      </c>
      <c r="BF14" s="53">
        <f t="shared" ca="1" si="99"/>
        <v>0.1387223624451468</v>
      </c>
      <c r="BG14" s="53">
        <f t="shared" ca="1" si="99"/>
        <v>0.15436180941809496</v>
      </c>
      <c r="BH14" s="53">
        <f t="shared" ca="1" si="99"/>
        <v>0.16412406539603785</v>
      </c>
      <c r="BI14" s="53">
        <f t="shared" ca="1" si="99"/>
        <v>0.16253249016681059</v>
      </c>
      <c r="BJ14" s="53">
        <f t="shared" ca="1" si="99"/>
        <v>0.16433479195518452</v>
      </c>
      <c r="BK14" s="53">
        <f t="shared" ca="1" si="99"/>
        <v>0.14439986629748836</v>
      </c>
      <c r="BL14" s="53">
        <f t="shared" ca="1" si="99"/>
        <v>0.16208511369205292</v>
      </c>
      <c r="BM14" s="53">
        <f t="shared" ca="1" si="99"/>
        <v>0.16747730885522016</v>
      </c>
      <c r="BN14" s="53">
        <f t="shared" ca="1" si="99"/>
        <v>0.173878821686684</v>
      </c>
      <c r="BO14" s="53">
        <f t="shared" ca="1" si="99"/>
        <v>0.17381188895563038</v>
      </c>
      <c r="BP14" s="53">
        <f t="shared" ca="1" si="99"/>
        <v>0.17797303958826194</v>
      </c>
      <c r="BQ14" s="53">
        <f t="shared" ca="1" si="99"/>
        <v>0.14973597409602801</v>
      </c>
      <c r="BR14" s="53">
        <f t="shared" ca="1" si="99"/>
        <v>0.14084773531972061</v>
      </c>
      <c r="BS14" s="53">
        <f t="shared" ca="1" si="99"/>
        <v>0.13964037083423086</v>
      </c>
      <c r="BT14" s="53">
        <f t="shared" ca="1" si="99"/>
        <v>0.14320472222425296</v>
      </c>
      <c r="BU14" s="53">
        <f t="shared" ref="BU14:EF14" ca="1" si="100">IF(ISNA(BT8),NA(),IF(BU4&lt;$C$10,(BU8/OFFSET(BU8,0,-BU4))^(1/(BU4)),(BU8/OFFSET(BU8,0,-$C$10))^(1/$C$10))-1)</f>
        <v>0.13481368556714313</v>
      </c>
      <c r="BV14" s="53">
        <f t="shared" ca="1" si="100"/>
        <v>0.13468654985987349</v>
      </c>
      <c r="BW14" s="53">
        <f t="shared" ca="1" si="100"/>
        <v>0.11454518898057819</v>
      </c>
      <c r="BX14" s="53">
        <f t="shared" ca="1" si="100"/>
        <v>0.10166721506818077</v>
      </c>
      <c r="BY14" s="53">
        <f t="shared" ca="1" si="100"/>
        <v>8.8674349916421313E-2</v>
      </c>
      <c r="BZ14" s="53">
        <f t="shared" ca="1" si="100"/>
        <v>8.1263555429618606E-2</v>
      </c>
      <c r="CA14" s="53">
        <f t="shared" ca="1" si="100"/>
        <v>7.3122631327311671E-2</v>
      </c>
      <c r="CB14" s="53">
        <f t="shared" ca="1" si="100"/>
        <v>7.5890019837442591E-2</v>
      </c>
      <c r="CC14" s="53">
        <f t="shared" ca="1" si="100"/>
        <v>6.1601673025138748E-2</v>
      </c>
      <c r="CD14" s="53">
        <f t="shared" ca="1" si="100"/>
        <v>4.6013684964176349E-2</v>
      </c>
      <c r="CE14" s="53">
        <f t="shared" ca="1" si="100"/>
        <v>3.2493086784550318E-2</v>
      </c>
      <c r="CF14" s="53">
        <f t="shared" ca="1" si="100"/>
        <v>2.6026512129866841E-2</v>
      </c>
      <c r="CG14" s="53">
        <f t="shared" ca="1" si="100"/>
        <v>2.0860886113256427E-2</v>
      </c>
      <c r="CH14" s="53">
        <f t="shared" ca="1" si="100"/>
        <v>2.2859491207376292E-2</v>
      </c>
      <c r="CI14" s="53">
        <f t="shared" ca="1" si="100"/>
        <v>2.01802149748318E-2</v>
      </c>
      <c r="CJ14" s="53">
        <f t="shared" ca="1" si="100"/>
        <v>2.2536600938412032E-2</v>
      </c>
      <c r="CK14" s="53">
        <f t="shared" ca="1" si="100"/>
        <v>1.3954221850225546E-2</v>
      </c>
      <c r="CL14" s="53">
        <f t="shared" ca="1" si="100"/>
        <v>2.7681367218408415E-3</v>
      </c>
      <c r="CM14" s="53">
        <f t="shared" ca="1" si="100"/>
        <v>-3.5566288809066871E-3</v>
      </c>
      <c r="CN14" s="53">
        <f t="shared" ca="1" si="100"/>
        <v>6.105956378071653E-3</v>
      </c>
      <c r="CO14" s="53">
        <f t="shared" ca="1" si="100"/>
        <v>4.5731212896380491E-3</v>
      </c>
      <c r="CP14" s="53">
        <f t="shared" ca="1" si="100"/>
        <v>8.4608796867349234E-3</v>
      </c>
      <c r="CQ14" s="53">
        <f t="shared" ca="1" si="100"/>
        <v>9.525847519518571E-3</v>
      </c>
      <c r="CR14" s="53">
        <f t="shared" ca="1" si="100"/>
        <v>5.2746826340261954E-3</v>
      </c>
      <c r="CS14" s="53" t="e">
        <f t="shared" ca="1" si="100"/>
        <v>#N/A</v>
      </c>
      <c r="CT14" s="53" t="e">
        <f t="shared" ca="1" si="100"/>
        <v>#N/A</v>
      </c>
      <c r="CU14" s="53" t="e">
        <f t="shared" ca="1" si="100"/>
        <v>#N/A</v>
      </c>
      <c r="CV14" s="53" t="e">
        <f t="shared" ca="1" si="100"/>
        <v>#N/A</v>
      </c>
      <c r="CW14" s="53" t="e">
        <f t="shared" ca="1" si="100"/>
        <v>#N/A</v>
      </c>
      <c r="CX14" s="53" t="e">
        <f t="shared" ca="1" si="100"/>
        <v>#N/A</v>
      </c>
      <c r="CY14" s="53" t="e">
        <f t="shared" ca="1" si="100"/>
        <v>#N/A</v>
      </c>
      <c r="CZ14" s="53" t="e">
        <f t="shared" ca="1" si="100"/>
        <v>#N/A</v>
      </c>
      <c r="DA14" s="53" t="e">
        <f t="shared" ca="1" si="100"/>
        <v>#N/A</v>
      </c>
      <c r="DB14" s="53" t="e">
        <f t="shared" ca="1" si="100"/>
        <v>#N/A</v>
      </c>
      <c r="DC14" s="53" t="e">
        <f t="shared" ca="1" si="100"/>
        <v>#N/A</v>
      </c>
      <c r="DD14" s="53" t="e">
        <f t="shared" ca="1" si="100"/>
        <v>#N/A</v>
      </c>
      <c r="DE14" s="53" t="e">
        <f t="shared" ca="1" si="100"/>
        <v>#N/A</v>
      </c>
      <c r="DF14" s="53" t="e">
        <f t="shared" ca="1" si="100"/>
        <v>#N/A</v>
      </c>
      <c r="DG14" s="53" t="e">
        <f t="shared" ca="1" si="100"/>
        <v>#N/A</v>
      </c>
      <c r="DH14" s="53" t="e">
        <f t="shared" ca="1" si="100"/>
        <v>#N/A</v>
      </c>
      <c r="DI14" s="53" t="e">
        <f t="shared" ca="1" si="100"/>
        <v>#N/A</v>
      </c>
      <c r="DJ14" s="53" t="e">
        <f t="shared" ca="1" si="100"/>
        <v>#N/A</v>
      </c>
      <c r="DK14" s="53" t="e">
        <f t="shared" ca="1" si="100"/>
        <v>#N/A</v>
      </c>
      <c r="DL14" s="53" t="e">
        <f t="shared" ca="1" si="100"/>
        <v>#N/A</v>
      </c>
      <c r="DM14" s="53" t="e">
        <f t="shared" ca="1" si="100"/>
        <v>#N/A</v>
      </c>
      <c r="DN14" s="53" t="e">
        <f t="shared" ca="1" si="100"/>
        <v>#N/A</v>
      </c>
      <c r="DO14" s="53" t="e">
        <f t="shared" ca="1" si="100"/>
        <v>#N/A</v>
      </c>
      <c r="DP14" s="53" t="e">
        <f t="shared" ca="1" si="100"/>
        <v>#N/A</v>
      </c>
      <c r="DQ14" s="53" t="e">
        <f t="shared" ca="1" si="100"/>
        <v>#N/A</v>
      </c>
      <c r="DR14" s="53" t="e">
        <f t="shared" ca="1" si="100"/>
        <v>#N/A</v>
      </c>
      <c r="DS14" s="53" t="e">
        <f t="shared" ca="1" si="100"/>
        <v>#N/A</v>
      </c>
      <c r="DT14" s="53" t="e">
        <f t="shared" ca="1" si="100"/>
        <v>#N/A</v>
      </c>
      <c r="DU14" s="53" t="e">
        <f t="shared" ca="1" si="100"/>
        <v>#N/A</v>
      </c>
      <c r="DV14" s="53" t="e">
        <f t="shared" ca="1" si="100"/>
        <v>#N/A</v>
      </c>
      <c r="DW14" s="53" t="e">
        <f t="shared" ca="1" si="100"/>
        <v>#N/A</v>
      </c>
      <c r="DX14" s="53" t="e">
        <f t="shared" ca="1" si="100"/>
        <v>#N/A</v>
      </c>
      <c r="DY14" s="53" t="e">
        <f t="shared" ca="1" si="100"/>
        <v>#N/A</v>
      </c>
      <c r="DZ14" s="53" t="e">
        <f t="shared" ca="1" si="100"/>
        <v>#N/A</v>
      </c>
      <c r="EA14" s="53" t="e">
        <f t="shared" ca="1" si="100"/>
        <v>#N/A</v>
      </c>
      <c r="EB14" s="53" t="e">
        <f t="shared" ca="1" si="100"/>
        <v>#N/A</v>
      </c>
      <c r="EC14" s="53" t="e">
        <f t="shared" ca="1" si="100"/>
        <v>#N/A</v>
      </c>
      <c r="ED14" s="53" t="e">
        <f t="shared" ca="1" si="100"/>
        <v>#N/A</v>
      </c>
      <c r="EE14" s="53" t="e">
        <f t="shared" ca="1" si="100"/>
        <v>#N/A</v>
      </c>
      <c r="EF14" s="53" t="e">
        <f t="shared" ca="1" si="100"/>
        <v>#N/A</v>
      </c>
      <c r="EG14" s="53" t="e">
        <f t="shared" ref="EG14:GR14" ca="1" si="101">IF(ISNA(EF8),NA(),IF(EG4&lt;$C$10,(EG8/OFFSET(EG8,0,-EG4))^(1/(EG4)),(EG8/OFFSET(EG8,0,-$C$10))^(1/$C$10))-1)</f>
        <v>#N/A</v>
      </c>
      <c r="EH14" s="53" t="e">
        <f t="shared" ca="1" si="101"/>
        <v>#N/A</v>
      </c>
      <c r="EI14" s="53" t="e">
        <f t="shared" ca="1" si="101"/>
        <v>#N/A</v>
      </c>
      <c r="EJ14" s="53" t="e">
        <f t="shared" ca="1" si="101"/>
        <v>#N/A</v>
      </c>
      <c r="EK14" s="53" t="e">
        <f t="shared" ca="1" si="101"/>
        <v>#N/A</v>
      </c>
      <c r="EL14" s="53" t="e">
        <f t="shared" ca="1" si="101"/>
        <v>#N/A</v>
      </c>
      <c r="EM14" s="53" t="e">
        <f t="shared" ca="1" si="101"/>
        <v>#N/A</v>
      </c>
      <c r="EN14" s="53" t="e">
        <f t="shared" ca="1" si="101"/>
        <v>#N/A</v>
      </c>
      <c r="EO14" s="53" t="e">
        <f t="shared" ca="1" si="101"/>
        <v>#N/A</v>
      </c>
      <c r="EP14" s="53" t="e">
        <f t="shared" ca="1" si="101"/>
        <v>#N/A</v>
      </c>
      <c r="EQ14" s="53" t="e">
        <f t="shared" ca="1" si="101"/>
        <v>#N/A</v>
      </c>
      <c r="ER14" s="53" t="e">
        <f t="shared" ca="1" si="101"/>
        <v>#N/A</v>
      </c>
      <c r="ES14" s="53" t="e">
        <f t="shared" ca="1" si="101"/>
        <v>#N/A</v>
      </c>
      <c r="ET14" s="53" t="e">
        <f t="shared" ca="1" si="101"/>
        <v>#N/A</v>
      </c>
      <c r="EU14" s="53" t="e">
        <f t="shared" ca="1" si="101"/>
        <v>#N/A</v>
      </c>
      <c r="EV14" s="53" t="e">
        <f t="shared" ca="1" si="101"/>
        <v>#N/A</v>
      </c>
      <c r="EW14" s="53" t="e">
        <f t="shared" ca="1" si="101"/>
        <v>#N/A</v>
      </c>
      <c r="EX14" s="53" t="e">
        <f t="shared" ca="1" si="101"/>
        <v>#N/A</v>
      </c>
      <c r="EY14" s="53" t="e">
        <f t="shared" ca="1" si="101"/>
        <v>#N/A</v>
      </c>
      <c r="EZ14" s="53" t="e">
        <f t="shared" ca="1" si="101"/>
        <v>#N/A</v>
      </c>
      <c r="FA14" s="53" t="e">
        <f t="shared" ca="1" si="101"/>
        <v>#N/A</v>
      </c>
      <c r="FB14" s="53" t="e">
        <f t="shared" ca="1" si="101"/>
        <v>#N/A</v>
      </c>
      <c r="FC14" s="53" t="e">
        <f t="shared" ca="1" si="101"/>
        <v>#N/A</v>
      </c>
      <c r="FD14" s="53" t="e">
        <f t="shared" ca="1" si="101"/>
        <v>#N/A</v>
      </c>
      <c r="FE14" s="53" t="e">
        <f t="shared" ca="1" si="101"/>
        <v>#N/A</v>
      </c>
      <c r="FF14" s="53" t="e">
        <f t="shared" ca="1" si="101"/>
        <v>#N/A</v>
      </c>
      <c r="FG14" s="53" t="e">
        <f t="shared" ca="1" si="101"/>
        <v>#N/A</v>
      </c>
      <c r="FH14" s="53" t="e">
        <f t="shared" ca="1" si="101"/>
        <v>#N/A</v>
      </c>
      <c r="FI14" s="53" t="e">
        <f t="shared" ca="1" si="101"/>
        <v>#N/A</v>
      </c>
      <c r="FJ14" s="53" t="e">
        <f t="shared" ca="1" si="101"/>
        <v>#N/A</v>
      </c>
      <c r="FK14" s="53" t="e">
        <f t="shared" ca="1" si="101"/>
        <v>#N/A</v>
      </c>
      <c r="FL14" s="53" t="e">
        <f t="shared" ca="1" si="101"/>
        <v>#N/A</v>
      </c>
      <c r="FM14" s="53" t="e">
        <f t="shared" ca="1" si="101"/>
        <v>#N/A</v>
      </c>
      <c r="FN14" s="53" t="e">
        <f t="shared" ca="1" si="101"/>
        <v>#N/A</v>
      </c>
      <c r="FO14" s="53" t="e">
        <f t="shared" ca="1" si="101"/>
        <v>#N/A</v>
      </c>
      <c r="FP14" s="53" t="e">
        <f t="shared" ca="1" si="101"/>
        <v>#N/A</v>
      </c>
      <c r="FQ14" s="53" t="e">
        <f t="shared" ca="1" si="101"/>
        <v>#N/A</v>
      </c>
      <c r="FR14" s="53" t="e">
        <f t="shared" ca="1" si="101"/>
        <v>#N/A</v>
      </c>
      <c r="FS14" s="53" t="e">
        <f t="shared" ca="1" si="101"/>
        <v>#N/A</v>
      </c>
      <c r="FT14" s="53" t="e">
        <f t="shared" ca="1" si="101"/>
        <v>#N/A</v>
      </c>
      <c r="FU14" s="53" t="e">
        <f t="shared" ca="1" si="101"/>
        <v>#N/A</v>
      </c>
      <c r="FV14" s="53" t="e">
        <f t="shared" ca="1" si="101"/>
        <v>#N/A</v>
      </c>
      <c r="FW14" s="53" t="e">
        <f t="shared" ca="1" si="101"/>
        <v>#N/A</v>
      </c>
      <c r="FX14" s="53" t="e">
        <f t="shared" ca="1" si="101"/>
        <v>#N/A</v>
      </c>
      <c r="FY14" s="53" t="e">
        <f t="shared" ca="1" si="101"/>
        <v>#N/A</v>
      </c>
      <c r="FZ14" s="53" t="e">
        <f t="shared" ca="1" si="101"/>
        <v>#N/A</v>
      </c>
      <c r="GA14" s="53" t="e">
        <f t="shared" ca="1" si="101"/>
        <v>#N/A</v>
      </c>
      <c r="GB14" s="53" t="e">
        <f t="shared" ca="1" si="101"/>
        <v>#N/A</v>
      </c>
      <c r="GC14" s="53" t="e">
        <f t="shared" ca="1" si="101"/>
        <v>#N/A</v>
      </c>
      <c r="GD14" s="53" t="e">
        <f t="shared" ca="1" si="101"/>
        <v>#N/A</v>
      </c>
      <c r="GE14" s="53" t="e">
        <f t="shared" ca="1" si="101"/>
        <v>#N/A</v>
      </c>
      <c r="GF14" s="53" t="e">
        <f t="shared" ca="1" si="101"/>
        <v>#N/A</v>
      </c>
      <c r="GG14" s="53" t="e">
        <f t="shared" ca="1" si="101"/>
        <v>#N/A</v>
      </c>
      <c r="GH14" s="53" t="e">
        <f t="shared" ca="1" si="101"/>
        <v>#N/A</v>
      </c>
      <c r="GI14" s="53" t="e">
        <f t="shared" ca="1" si="101"/>
        <v>#N/A</v>
      </c>
      <c r="GJ14" s="53" t="e">
        <f t="shared" ca="1" si="101"/>
        <v>#N/A</v>
      </c>
      <c r="GK14" s="53" t="e">
        <f t="shared" ca="1" si="101"/>
        <v>#N/A</v>
      </c>
      <c r="GL14" s="53" t="e">
        <f t="shared" ca="1" si="101"/>
        <v>#N/A</v>
      </c>
      <c r="GM14" s="53" t="e">
        <f t="shared" ca="1" si="101"/>
        <v>#N/A</v>
      </c>
      <c r="GN14" s="53" t="e">
        <f t="shared" ca="1" si="101"/>
        <v>#N/A</v>
      </c>
      <c r="GO14" s="53" t="e">
        <f t="shared" ca="1" si="101"/>
        <v>#N/A</v>
      </c>
      <c r="GP14" s="53" t="e">
        <f t="shared" ca="1" si="101"/>
        <v>#N/A</v>
      </c>
      <c r="GQ14" s="53" t="e">
        <f t="shared" ca="1" si="101"/>
        <v>#N/A</v>
      </c>
      <c r="GR14" s="53" t="e">
        <f t="shared" ca="1" si="101"/>
        <v>#N/A</v>
      </c>
      <c r="GS14" s="53" t="e">
        <f t="shared" ref="GS14:IN14" ca="1" si="102">IF(ISNA(GR8),NA(),IF(GS4&lt;$C$10,(GS8/OFFSET(GS8,0,-GS4))^(1/(GS4)),(GS8/OFFSET(GS8,0,-$C$10))^(1/$C$10))-1)</f>
        <v>#N/A</v>
      </c>
      <c r="GT14" s="53" t="e">
        <f t="shared" ca="1" si="102"/>
        <v>#N/A</v>
      </c>
      <c r="GU14" s="53" t="e">
        <f t="shared" ca="1" si="102"/>
        <v>#N/A</v>
      </c>
      <c r="GV14" s="53" t="e">
        <f t="shared" ca="1" si="102"/>
        <v>#N/A</v>
      </c>
      <c r="GW14" s="53" t="e">
        <f t="shared" ca="1" si="102"/>
        <v>#N/A</v>
      </c>
      <c r="GX14" s="53" t="e">
        <f t="shared" ca="1" si="102"/>
        <v>#N/A</v>
      </c>
      <c r="GY14" s="53" t="e">
        <f t="shared" ca="1" si="102"/>
        <v>#N/A</v>
      </c>
      <c r="GZ14" s="53" t="e">
        <f t="shared" ca="1" si="102"/>
        <v>#N/A</v>
      </c>
      <c r="HA14" s="53" t="e">
        <f t="shared" ca="1" si="102"/>
        <v>#N/A</v>
      </c>
      <c r="HB14" s="53" t="e">
        <f t="shared" ca="1" si="102"/>
        <v>#N/A</v>
      </c>
      <c r="HC14" s="53" t="e">
        <f t="shared" ca="1" si="102"/>
        <v>#N/A</v>
      </c>
      <c r="HD14" s="53" t="e">
        <f t="shared" ca="1" si="102"/>
        <v>#N/A</v>
      </c>
      <c r="HE14" s="53" t="e">
        <f t="shared" ca="1" si="102"/>
        <v>#N/A</v>
      </c>
      <c r="HF14" s="53" t="e">
        <f t="shared" ca="1" si="102"/>
        <v>#N/A</v>
      </c>
      <c r="HG14" s="53" t="e">
        <f t="shared" ca="1" si="102"/>
        <v>#N/A</v>
      </c>
      <c r="HH14" s="53" t="e">
        <f t="shared" ca="1" si="102"/>
        <v>#N/A</v>
      </c>
      <c r="HI14" s="53" t="e">
        <f t="shared" ca="1" si="102"/>
        <v>#N/A</v>
      </c>
      <c r="HJ14" s="53" t="e">
        <f t="shared" ca="1" si="102"/>
        <v>#N/A</v>
      </c>
      <c r="HK14" s="53" t="e">
        <f t="shared" ca="1" si="102"/>
        <v>#N/A</v>
      </c>
      <c r="HL14" s="53" t="e">
        <f t="shared" ca="1" si="102"/>
        <v>#N/A</v>
      </c>
      <c r="HM14" s="53" t="e">
        <f t="shared" ca="1" si="102"/>
        <v>#N/A</v>
      </c>
      <c r="HN14" s="53" t="e">
        <f t="shared" ca="1" si="102"/>
        <v>#N/A</v>
      </c>
      <c r="HO14" s="53" t="e">
        <f t="shared" ca="1" si="102"/>
        <v>#N/A</v>
      </c>
      <c r="HP14" s="53" t="e">
        <f t="shared" ca="1" si="102"/>
        <v>#N/A</v>
      </c>
      <c r="HQ14" s="53" t="e">
        <f t="shared" ca="1" si="102"/>
        <v>#N/A</v>
      </c>
      <c r="HR14" s="53" t="e">
        <f t="shared" ca="1" si="102"/>
        <v>#N/A</v>
      </c>
      <c r="HS14" s="53" t="e">
        <f t="shared" ca="1" si="102"/>
        <v>#N/A</v>
      </c>
      <c r="HT14" s="53" t="e">
        <f t="shared" ca="1" si="102"/>
        <v>#N/A</v>
      </c>
      <c r="HU14" s="53" t="e">
        <f t="shared" ca="1" si="102"/>
        <v>#N/A</v>
      </c>
      <c r="HV14" s="53" t="e">
        <f t="shared" ca="1" si="102"/>
        <v>#N/A</v>
      </c>
      <c r="HW14" s="53" t="e">
        <f t="shared" ca="1" si="102"/>
        <v>#N/A</v>
      </c>
      <c r="HX14" s="53" t="e">
        <f t="shared" ca="1" si="102"/>
        <v>#N/A</v>
      </c>
      <c r="HY14" s="53" t="e">
        <f t="shared" ca="1" si="102"/>
        <v>#N/A</v>
      </c>
      <c r="HZ14" s="53" t="e">
        <f t="shared" ca="1" si="102"/>
        <v>#N/A</v>
      </c>
      <c r="IA14" s="53" t="e">
        <f t="shared" ca="1" si="102"/>
        <v>#N/A</v>
      </c>
      <c r="IB14" s="53" t="e">
        <f t="shared" ca="1" si="102"/>
        <v>#N/A</v>
      </c>
      <c r="IC14" s="53" t="e">
        <f t="shared" ca="1" si="102"/>
        <v>#N/A</v>
      </c>
      <c r="ID14" s="53" t="e">
        <f t="shared" ca="1" si="102"/>
        <v>#N/A</v>
      </c>
      <c r="IE14" s="53" t="e">
        <f t="shared" ca="1" si="102"/>
        <v>#N/A</v>
      </c>
      <c r="IF14" s="53" t="e">
        <f t="shared" ca="1" si="102"/>
        <v>#N/A</v>
      </c>
      <c r="IG14" s="53" t="e">
        <f t="shared" ca="1" si="102"/>
        <v>#N/A</v>
      </c>
      <c r="IH14" s="53" t="e">
        <f t="shared" ca="1" si="102"/>
        <v>#N/A</v>
      </c>
      <c r="II14" s="53" t="e">
        <f t="shared" ca="1" si="102"/>
        <v>#N/A</v>
      </c>
      <c r="IJ14" s="53" t="e">
        <f t="shared" ca="1" si="102"/>
        <v>#N/A</v>
      </c>
      <c r="IK14" s="53" t="e">
        <f t="shared" ca="1" si="102"/>
        <v>#N/A</v>
      </c>
      <c r="IL14" s="53" t="e">
        <f t="shared" ca="1" si="102"/>
        <v>#N/A</v>
      </c>
      <c r="IM14" s="53" t="e">
        <f t="shared" ca="1" si="102"/>
        <v>#N/A</v>
      </c>
      <c r="IN14" s="53" t="e">
        <f t="shared" ca="1" si="102"/>
        <v>#N/A</v>
      </c>
    </row>
    <row r="15" spans="2:248" x14ac:dyDescent="0.3">
      <c r="B15" s="19" t="s">
        <v>464</v>
      </c>
      <c r="C15" s="25">
        <f>IFERROR(IF(VLOOKUP(B2,Country_Data!C:M,11,FALSE)=0,0.047,VLOOKUP(B2,Country_Data!C:M,11,FALSE)*$C$32),0.047)</f>
        <v>4.7E-2</v>
      </c>
      <c r="E15" s="90"/>
      <c r="F15" s="19" t="s">
        <v>560</v>
      </c>
      <c r="G15" s="53">
        <f ca="1">H15</f>
        <v>5.8823529411764719E-2</v>
      </c>
      <c r="H15" s="53">
        <f t="shared" ref="H15:BS15" ca="1" si="103">IF(ISNA(G6),NA(),IF(H4-$C$9&lt;$C$10,(H6/OFFSET(H6,0,-H4+$C$9))^(1/(H4-$C$9)),(H6/OFFSET(H6,0,-$C$10))^(1/$C$10))-1)</f>
        <v>5.8823529411764719E-2</v>
      </c>
      <c r="I15" s="53">
        <f t="shared" ca="1" si="103"/>
        <v>0.23669388480168463</v>
      </c>
      <c r="J15" s="53">
        <f t="shared" ca="1" si="103"/>
        <v>0.35186541120788095</v>
      </c>
      <c r="K15" s="53">
        <f t="shared" ca="1" si="103"/>
        <v>0.34720838252516084</v>
      </c>
      <c r="L15" s="53">
        <f t="shared" ca="1" si="103"/>
        <v>0.36984991212006024</v>
      </c>
      <c r="M15" s="53">
        <f t="shared" ca="1" si="103"/>
        <v>0.48730404166081853</v>
      </c>
      <c r="N15" s="53">
        <f t="shared" ca="1" si="103"/>
        <v>0.38603966410700363</v>
      </c>
      <c r="O15" s="53">
        <f t="shared" ca="1" si="103"/>
        <v>0.32418713431439827</v>
      </c>
      <c r="P15" s="53">
        <f t="shared" ca="1" si="103"/>
        <v>0.30628612910681352</v>
      </c>
      <c r="Q15" s="53">
        <f t="shared" ca="1" si="103"/>
        <v>0.25862740099739701</v>
      </c>
      <c r="R15" s="53">
        <f t="shared" ca="1" si="103"/>
        <v>0.22542702822963379</v>
      </c>
      <c r="S15" s="53">
        <f t="shared" ca="1" si="103"/>
        <v>0.26215180184615483</v>
      </c>
      <c r="T15" s="53">
        <f t="shared" ca="1" si="103"/>
        <v>0.23536074914669602</v>
      </c>
      <c r="U15" s="53">
        <f t="shared" ca="1" si="103"/>
        <v>0.21501013358599508</v>
      </c>
      <c r="V15" s="53">
        <f t="shared" ca="1" si="103"/>
        <v>0.19607358379436612</v>
      </c>
      <c r="W15" s="53">
        <f t="shared" ca="1" si="103"/>
        <v>0.14710735393710372</v>
      </c>
      <c r="X15" s="53">
        <f t="shared" ca="1" si="103"/>
        <v>0.13601767510298957</v>
      </c>
      <c r="Y15" s="53">
        <f t="shared" ca="1" si="103"/>
        <v>0.12988077455018643</v>
      </c>
      <c r="Z15" s="53">
        <f t="shared" ca="1" si="103"/>
        <v>0.1242582114187023</v>
      </c>
      <c r="AA15" s="53">
        <f t="shared" ca="1" si="103"/>
        <v>0.11913165813702342</v>
      </c>
      <c r="AB15" s="53">
        <f t="shared" ca="1" si="103"/>
        <v>9.2301632259450539E-2</v>
      </c>
      <c r="AC15" s="53">
        <f t="shared" ca="1" si="103"/>
        <v>0.11209140079615088</v>
      </c>
      <c r="AD15" s="53">
        <f t="shared" ca="1" si="103"/>
        <v>0.10946687745914963</v>
      </c>
      <c r="AE15" s="53">
        <f t="shared" ca="1" si="103"/>
        <v>0.10462052941447819</v>
      </c>
      <c r="AF15" s="53">
        <f t="shared" ca="1" si="103"/>
        <v>9.7224813214065842E-2</v>
      </c>
      <c r="AG15" s="53">
        <f t="shared" ca="1" si="103"/>
        <v>0.10812056215488464</v>
      </c>
      <c r="AH15" s="53">
        <f t="shared" ca="1" si="103"/>
        <v>7.9200116483885363E-2</v>
      </c>
      <c r="AI15" s="53">
        <f t="shared" ca="1" si="103"/>
        <v>6.8585053290947107E-2</v>
      </c>
      <c r="AJ15" s="53">
        <f t="shared" ca="1" si="103"/>
        <v>6.1471332805561607E-2</v>
      </c>
      <c r="AK15" s="53">
        <f t="shared" ca="1" si="103"/>
        <v>4.9067028902882281E-2</v>
      </c>
      <c r="AL15" s="53">
        <f t="shared" ca="1" si="103"/>
        <v>5.6258697627572518E-2</v>
      </c>
      <c r="AM15" s="53">
        <f t="shared" ca="1" si="103"/>
        <v>4.2051396515422113E-2</v>
      </c>
      <c r="AN15" s="53">
        <f t="shared" ca="1" si="103"/>
        <v>4.3541844774332983E-2</v>
      </c>
      <c r="AO15" s="53">
        <f t="shared" ca="1" si="103"/>
        <v>3.7982866370688928E-2</v>
      </c>
      <c r="AP15" s="53">
        <f t="shared" ca="1" si="103"/>
        <v>4.2251536563530534E-2</v>
      </c>
      <c r="AQ15" s="53">
        <f t="shared" ca="1" si="103"/>
        <v>2.7295986728967492E-2</v>
      </c>
      <c r="AR15" s="53">
        <f t="shared" ca="1" si="103"/>
        <v>3.0520469627012048E-2</v>
      </c>
      <c r="AS15" s="53">
        <f t="shared" ca="1" si="103"/>
        <v>2.249849339344534E-2</v>
      </c>
      <c r="AT15" s="53">
        <f t="shared" ca="1" si="103"/>
        <v>2.0236328452923891E-2</v>
      </c>
      <c r="AU15" s="53">
        <f t="shared" ca="1" si="103"/>
        <v>2.1672026773052799E-2</v>
      </c>
      <c r="AV15" s="53">
        <f t="shared" ca="1" si="103"/>
        <v>2.336621162538588E-2</v>
      </c>
      <c r="AW15" s="53">
        <f t="shared" ca="1" si="103"/>
        <v>2.5340157568064958E-2</v>
      </c>
      <c r="AX15" s="53">
        <f t="shared" ca="1" si="103"/>
        <v>2.6312617111201364E-2</v>
      </c>
      <c r="AY15" s="53">
        <f t="shared" ca="1" si="103"/>
        <v>2.9272166986501036E-2</v>
      </c>
      <c r="AZ15" s="53">
        <f t="shared" ca="1" si="103"/>
        <v>2.8993552702980097E-2</v>
      </c>
      <c r="BA15" s="53">
        <f t="shared" ca="1" si="103"/>
        <v>3.775038447643797E-2</v>
      </c>
      <c r="BB15" s="53">
        <f t="shared" ca="1" si="103"/>
        <v>4.1590588349435853E-2</v>
      </c>
      <c r="BC15" s="53">
        <f t="shared" ca="1" si="103"/>
        <v>4.9540095963274355E-2</v>
      </c>
      <c r="BD15" s="53">
        <f t="shared" ca="1" si="103"/>
        <v>5.9346478986689544E-2</v>
      </c>
      <c r="BE15" s="53">
        <f t="shared" ca="1" si="103"/>
        <v>6.8541383916450149E-2</v>
      </c>
      <c r="BF15" s="53">
        <f t="shared" ca="1" si="103"/>
        <v>7.3034069273674618E-2</v>
      </c>
      <c r="BG15" s="53">
        <f t="shared" ca="1" si="103"/>
        <v>7.8561391224887256E-2</v>
      </c>
      <c r="BH15" s="53">
        <f t="shared" ca="1" si="103"/>
        <v>8.7814592743404418E-2</v>
      </c>
      <c r="BI15" s="53">
        <f t="shared" ca="1" si="103"/>
        <v>9.0860214639579384E-2</v>
      </c>
      <c r="BJ15" s="53">
        <f t="shared" ca="1" si="103"/>
        <v>9.9148270095491764E-2</v>
      </c>
      <c r="BK15" s="53">
        <f t="shared" ca="1" si="103"/>
        <v>0.10439785550213321</v>
      </c>
      <c r="BL15" s="53">
        <f t="shared" ca="1" si="103"/>
        <v>0.114350696498837</v>
      </c>
      <c r="BM15" s="53">
        <f t="shared" ca="1" si="103"/>
        <v>0.11733546570124664</v>
      </c>
      <c r="BN15" s="53">
        <f t="shared" ca="1" si="103"/>
        <v>0.12734308533008987</v>
      </c>
      <c r="BO15" s="53">
        <f t="shared" ca="1" si="103"/>
        <v>0.13019694659932446</v>
      </c>
      <c r="BP15" s="53">
        <f t="shared" ca="1" si="103"/>
        <v>0.13195533094674494</v>
      </c>
      <c r="BQ15" s="53">
        <f t="shared" ca="1" si="103"/>
        <v>0.13250186243454865</v>
      </c>
      <c r="BR15" s="53">
        <f t="shared" ca="1" si="103"/>
        <v>0.13384066498761427</v>
      </c>
      <c r="BS15" s="53">
        <f t="shared" ca="1" si="103"/>
        <v>0.13060691834660476</v>
      </c>
      <c r="BT15" s="53">
        <f t="shared" ref="BT15:EE15" ca="1" si="104">IF(ISNA(BS6),NA(),IF(BT4-$C$9&lt;$C$10,(BT6/OFFSET(BT6,0,-BT4+$C$9))^(1/(BT4-$C$9)),(BT6/OFFSET(BT6,0,-$C$10))^(1/$C$10))-1)</f>
        <v>0.13165796672678365</v>
      </c>
      <c r="BU15" s="53">
        <f t="shared" ca="1" si="104"/>
        <v>0.13177935595035639</v>
      </c>
      <c r="BV15" s="53">
        <f t="shared" ca="1" si="104"/>
        <v>0.12739359491218738</v>
      </c>
      <c r="BW15" s="53">
        <f t="shared" ca="1" si="104"/>
        <v>0.12149871646176136</v>
      </c>
      <c r="BX15" s="53">
        <f t="shared" ca="1" si="104"/>
        <v>0.11923716126906969</v>
      </c>
      <c r="BY15" s="53">
        <f t="shared" ca="1" si="104"/>
        <v>0.11640596663080482</v>
      </c>
      <c r="BZ15" s="53">
        <f t="shared" ca="1" si="104"/>
        <v>0.11560524367875269</v>
      </c>
      <c r="CA15" s="53">
        <f t="shared" ca="1" si="104"/>
        <v>0.11618956766402078</v>
      </c>
      <c r="CB15" s="53">
        <f t="shared" ca="1" si="104"/>
        <v>0.11441060135488801</v>
      </c>
      <c r="CC15" s="53">
        <f t="shared" ca="1" si="104"/>
        <v>0.10497216281352384</v>
      </c>
      <c r="CD15" s="53">
        <f t="shared" ca="1" si="104"/>
        <v>9.5828920102084547E-2</v>
      </c>
      <c r="CE15" s="53">
        <f t="shared" ca="1" si="104"/>
        <v>9.1092920614963324E-2</v>
      </c>
      <c r="CF15" s="53">
        <f t="shared" ca="1" si="104"/>
        <v>8.4818828227909426E-2</v>
      </c>
      <c r="CG15" s="53">
        <f t="shared" ca="1" si="104"/>
        <v>8.133276511858889E-2</v>
      </c>
      <c r="CH15" s="53">
        <f t="shared" ca="1" si="104"/>
        <v>8.1247547275300036E-2</v>
      </c>
      <c r="CI15" s="53">
        <f t="shared" ca="1" si="104"/>
        <v>7.7919022312775921E-2</v>
      </c>
      <c r="CJ15" s="53">
        <f t="shared" ca="1" si="104"/>
        <v>6.8456686543568956E-2</v>
      </c>
      <c r="CK15" s="53">
        <f t="shared" ca="1" si="104"/>
        <v>6.2282810158243773E-2</v>
      </c>
      <c r="CL15" s="53">
        <f t="shared" ca="1" si="104"/>
        <v>5.6929635300979831E-2</v>
      </c>
      <c r="CM15" s="53">
        <f t="shared" ca="1" si="104"/>
        <v>5.530777025289324E-2</v>
      </c>
      <c r="CN15" s="53">
        <f t="shared" ca="1" si="104"/>
        <v>5.7976873363134951E-2</v>
      </c>
      <c r="CO15" s="53">
        <f t="shared" ca="1" si="104"/>
        <v>6.1608572663732319E-2</v>
      </c>
      <c r="CP15" s="53">
        <f t="shared" ca="1" si="104"/>
        <v>5.9514428353918181E-2</v>
      </c>
      <c r="CQ15" s="53">
        <f t="shared" ca="1" si="104"/>
        <v>5.5516126602745963E-2</v>
      </c>
      <c r="CR15" s="53">
        <f t="shared" ca="1" si="104"/>
        <v>4.8457972035740537E-2</v>
      </c>
      <c r="CS15" s="53" t="e">
        <f t="shared" ca="1" si="104"/>
        <v>#N/A</v>
      </c>
      <c r="CT15" s="53" t="e">
        <f t="shared" ca="1" si="104"/>
        <v>#N/A</v>
      </c>
      <c r="CU15" s="53" t="e">
        <f t="shared" ca="1" si="104"/>
        <v>#N/A</v>
      </c>
      <c r="CV15" s="53" t="e">
        <f t="shared" ca="1" si="104"/>
        <v>#N/A</v>
      </c>
      <c r="CW15" s="53" t="e">
        <f t="shared" ca="1" si="104"/>
        <v>#N/A</v>
      </c>
      <c r="CX15" s="53" t="e">
        <f t="shared" ca="1" si="104"/>
        <v>#N/A</v>
      </c>
      <c r="CY15" s="53" t="e">
        <f t="shared" ca="1" si="104"/>
        <v>#N/A</v>
      </c>
      <c r="CZ15" s="53" t="e">
        <f t="shared" ca="1" si="104"/>
        <v>#N/A</v>
      </c>
      <c r="DA15" s="53" t="e">
        <f t="shared" ca="1" si="104"/>
        <v>#N/A</v>
      </c>
      <c r="DB15" s="53" t="e">
        <f t="shared" ca="1" si="104"/>
        <v>#N/A</v>
      </c>
      <c r="DC15" s="53" t="e">
        <f t="shared" ca="1" si="104"/>
        <v>#N/A</v>
      </c>
      <c r="DD15" s="53" t="e">
        <f t="shared" ca="1" si="104"/>
        <v>#N/A</v>
      </c>
      <c r="DE15" s="53" t="e">
        <f t="shared" ca="1" si="104"/>
        <v>#N/A</v>
      </c>
      <c r="DF15" s="53" t="e">
        <f t="shared" ca="1" si="104"/>
        <v>#N/A</v>
      </c>
      <c r="DG15" s="53" t="e">
        <f t="shared" ca="1" si="104"/>
        <v>#N/A</v>
      </c>
      <c r="DH15" s="53" t="e">
        <f t="shared" ca="1" si="104"/>
        <v>#N/A</v>
      </c>
      <c r="DI15" s="53" t="e">
        <f t="shared" ca="1" si="104"/>
        <v>#N/A</v>
      </c>
      <c r="DJ15" s="53" t="e">
        <f t="shared" ca="1" si="104"/>
        <v>#N/A</v>
      </c>
      <c r="DK15" s="53" t="e">
        <f t="shared" ca="1" si="104"/>
        <v>#N/A</v>
      </c>
      <c r="DL15" s="53" t="e">
        <f t="shared" ca="1" si="104"/>
        <v>#N/A</v>
      </c>
      <c r="DM15" s="53" t="e">
        <f t="shared" ca="1" si="104"/>
        <v>#N/A</v>
      </c>
      <c r="DN15" s="53" t="e">
        <f t="shared" ca="1" si="104"/>
        <v>#N/A</v>
      </c>
      <c r="DO15" s="53" t="e">
        <f t="shared" ca="1" si="104"/>
        <v>#N/A</v>
      </c>
      <c r="DP15" s="53" t="e">
        <f t="shared" ca="1" si="104"/>
        <v>#N/A</v>
      </c>
      <c r="DQ15" s="53" t="e">
        <f t="shared" ca="1" si="104"/>
        <v>#N/A</v>
      </c>
      <c r="DR15" s="53" t="e">
        <f t="shared" ca="1" si="104"/>
        <v>#N/A</v>
      </c>
      <c r="DS15" s="53" t="e">
        <f t="shared" ca="1" si="104"/>
        <v>#N/A</v>
      </c>
      <c r="DT15" s="53" t="e">
        <f t="shared" ca="1" si="104"/>
        <v>#N/A</v>
      </c>
      <c r="DU15" s="53" t="e">
        <f t="shared" ca="1" si="104"/>
        <v>#N/A</v>
      </c>
      <c r="DV15" s="53" t="e">
        <f t="shared" ca="1" si="104"/>
        <v>#N/A</v>
      </c>
      <c r="DW15" s="53" t="e">
        <f t="shared" ca="1" si="104"/>
        <v>#N/A</v>
      </c>
      <c r="DX15" s="53" t="e">
        <f t="shared" ca="1" si="104"/>
        <v>#N/A</v>
      </c>
      <c r="DY15" s="53" t="e">
        <f t="shared" ca="1" si="104"/>
        <v>#N/A</v>
      </c>
      <c r="DZ15" s="53" t="e">
        <f t="shared" ca="1" si="104"/>
        <v>#N/A</v>
      </c>
      <c r="EA15" s="53" t="e">
        <f t="shared" ca="1" si="104"/>
        <v>#N/A</v>
      </c>
      <c r="EB15" s="53" t="e">
        <f t="shared" ca="1" si="104"/>
        <v>#N/A</v>
      </c>
      <c r="EC15" s="53" t="e">
        <f t="shared" ca="1" si="104"/>
        <v>#N/A</v>
      </c>
      <c r="ED15" s="53" t="e">
        <f t="shared" ca="1" si="104"/>
        <v>#N/A</v>
      </c>
      <c r="EE15" s="53" t="e">
        <f t="shared" ca="1" si="104"/>
        <v>#N/A</v>
      </c>
      <c r="EF15" s="53" t="e">
        <f t="shared" ref="EF15:GQ15" ca="1" si="105">IF(ISNA(EE6),NA(),IF(EF4-$C$9&lt;$C$10,(EF6/OFFSET(EF6,0,-EF4+$C$9))^(1/(EF4-$C$9)),(EF6/OFFSET(EF6,0,-$C$10))^(1/$C$10))-1)</f>
        <v>#N/A</v>
      </c>
      <c r="EG15" s="53" t="e">
        <f t="shared" ca="1" si="105"/>
        <v>#N/A</v>
      </c>
      <c r="EH15" s="53" t="e">
        <f t="shared" ca="1" si="105"/>
        <v>#N/A</v>
      </c>
      <c r="EI15" s="53" t="e">
        <f t="shared" ca="1" si="105"/>
        <v>#N/A</v>
      </c>
      <c r="EJ15" s="53" t="e">
        <f t="shared" ca="1" si="105"/>
        <v>#N/A</v>
      </c>
      <c r="EK15" s="53" t="e">
        <f t="shared" ca="1" si="105"/>
        <v>#N/A</v>
      </c>
      <c r="EL15" s="53" t="e">
        <f t="shared" ca="1" si="105"/>
        <v>#N/A</v>
      </c>
      <c r="EM15" s="53" t="e">
        <f t="shared" ca="1" si="105"/>
        <v>#N/A</v>
      </c>
      <c r="EN15" s="53" t="e">
        <f t="shared" ca="1" si="105"/>
        <v>#N/A</v>
      </c>
      <c r="EO15" s="53" t="e">
        <f t="shared" ca="1" si="105"/>
        <v>#N/A</v>
      </c>
      <c r="EP15" s="53" t="e">
        <f t="shared" ca="1" si="105"/>
        <v>#N/A</v>
      </c>
      <c r="EQ15" s="53" t="e">
        <f t="shared" ca="1" si="105"/>
        <v>#N/A</v>
      </c>
      <c r="ER15" s="53" t="e">
        <f t="shared" ca="1" si="105"/>
        <v>#N/A</v>
      </c>
      <c r="ES15" s="53" t="e">
        <f t="shared" ca="1" si="105"/>
        <v>#N/A</v>
      </c>
      <c r="ET15" s="53" t="e">
        <f t="shared" ca="1" si="105"/>
        <v>#N/A</v>
      </c>
      <c r="EU15" s="53" t="e">
        <f t="shared" ca="1" si="105"/>
        <v>#N/A</v>
      </c>
      <c r="EV15" s="53" t="e">
        <f t="shared" ca="1" si="105"/>
        <v>#N/A</v>
      </c>
      <c r="EW15" s="53" t="e">
        <f t="shared" ca="1" si="105"/>
        <v>#N/A</v>
      </c>
      <c r="EX15" s="53" t="e">
        <f t="shared" ca="1" si="105"/>
        <v>#N/A</v>
      </c>
      <c r="EY15" s="53" t="e">
        <f t="shared" ca="1" si="105"/>
        <v>#N/A</v>
      </c>
      <c r="EZ15" s="53" t="e">
        <f t="shared" ca="1" si="105"/>
        <v>#N/A</v>
      </c>
      <c r="FA15" s="53" t="e">
        <f t="shared" ca="1" si="105"/>
        <v>#N/A</v>
      </c>
      <c r="FB15" s="53" t="e">
        <f t="shared" ca="1" si="105"/>
        <v>#N/A</v>
      </c>
      <c r="FC15" s="53" t="e">
        <f t="shared" ca="1" si="105"/>
        <v>#N/A</v>
      </c>
      <c r="FD15" s="53" t="e">
        <f t="shared" ca="1" si="105"/>
        <v>#N/A</v>
      </c>
      <c r="FE15" s="53" t="e">
        <f t="shared" ca="1" si="105"/>
        <v>#N/A</v>
      </c>
      <c r="FF15" s="53" t="e">
        <f t="shared" ca="1" si="105"/>
        <v>#N/A</v>
      </c>
      <c r="FG15" s="53" t="e">
        <f t="shared" ca="1" si="105"/>
        <v>#N/A</v>
      </c>
      <c r="FH15" s="53" t="e">
        <f t="shared" ca="1" si="105"/>
        <v>#N/A</v>
      </c>
      <c r="FI15" s="53" t="e">
        <f t="shared" ca="1" si="105"/>
        <v>#N/A</v>
      </c>
      <c r="FJ15" s="53" t="e">
        <f t="shared" ca="1" si="105"/>
        <v>#N/A</v>
      </c>
      <c r="FK15" s="53" t="e">
        <f t="shared" ca="1" si="105"/>
        <v>#N/A</v>
      </c>
      <c r="FL15" s="53" t="e">
        <f t="shared" ca="1" si="105"/>
        <v>#N/A</v>
      </c>
      <c r="FM15" s="53" t="e">
        <f t="shared" ca="1" si="105"/>
        <v>#N/A</v>
      </c>
      <c r="FN15" s="53" t="e">
        <f t="shared" ca="1" si="105"/>
        <v>#N/A</v>
      </c>
      <c r="FO15" s="53" t="e">
        <f t="shared" ca="1" si="105"/>
        <v>#N/A</v>
      </c>
      <c r="FP15" s="53" t="e">
        <f t="shared" ca="1" si="105"/>
        <v>#N/A</v>
      </c>
      <c r="FQ15" s="53" t="e">
        <f t="shared" ca="1" si="105"/>
        <v>#N/A</v>
      </c>
      <c r="FR15" s="53" t="e">
        <f t="shared" ca="1" si="105"/>
        <v>#N/A</v>
      </c>
      <c r="FS15" s="53" t="e">
        <f t="shared" ca="1" si="105"/>
        <v>#N/A</v>
      </c>
      <c r="FT15" s="53" t="e">
        <f t="shared" ca="1" si="105"/>
        <v>#N/A</v>
      </c>
      <c r="FU15" s="53" t="e">
        <f t="shared" ca="1" si="105"/>
        <v>#N/A</v>
      </c>
      <c r="FV15" s="53" t="e">
        <f t="shared" ca="1" si="105"/>
        <v>#N/A</v>
      </c>
      <c r="FW15" s="53" t="e">
        <f t="shared" ca="1" si="105"/>
        <v>#N/A</v>
      </c>
      <c r="FX15" s="53" t="e">
        <f t="shared" ca="1" si="105"/>
        <v>#N/A</v>
      </c>
      <c r="FY15" s="53" t="e">
        <f t="shared" ca="1" si="105"/>
        <v>#N/A</v>
      </c>
      <c r="FZ15" s="53" t="e">
        <f t="shared" ca="1" si="105"/>
        <v>#N/A</v>
      </c>
      <c r="GA15" s="53" t="e">
        <f t="shared" ca="1" si="105"/>
        <v>#N/A</v>
      </c>
      <c r="GB15" s="53" t="e">
        <f t="shared" ca="1" si="105"/>
        <v>#N/A</v>
      </c>
      <c r="GC15" s="53" t="e">
        <f t="shared" ca="1" si="105"/>
        <v>#N/A</v>
      </c>
      <c r="GD15" s="53" t="e">
        <f t="shared" ca="1" si="105"/>
        <v>#N/A</v>
      </c>
      <c r="GE15" s="53" t="e">
        <f t="shared" ca="1" si="105"/>
        <v>#N/A</v>
      </c>
      <c r="GF15" s="53" t="e">
        <f t="shared" ca="1" si="105"/>
        <v>#N/A</v>
      </c>
      <c r="GG15" s="53" t="e">
        <f t="shared" ca="1" si="105"/>
        <v>#N/A</v>
      </c>
      <c r="GH15" s="53" t="e">
        <f t="shared" ca="1" si="105"/>
        <v>#N/A</v>
      </c>
      <c r="GI15" s="53" t="e">
        <f t="shared" ca="1" si="105"/>
        <v>#N/A</v>
      </c>
      <c r="GJ15" s="53" t="e">
        <f t="shared" ca="1" si="105"/>
        <v>#N/A</v>
      </c>
      <c r="GK15" s="53" t="e">
        <f t="shared" ca="1" si="105"/>
        <v>#N/A</v>
      </c>
      <c r="GL15" s="53" t="e">
        <f t="shared" ca="1" si="105"/>
        <v>#N/A</v>
      </c>
      <c r="GM15" s="53" t="e">
        <f t="shared" ca="1" si="105"/>
        <v>#N/A</v>
      </c>
      <c r="GN15" s="53" t="e">
        <f t="shared" ca="1" si="105"/>
        <v>#N/A</v>
      </c>
      <c r="GO15" s="53" t="e">
        <f t="shared" ca="1" si="105"/>
        <v>#N/A</v>
      </c>
      <c r="GP15" s="53" t="e">
        <f t="shared" ca="1" si="105"/>
        <v>#N/A</v>
      </c>
      <c r="GQ15" s="53" t="e">
        <f t="shared" ca="1" si="105"/>
        <v>#N/A</v>
      </c>
      <c r="GR15" s="53" t="e">
        <f t="shared" ref="GR15:IN15" ca="1" si="106">IF(ISNA(GQ6),NA(),IF(GR4-$C$9&lt;$C$10,(GR6/OFFSET(GR6,0,-GR4+$C$9))^(1/(GR4-$C$9)),(GR6/OFFSET(GR6,0,-$C$10))^(1/$C$10))-1)</f>
        <v>#N/A</v>
      </c>
      <c r="GS15" s="53" t="e">
        <f t="shared" ca="1" si="106"/>
        <v>#N/A</v>
      </c>
      <c r="GT15" s="53" t="e">
        <f t="shared" ca="1" si="106"/>
        <v>#N/A</v>
      </c>
      <c r="GU15" s="53" t="e">
        <f t="shared" ca="1" si="106"/>
        <v>#N/A</v>
      </c>
      <c r="GV15" s="53" t="e">
        <f t="shared" ca="1" si="106"/>
        <v>#N/A</v>
      </c>
      <c r="GW15" s="53" t="e">
        <f t="shared" ca="1" si="106"/>
        <v>#N/A</v>
      </c>
      <c r="GX15" s="53" t="e">
        <f t="shared" ca="1" si="106"/>
        <v>#N/A</v>
      </c>
      <c r="GY15" s="53" t="e">
        <f t="shared" ca="1" si="106"/>
        <v>#N/A</v>
      </c>
      <c r="GZ15" s="53" t="e">
        <f t="shared" ca="1" si="106"/>
        <v>#N/A</v>
      </c>
      <c r="HA15" s="53" t="e">
        <f t="shared" ca="1" si="106"/>
        <v>#N/A</v>
      </c>
      <c r="HB15" s="53" t="e">
        <f t="shared" ca="1" si="106"/>
        <v>#N/A</v>
      </c>
      <c r="HC15" s="53" t="e">
        <f t="shared" ca="1" si="106"/>
        <v>#N/A</v>
      </c>
      <c r="HD15" s="53" t="e">
        <f t="shared" ca="1" si="106"/>
        <v>#N/A</v>
      </c>
      <c r="HE15" s="53" t="e">
        <f t="shared" ca="1" si="106"/>
        <v>#N/A</v>
      </c>
      <c r="HF15" s="53" t="e">
        <f t="shared" ca="1" si="106"/>
        <v>#N/A</v>
      </c>
      <c r="HG15" s="53" t="e">
        <f t="shared" ca="1" si="106"/>
        <v>#N/A</v>
      </c>
      <c r="HH15" s="53" t="e">
        <f t="shared" ca="1" si="106"/>
        <v>#N/A</v>
      </c>
      <c r="HI15" s="53" t="e">
        <f t="shared" ca="1" si="106"/>
        <v>#N/A</v>
      </c>
      <c r="HJ15" s="53" t="e">
        <f t="shared" ca="1" si="106"/>
        <v>#N/A</v>
      </c>
      <c r="HK15" s="53" t="e">
        <f t="shared" ca="1" si="106"/>
        <v>#N/A</v>
      </c>
      <c r="HL15" s="53" t="e">
        <f t="shared" ca="1" si="106"/>
        <v>#N/A</v>
      </c>
      <c r="HM15" s="53" t="e">
        <f t="shared" ca="1" si="106"/>
        <v>#N/A</v>
      </c>
      <c r="HN15" s="53" t="e">
        <f t="shared" ca="1" si="106"/>
        <v>#N/A</v>
      </c>
      <c r="HO15" s="53" t="e">
        <f t="shared" ca="1" si="106"/>
        <v>#N/A</v>
      </c>
      <c r="HP15" s="53" t="e">
        <f t="shared" ca="1" si="106"/>
        <v>#N/A</v>
      </c>
      <c r="HQ15" s="53" t="e">
        <f t="shared" ca="1" si="106"/>
        <v>#N/A</v>
      </c>
      <c r="HR15" s="53" t="e">
        <f t="shared" ca="1" si="106"/>
        <v>#N/A</v>
      </c>
      <c r="HS15" s="53" t="e">
        <f t="shared" ca="1" si="106"/>
        <v>#N/A</v>
      </c>
      <c r="HT15" s="53" t="e">
        <f t="shared" ca="1" si="106"/>
        <v>#N/A</v>
      </c>
      <c r="HU15" s="53" t="e">
        <f t="shared" ca="1" si="106"/>
        <v>#N/A</v>
      </c>
      <c r="HV15" s="53" t="e">
        <f t="shared" ca="1" si="106"/>
        <v>#N/A</v>
      </c>
      <c r="HW15" s="53" t="e">
        <f t="shared" ca="1" si="106"/>
        <v>#N/A</v>
      </c>
      <c r="HX15" s="53" t="e">
        <f t="shared" ca="1" si="106"/>
        <v>#N/A</v>
      </c>
      <c r="HY15" s="53" t="e">
        <f t="shared" ca="1" si="106"/>
        <v>#N/A</v>
      </c>
      <c r="HZ15" s="53" t="e">
        <f t="shared" ca="1" si="106"/>
        <v>#N/A</v>
      </c>
      <c r="IA15" s="53" t="e">
        <f t="shared" ca="1" si="106"/>
        <v>#N/A</v>
      </c>
      <c r="IB15" s="53" t="e">
        <f t="shared" ca="1" si="106"/>
        <v>#N/A</v>
      </c>
      <c r="IC15" s="53" t="e">
        <f t="shared" ca="1" si="106"/>
        <v>#N/A</v>
      </c>
      <c r="ID15" s="53" t="e">
        <f t="shared" ca="1" si="106"/>
        <v>#N/A</v>
      </c>
      <c r="IE15" s="53" t="e">
        <f t="shared" ca="1" si="106"/>
        <v>#N/A</v>
      </c>
      <c r="IF15" s="53" t="e">
        <f t="shared" ca="1" si="106"/>
        <v>#N/A</v>
      </c>
      <c r="IG15" s="53" t="e">
        <f t="shared" ca="1" si="106"/>
        <v>#N/A</v>
      </c>
      <c r="IH15" s="53" t="e">
        <f t="shared" ca="1" si="106"/>
        <v>#N/A</v>
      </c>
      <c r="II15" s="53" t="e">
        <f t="shared" ca="1" si="106"/>
        <v>#N/A</v>
      </c>
      <c r="IJ15" s="53" t="e">
        <f t="shared" ca="1" si="106"/>
        <v>#N/A</v>
      </c>
      <c r="IK15" s="53" t="e">
        <f t="shared" ca="1" si="106"/>
        <v>#N/A</v>
      </c>
      <c r="IL15" s="53" t="e">
        <f t="shared" ca="1" si="106"/>
        <v>#N/A</v>
      </c>
      <c r="IM15" s="53" t="e">
        <f t="shared" ca="1" si="106"/>
        <v>#N/A</v>
      </c>
      <c r="IN15" s="53" t="e">
        <f t="shared" ca="1" si="106"/>
        <v>#N/A</v>
      </c>
    </row>
    <row r="16" spans="2:248" x14ac:dyDescent="0.3">
      <c r="B16" s="19" t="s">
        <v>463</v>
      </c>
      <c r="C16" s="21" t="e">
        <f>IF(Projections!Z39="",VLOOKUP(B2,Country_Data!C:L,10,FALSE),Projections!Z39)</f>
        <v>#N/A</v>
      </c>
      <c r="E16" s="90" t="s">
        <v>577</v>
      </c>
      <c r="F16" s="19" t="s">
        <v>561</v>
      </c>
      <c r="G16" s="91">
        <f ca="1">IFERROR(AVERAGE(E14:G14),NA())</f>
        <v>1.8018018018018056E-2</v>
      </c>
      <c r="H16" s="91">
        <f t="shared" ref="H16:O16" ca="1" si="107">IFERROR(AVERAGE(F14:H14),NA())</f>
        <v>1.8018018018018056E-2</v>
      </c>
      <c r="I16" s="91">
        <f t="shared" ca="1" si="107"/>
        <v>4.066076529489656E-2</v>
      </c>
      <c r="J16" s="91">
        <f t="shared" ca="1" si="107"/>
        <v>0.13520667965977151</v>
      </c>
      <c r="K16" s="91">
        <f t="shared" ca="1" si="107"/>
        <v>0.25166272422903208</v>
      </c>
      <c r="L16" s="91">
        <f t="shared" ca="1" si="107"/>
        <v>0.34879223852519775</v>
      </c>
      <c r="M16" s="91">
        <f ca="1">IFERROR(AVERAGE(K14:M14),NA())</f>
        <v>0.43789070703461658</v>
      </c>
      <c r="N16" s="91">
        <f t="shared" ca="1" si="107"/>
        <v>0.50077839350230979</v>
      </c>
      <c r="O16" s="91">
        <f t="shared" ca="1" si="107"/>
        <v>0.5270175839237301</v>
      </c>
      <c r="P16" s="91">
        <f ca="1">IFERROR(AVERAGE(N14:P14),NA())</f>
        <v>0.46364073335958911</v>
      </c>
      <c r="Q16" s="91">
        <f t="shared" ref="Q16:AC16" ca="1" si="108">IFERROR(AVERAGE(O14:Q14),NA())</f>
        <v>0.39052971845599654</v>
      </c>
      <c r="R16" s="91">
        <f t="shared" ca="1" si="108"/>
        <v>0.32184065424677782</v>
      </c>
      <c r="S16" s="91">
        <f t="shared" ca="1" si="108"/>
        <v>0.28116169350495651</v>
      </c>
      <c r="T16" s="91">
        <f t="shared" ca="1" si="108"/>
        <v>0.24432247723981257</v>
      </c>
      <c r="U16" s="91">
        <f t="shared" ca="1" si="108"/>
        <v>0.23138649112065304</v>
      </c>
      <c r="V16" s="91">
        <f t="shared" ca="1" si="108"/>
        <v>0.20744326348086148</v>
      </c>
      <c r="W16" s="91">
        <f t="shared" ca="1" si="108"/>
        <v>0.17483332928990736</v>
      </c>
      <c r="X16" s="91">
        <f t="shared" ca="1" si="108"/>
        <v>0.13291301606289307</v>
      </c>
      <c r="Y16" s="91">
        <f t="shared" ca="1" si="108"/>
        <v>9.778058491338526E-2</v>
      </c>
      <c r="Z16" s="91">
        <f t="shared" ca="1" si="108"/>
        <v>7.0245124949999196E-2</v>
      </c>
      <c r="AA16" s="91">
        <f t="shared" ca="1" si="108"/>
        <v>5.261635587074872E-2</v>
      </c>
      <c r="AB16" s="91">
        <f t="shared" ca="1" si="108"/>
        <v>3.7209323891846058E-2</v>
      </c>
      <c r="AC16" s="91">
        <f t="shared" ca="1" si="108"/>
        <v>4.1969601112255374E-2</v>
      </c>
      <c r="AD16" s="91">
        <f ca="1">IFERROR(AVERAGE(AB14:AD14),NA())</f>
        <v>4.962979950727734E-2</v>
      </c>
      <c r="AE16" s="91">
        <f ca="1">IFERROR(AVERAGE(AC14:AE14),NA())</f>
        <v>5.4317824695453876E-2</v>
      </c>
      <c r="AF16" s="91">
        <f t="shared" ref="AF16:CP16" ca="1" si="109">IFERROR(AVERAGE(AD14:AF14),NA())</f>
        <v>4.6198231619282236E-2</v>
      </c>
      <c r="AG16" s="91">
        <f t="shared" ca="1" si="109"/>
        <v>3.2037708895507867E-2</v>
      </c>
      <c r="AH16" s="91">
        <f t="shared" ca="1" si="109"/>
        <v>1.2210635579116022E-2</v>
      </c>
      <c r="AI16" s="91">
        <f t="shared" ca="1" si="109"/>
        <v>-1.4469444852146629E-2</v>
      </c>
      <c r="AJ16" s="91">
        <f t="shared" ca="1" si="109"/>
        <v>-3.4525791572024213E-2</v>
      </c>
      <c r="AK16" s="91">
        <f t="shared" ca="1" si="109"/>
        <v>-4.6722509714484474E-2</v>
      </c>
      <c r="AL16" s="91">
        <f t="shared" ca="1" si="109"/>
        <v>-4.6828859617340513E-2</v>
      </c>
      <c r="AM16" s="91">
        <f t="shared" ca="1" si="109"/>
        <v>-6.4334973360152883E-2</v>
      </c>
      <c r="AN16" s="91">
        <f t="shared" ca="1" si="109"/>
        <v>-0.13332919252303163</v>
      </c>
      <c r="AO16" s="91">
        <f t="shared" ca="1" si="109"/>
        <v>-0.21584160566889343</v>
      </c>
      <c r="AP16" s="91">
        <f t="shared" ca="1" si="109"/>
        <v>-0.25432601703837138</v>
      </c>
      <c r="AQ16" s="91">
        <f t="shared" ca="1" si="109"/>
        <v>-0.24580687346468433</v>
      </c>
      <c r="AR16" s="91">
        <f t="shared" ca="1" si="109"/>
        <v>-0.20857028464659325</v>
      </c>
      <c r="AS16" s="91">
        <f t="shared" ca="1" si="109"/>
        <v>-0.13379983368722159</v>
      </c>
      <c r="AT16" s="91">
        <f t="shared" ca="1" si="109"/>
        <v>-4.9388018529978135E-3</v>
      </c>
      <c r="AU16" s="91">
        <f t="shared" ca="1" si="109"/>
        <v>8.0231976899737559E-2</v>
      </c>
      <c r="AV16" s="91">
        <f t="shared" ca="1" si="109"/>
        <v>0.11784131266590732</v>
      </c>
      <c r="AW16" s="91">
        <f t="shared" ca="1" si="109"/>
        <v>0.10809201620228914</v>
      </c>
      <c r="AX16" s="91">
        <f t="shared" ca="1" si="109"/>
        <v>0.1392414232091875</v>
      </c>
      <c r="AY16" s="91">
        <f t="shared" ca="1" si="109"/>
        <v>0.14124096712871861</v>
      </c>
      <c r="AZ16" s="91">
        <f t="shared" ca="1" si="109"/>
        <v>0.14294832563635618</v>
      </c>
      <c r="BA16" s="91">
        <f t="shared" ca="1" si="109"/>
        <v>0.12984515796885177</v>
      </c>
      <c r="BB16" s="91">
        <f t="shared" ca="1" si="109"/>
        <v>0.13690358397097749</v>
      </c>
      <c r="BC16" s="91">
        <f t="shared" ca="1" si="109"/>
        <v>0.13412011918752045</v>
      </c>
      <c r="BD16" s="91">
        <f t="shared" ca="1" si="109"/>
        <v>0.1298781734327179</v>
      </c>
      <c r="BE16" s="91">
        <f t="shared" ca="1" si="109"/>
        <v>0.11771570251255237</v>
      </c>
      <c r="BF16" s="91">
        <f t="shared" ca="1" si="109"/>
        <v>0.1226198159532137</v>
      </c>
      <c r="BG16" s="91">
        <f t="shared" ca="1" si="109"/>
        <v>0.13526613888635394</v>
      </c>
      <c r="BH16" s="91">
        <f t="shared" ca="1" si="109"/>
        <v>0.15240274575309321</v>
      </c>
      <c r="BI16" s="91">
        <f t="shared" ca="1" si="109"/>
        <v>0.1603394549936478</v>
      </c>
      <c r="BJ16" s="91">
        <f t="shared" ca="1" si="109"/>
        <v>0.16366378250601099</v>
      </c>
      <c r="BK16" s="91">
        <f t="shared" ca="1" si="109"/>
        <v>0.15708904947316116</v>
      </c>
      <c r="BL16" s="91">
        <f t="shared" ca="1" si="109"/>
        <v>0.15693992398157527</v>
      </c>
      <c r="BM16" s="91">
        <f t="shared" ca="1" si="109"/>
        <v>0.15798742961492049</v>
      </c>
      <c r="BN16" s="91">
        <f t="shared" ca="1" si="109"/>
        <v>0.16781374807798569</v>
      </c>
      <c r="BO16" s="91">
        <f t="shared" ca="1" si="109"/>
        <v>0.17172267316584486</v>
      </c>
      <c r="BP16" s="91">
        <f t="shared" ca="1" si="109"/>
        <v>0.17522125007685876</v>
      </c>
      <c r="BQ16" s="91">
        <f t="shared" ca="1" si="109"/>
        <v>0.16717363421330678</v>
      </c>
      <c r="BR16" s="91">
        <f t="shared" ca="1" si="109"/>
        <v>0.15618558300133686</v>
      </c>
      <c r="BS16" s="91">
        <f t="shared" ca="1" si="109"/>
        <v>0.14340802674999317</v>
      </c>
      <c r="BT16" s="91">
        <f t="shared" ca="1" si="109"/>
        <v>0.14123094279273482</v>
      </c>
      <c r="BU16" s="91">
        <f t="shared" ca="1" si="109"/>
        <v>0.13921959287520899</v>
      </c>
      <c r="BV16" s="91">
        <f t="shared" ca="1" si="109"/>
        <v>0.13756831921708987</v>
      </c>
      <c r="BW16" s="91">
        <f t="shared" ca="1" si="109"/>
        <v>0.12801514146919826</v>
      </c>
      <c r="BX16" s="91">
        <f t="shared" ca="1" si="109"/>
        <v>0.11696631796954415</v>
      </c>
      <c r="BY16" s="91">
        <f t="shared" ca="1" si="109"/>
        <v>0.10162891798839342</v>
      </c>
      <c r="BZ16" s="91">
        <f t="shared" ca="1" si="109"/>
        <v>9.0535040138073564E-2</v>
      </c>
      <c r="CA16" s="91">
        <f t="shared" ca="1" si="109"/>
        <v>8.1020178891117192E-2</v>
      </c>
      <c r="CB16" s="91">
        <f t="shared" ca="1" si="109"/>
        <v>7.6758735531457623E-2</v>
      </c>
      <c r="CC16" s="91">
        <f t="shared" ca="1" si="109"/>
        <v>7.0204774729964337E-2</v>
      </c>
      <c r="CD16" s="91">
        <f t="shared" ca="1" si="109"/>
        <v>6.1168459275585896E-2</v>
      </c>
      <c r="CE16" s="91">
        <f t="shared" ca="1" si="109"/>
        <v>4.6702814924621805E-2</v>
      </c>
      <c r="CF16" s="91">
        <f t="shared" ca="1" si="109"/>
        <v>3.4844427959531167E-2</v>
      </c>
      <c r="CG16" s="91">
        <f t="shared" ca="1" si="109"/>
        <v>2.6460161675891197E-2</v>
      </c>
      <c r="CH16" s="91">
        <f t="shared" ca="1" si="109"/>
        <v>2.3248963150166519E-2</v>
      </c>
      <c r="CI16" s="91">
        <f t="shared" ca="1" si="109"/>
        <v>2.1300197431821506E-2</v>
      </c>
      <c r="CJ16" s="91">
        <f t="shared" ca="1" si="109"/>
        <v>2.185876904020671E-2</v>
      </c>
      <c r="CK16" s="91">
        <f t="shared" ca="1" si="109"/>
        <v>1.8890345921156459E-2</v>
      </c>
      <c r="CL16" s="91">
        <f t="shared" ca="1" si="109"/>
        <v>1.308631983682614E-2</v>
      </c>
      <c r="CM16" s="91">
        <f t="shared" ca="1" si="109"/>
        <v>4.3885765637198997E-3</v>
      </c>
      <c r="CN16" s="91">
        <f t="shared" ca="1" si="109"/>
        <v>1.7724880730019359E-3</v>
      </c>
      <c r="CO16" s="91">
        <f t="shared" ca="1" si="109"/>
        <v>2.374149595601005E-3</v>
      </c>
      <c r="CP16" s="91">
        <f t="shared" ca="1" si="109"/>
        <v>6.3799857848148749E-3</v>
      </c>
      <c r="CQ16" s="91">
        <f t="shared" ref="CQ16:FB16" ca="1" si="110">IFERROR(AVERAGE(CO14:CQ14),NA())</f>
        <v>7.5199494986305142E-3</v>
      </c>
      <c r="CR16" s="91">
        <f t="shared" ca="1" si="110"/>
        <v>7.7538032800932299E-3</v>
      </c>
      <c r="CS16" s="91" t="e">
        <f t="shared" ca="1" si="110"/>
        <v>#N/A</v>
      </c>
      <c r="CT16" s="91" t="e">
        <f t="shared" ca="1" si="110"/>
        <v>#N/A</v>
      </c>
      <c r="CU16" s="91" t="e">
        <f t="shared" ca="1" si="110"/>
        <v>#N/A</v>
      </c>
      <c r="CV16" s="91" t="e">
        <f t="shared" ca="1" si="110"/>
        <v>#N/A</v>
      </c>
      <c r="CW16" s="91" t="e">
        <f t="shared" ca="1" si="110"/>
        <v>#N/A</v>
      </c>
      <c r="CX16" s="91" t="e">
        <f t="shared" ca="1" si="110"/>
        <v>#N/A</v>
      </c>
      <c r="CY16" s="91" t="e">
        <f t="shared" ca="1" si="110"/>
        <v>#N/A</v>
      </c>
      <c r="CZ16" s="91" t="e">
        <f t="shared" ca="1" si="110"/>
        <v>#N/A</v>
      </c>
      <c r="DA16" s="91" t="e">
        <f t="shared" ca="1" si="110"/>
        <v>#N/A</v>
      </c>
      <c r="DB16" s="91" t="e">
        <f t="shared" ca="1" si="110"/>
        <v>#N/A</v>
      </c>
      <c r="DC16" s="91" t="e">
        <f t="shared" ca="1" si="110"/>
        <v>#N/A</v>
      </c>
      <c r="DD16" s="91" t="e">
        <f t="shared" ca="1" si="110"/>
        <v>#N/A</v>
      </c>
      <c r="DE16" s="91" t="e">
        <f t="shared" ca="1" si="110"/>
        <v>#N/A</v>
      </c>
      <c r="DF16" s="91" t="e">
        <f t="shared" ca="1" si="110"/>
        <v>#N/A</v>
      </c>
      <c r="DG16" s="91" t="e">
        <f t="shared" ca="1" si="110"/>
        <v>#N/A</v>
      </c>
      <c r="DH16" s="91" t="e">
        <f t="shared" ca="1" si="110"/>
        <v>#N/A</v>
      </c>
      <c r="DI16" s="91" t="e">
        <f t="shared" ca="1" si="110"/>
        <v>#N/A</v>
      </c>
      <c r="DJ16" s="91" t="e">
        <f t="shared" ca="1" si="110"/>
        <v>#N/A</v>
      </c>
      <c r="DK16" s="91" t="e">
        <f t="shared" ca="1" si="110"/>
        <v>#N/A</v>
      </c>
      <c r="DL16" s="91" t="e">
        <f t="shared" ca="1" si="110"/>
        <v>#N/A</v>
      </c>
      <c r="DM16" s="91" t="e">
        <f t="shared" ca="1" si="110"/>
        <v>#N/A</v>
      </c>
      <c r="DN16" s="91" t="e">
        <f t="shared" ca="1" si="110"/>
        <v>#N/A</v>
      </c>
      <c r="DO16" s="91" t="e">
        <f t="shared" ca="1" si="110"/>
        <v>#N/A</v>
      </c>
      <c r="DP16" s="91" t="e">
        <f t="shared" ca="1" si="110"/>
        <v>#N/A</v>
      </c>
      <c r="DQ16" s="91" t="e">
        <f t="shared" ca="1" si="110"/>
        <v>#N/A</v>
      </c>
      <c r="DR16" s="91" t="e">
        <f t="shared" ca="1" si="110"/>
        <v>#N/A</v>
      </c>
      <c r="DS16" s="91" t="e">
        <f t="shared" ca="1" si="110"/>
        <v>#N/A</v>
      </c>
      <c r="DT16" s="91" t="e">
        <f t="shared" ca="1" si="110"/>
        <v>#N/A</v>
      </c>
      <c r="DU16" s="91" t="e">
        <f t="shared" ca="1" si="110"/>
        <v>#N/A</v>
      </c>
      <c r="DV16" s="91" t="e">
        <f t="shared" ca="1" si="110"/>
        <v>#N/A</v>
      </c>
      <c r="DW16" s="91" t="e">
        <f t="shared" ca="1" si="110"/>
        <v>#N/A</v>
      </c>
      <c r="DX16" s="91" t="e">
        <f t="shared" ca="1" si="110"/>
        <v>#N/A</v>
      </c>
      <c r="DY16" s="91" t="e">
        <f t="shared" ca="1" si="110"/>
        <v>#N/A</v>
      </c>
      <c r="DZ16" s="91" t="e">
        <f t="shared" ca="1" si="110"/>
        <v>#N/A</v>
      </c>
      <c r="EA16" s="91" t="e">
        <f t="shared" ca="1" si="110"/>
        <v>#N/A</v>
      </c>
      <c r="EB16" s="91" t="e">
        <f t="shared" ca="1" si="110"/>
        <v>#N/A</v>
      </c>
      <c r="EC16" s="91" t="e">
        <f t="shared" ca="1" si="110"/>
        <v>#N/A</v>
      </c>
      <c r="ED16" s="91" t="e">
        <f t="shared" ca="1" si="110"/>
        <v>#N/A</v>
      </c>
      <c r="EE16" s="91" t="e">
        <f t="shared" ca="1" si="110"/>
        <v>#N/A</v>
      </c>
      <c r="EF16" s="91" t="e">
        <f t="shared" ca="1" si="110"/>
        <v>#N/A</v>
      </c>
      <c r="EG16" s="91" t="e">
        <f t="shared" ca="1" si="110"/>
        <v>#N/A</v>
      </c>
      <c r="EH16" s="91" t="e">
        <f t="shared" ca="1" si="110"/>
        <v>#N/A</v>
      </c>
      <c r="EI16" s="91" t="e">
        <f t="shared" ca="1" si="110"/>
        <v>#N/A</v>
      </c>
      <c r="EJ16" s="91" t="e">
        <f t="shared" ca="1" si="110"/>
        <v>#N/A</v>
      </c>
      <c r="EK16" s="91" t="e">
        <f t="shared" ca="1" si="110"/>
        <v>#N/A</v>
      </c>
      <c r="EL16" s="91" t="e">
        <f t="shared" ca="1" si="110"/>
        <v>#N/A</v>
      </c>
      <c r="EM16" s="91" t="e">
        <f t="shared" ca="1" si="110"/>
        <v>#N/A</v>
      </c>
      <c r="EN16" s="91" t="e">
        <f t="shared" ca="1" si="110"/>
        <v>#N/A</v>
      </c>
      <c r="EO16" s="91" t="e">
        <f t="shared" ca="1" si="110"/>
        <v>#N/A</v>
      </c>
      <c r="EP16" s="91" t="e">
        <f t="shared" ca="1" si="110"/>
        <v>#N/A</v>
      </c>
      <c r="EQ16" s="91" t="e">
        <f t="shared" ca="1" si="110"/>
        <v>#N/A</v>
      </c>
      <c r="ER16" s="91" t="e">
        <f t="shared" ca="1" si="110"/>
        <v>#N/A</v>
      </c>
      <c r="ES16" s="91" t="e">
        <f t="shared" ca="1" si="110"/>
        <v>#N/A</v>
      </c>
      <c r="ET16" s="91" t="e">
        <f t="shared" ca="1" si="110"/>
        <v>#N/A</v>
      </c>
      <c r="EU16" s="91" t="e">
        <f t="shared" ca="1" si="110"/>
        <v>#N/A</v>
      </c>
      <c r="EV16" s="91" t="e">
        <f t="shared" ca="1" si="110"/>
        <v>#N/A</v>
      </c>
      <c r="EW16" s="91" t="e">
        <f t="shared" ca="1" si="110"/>
        <v>#N/A</v>
      </c>
      <c r="EX16" s="91" t="e">
        <f t="shared" ca="1" si="110"/>
        <v>#N/A</v>
      </c>
      <c r="EY16" s="91" t="e">
        <f t="shared" ca="1" si="110"/>
        <v>#N/A</v>
      </c>
      <c r="EZ16" s="91" t="e">
        <f t="shared" ca="1" si="110"/>
        <v>#N/A</v>
      </c>
      <c r="FA16" s="91" t="e">
        <f t="shared" ca="1" si="110"/>
        <v>#N/A</v>
      </c>
      <c r="FB16" s="91" t="e">
        <f t="shared" ca="1" si="110"/>
        <v>#N/A</v>
      </c>
      <c r="FC16" s="91" t="e">
        <f t="shared" ref="FC16:HN16" ca="1" si="111">IFERROR(AVERAGE(FA14:FC14),NA())</f>
        <v>#N/A</v>
      </c>
      <c r="FD16" s="91" t="e">
        <f t="shared" ca="1" si="111"/>
        <v>#N/A</v>
      </c>
      <c r="FE16" s="91" t="e">
        <f t="shared" ca="1" si="111"/>
        <v>#N/A</v>
      </c>
      <c r="FF16" s="91" t="e">
        <f t="shared" ca="1" si="111"/>
        <v>#N/A</v>
      </c>
      <c r="FG16" s="91" t="e">
        <f t="shared" ca="1" si="111"/>
        <v>#N/A</v>
      </c>
      <c r="FH16" s="91" t="e">
        <f t="shared" ca="1" si="111"/>
        <v>#N/A</v>
      </c>
      <c r="FI16" s="91" t="e">
        <f t="shared" ca="1" si="111"/>
        <v>#N/A</v>
      </c>
      <c r="FJ16" s="91" t="e">
        <f t="shared" ca="1" si="111"/>
        <v>#N/A</v>
      </c>
      <c r="FK16" s="91" t="e">
        <f t="shared" ca="1" si="111"/>
        <v>#N/A</v>
      </c>
      <c r="FL16" s="91" t="e">
        <f t="shared" ca="1" si="111"/>
        <v>#N/A</v>
      </c>
      <c r="FM16" s="91" t="e">
        <f t="shared" ca="1" si="111"/>
        <v>#N/A</v>
      </c>
      <c r="FN16" s="91" t="e">
        <f t="shared" ca="1" si="111"/>
        <v>#N/A</v>
      </c>
      <c r="FO16" s="91" t="e">
        <f t="shared" ca="1" si="111"/>
        <v>#N/A</v>
      </c>
      <c r="FP16" s="91" t="e">
        <f t="shared" ca="1" si="111"/>
        <v>#N/A</v>
      </c>
      <c r="FQ16" s="91" t="e">
        <f t="shared" ca="1" si="111"/>
        <v>#N/A</v>
      </c>
      <c r="FR16" s="91" t="e">
        <f t="shared" ca="1" si="111"/>
        <v>#N/A</v>
      </c>
      <c r="FS16" s="91" t="e">
        <f t="shared" ca="1" si="111"/>
        <v>#N/A</v>
      </c>
      <c r="FT16" s="91" t="e">
        <f t="shared" ca="1" si="111"/>
        <v>#N/A</v>
      </c>
      <c r="FU16" s="91" t="e">
        <f t="shared" ca="1" si="111"/>
        <v>#N/A</v>
      </c>
      <c r="FV16" s="91" t="e">
        <f t="shared" ca="1" si="111"/>
        <v>#N/A</v>
      </c>
      <c r="FW16" s="91" t="e">
        <f t="shared" ca="1" si="111"/>
        <v>#N/A</v>
      </c>
      <c r="FX16" s="91" t="e">
        <f t="shared" ca="1" si="111"/>
        <v>#N/A</v>
      </c>
      <c r="FY16" s="91" t="e">
        <f t="shared" ca="1" si="111"/>
        <v>#N/A</v>
      </c>
      <c r="FZ16" s="91" t="e">
        <f t="shared" ca="1" si="111"/>
        <v>#N/A</v>
      </c>
      <c r="GA16" s="91" t="e">
        <f t="shared" ca="1" si="111"/>
        <v>#N/A</v>
      </c>
      <c r="GB16" s="91" t="e">
        <f t="shared" ca="1" si="111"/>
        <v>#N/A</v>
      </c>
      <c r="GC16" s="91" t="e">
        <f t="shared" ca="1" si="111"/>
        <v>#N/A</v>
      </c>
      <c r="GD16" s="91" t="e">
        <f t="shared" ca="1" si="111"/>
        <v>#N/A</v>
      </c>
      <c r="GE16" s="91" t="e">
        <f t="shared" ca="1" si="111"/>
        <v>#N/A</v>
      </c>
      <c r="GF16" s="91" t="e">
        <f t="shared" ca="1" si="111"/>
        <v>#N/A</v>
      </c>
      <c r="GG16" s="91" t="e">
        <f t="shared" ca="1" si="111"/>
        <v>#N/A</v>
      </c>
      <c r="GH16" s="91" t="e">
        <f t="shared" ca="1" si="111"/>
        <v>#N/A</v>
      </c>
      <c r="GI16" s="91" t="e">
        <f t="shared" ca="1" si="111"/>
        <v>#N/A</v>
      </c>
      <c r="GJ16" s="91" t="e">
        <f t="shared" ca="1" si="111"/>
        <v>#N/A</v>
      </c>
      <c r="GK16" s="91" t="e">
        <f t="shared" ca="1" si="111"/>
        <v>#N/A</v>
      </c>
      <c r="GL16" s="91" t="e">
        <f t="shared" ca="1" si="111"/>
        <v>#N/A</v>
      </c>
      <c r="GM16" s="91" t="e">
        <f t="shared" ca="1" si="111"/>
        <v>#N/A</v>
      </c>
      <c r="GN16" s="91" t="e">
        <f t="shared" ca="1" si="111"/>
        <v>#N/A</v>
      </c>
      <c r="GO16" s="91" t="e">
        <f t="shared" ca="1" si="111"/>
        <v>#N/A</v>
      </c>
      <c r="GP16" s="91" t="e">
        <f t="shared" ca="1" si="111"/>
        <v>#N/A</v>
      </c>
      <c r="GQ16" s="91" t="e">
        <f t="shared" ca="1" si="111"/>
        <v>#N/A</v>
      </c>
      <c r="GR16" s="91" t="e">
        <f t="shared" ca="1" si="111"/>
        <v>#N/A</v>
      </c>
      <c r="GS16" s="91" t="e">
        <f t="shared" ca="1" si="111"/>
        <v>#N/A</v>
      </c>
      <c r="GT16" s="91" t="e">
        <f t="shared" ca="1" si="111"/>
        <v>#N/A</v>
      </c>
      <c r="GU16" s="91" t="e">
        <f t="shared" ca="1" si="111"/>
        <v>#N/A</v>
      </c>
      <c r="GV16" s="91" t="e">
        <f t="shared" ca="1" si="111"/>
        <v>#N/A</v>
      </c>
      <c r="GW16" s="91" t="e">
        <f t="shared" ca="1" si="111"/>
        <v>#N/A</v>
      </c>
      <c r="GX16" s="91" t="e">
        <f t="shared" ca="1" si="111"/>
        <v>#N/A</v>
      </c>
      <c r="GY16" s="91" t="e">
        <f t="shared" ca="1" si="111"/>
        <v>#N/A</v>
      </c>
      <c r="GZ16" s="91" t="e">
        <f t="shared" ca="1" si="111"/>
        <v>#N/A</v>
      </c>
      <c r="HA16" s="91" t="e">
        <f t="shared" ca="1" si="111"/>
        <v>#N/A</v>
      </c>
      <c r="HB16" s="91" t="e">
        <f t="shared" ca="1" si="111"/>
        <v>#N/A</v>
      </c>
      <c r="HC16" s="91" t="e">
        <f t="shared" ca="1" si="111"/>
        <v>#N/A</v>
      </c>
      <c r="HD16" s="91" t="e">
        <f t="shared" ca="1" si="111"/>
        <v>#N/A</v>
      </c>
      <c r="HE16" s="91" t="e">
        <f t="shared" ca="1" si="111"/>
        <v>#N/A</v>
      </c>
      <c r="HF16" s="91" t="e">
        <f t="shared" ca="1" si="111"/>
        <v>#N/A</v>
      </c>
      <c r="HG16" s="91" t="e">
        <f t="shared" ca="1" si="111"/>
        <v>#N/A</v>
      </c>
      <c r="HH16" s="91" t="e">
        <f t="shared" ca="1" si="111"/>
        <v>#N/A</v>
      </c>
      <c r="HI16" s="91" t="e">
        <f t="shared" ca="1" si="111"/>
        <v>#N/A</v>
      </c>
      <c r="HJ16" s="91" t="e">
        <f t="shared" ca="1" si="111"/>
        <v>#N/A</v>
      </c>
      <c r="HK16" s="91" t="e">
        <f t="shared" ca="1" si="111"/>
        <v>#N/A</v>
      </c>
      <c r="HL16" s="91" t="e">
        <f t="shared" ca="1" si="111"/>
        <v>#N/A</v>
      </c>
      <c r="HM16" s="91" t="e">
        <f t="shared" ca="1" si="111"/>
        <v>#N/A</v>
      </c>
      <c r="HN16" s="91" t="e">
        <f t="shared" ca="1" si="111"/>
        <v>#N/A</v>
      </c>
      <c r="HO16" s="91" t="e">
        <f t="shared" ref="HO16:IN16" ca="1" si="112">IFERROR(AVERAGE(HM14:HO14),NA())</f>
        <v>#N/A</v>
      </c>
      <c r="HP16" s="91" t="e">
        <f t="shared" ca="1" si="112"/>
        <v>#N/A</v>
      </c>
      <c r="HQ16" s="91" t="e">
        <f t="shared" ca="1" si="112"/>
        <v>#N/A</v>
      </c>
      <c r="HR16" s="91" t="e">
        <f t="shared" ca="1" si="112"/>
        <v>#N/A</v>
      </c>
      <c r="HS16" s="91" t="e">
        <f t="shared" ca="1" si="112"/>
        <v>#N/A</v>
      </c>
      <c r="HT16" s="91" t="e">
        <f t="shared" ca="1" si="112"/>
        <v>#N/A</v>
      </c>
      <c r="HU16" s="91" t="e">
        <f t="shared" ca="1" si="112"/>
        <v>#N/A</v>
      </c>
      <c r="HV16" s="91" t="e">
        <f t="shared" ca="1" si="112"/>
        <v>#N/A</v>
      </c>
      <c r="HW16" s="91" t="e">
        <f t="shared" ca="1" si="112"/>
        <v>#N/A</v>
      </c>
      <c r="HX16" s="91" t="e">
        <f t="shared" ca="1" si="112"/>
        <v>#N/A</v>
      </c>
      <c r="HY16" s="91" t="e">
        <f t="shared" ca="1" si="112"/>
        <v>#N/A</v>
      </c>
      <c r="HZ16" s="91" t="e">
        <f t="shared" ca="1" si="112"/>
        <v>#N/A</v>
      </c>
      <c r="IA16" s="91" t="e">
        <f t="shared" ca="1" si="112"/>
        <v>#N/A</v>
      </c>
      <c r="IB16" s="91" t="e">
        <f t="shared" ca="1" si="112"/>
        <v>#N/A</v>
      </c>
      <c r="IC16" s="91" t="e">
        <f t="shared" ca="1" si="112"/>
        <v>#N/A</v>
      </c>
      <c r="ID16" s="91" t="e">
        <f t="shared" ca="1" si="112"/>
        <v>#N/A</v>
      </c>
      <c r="IE16" s="91" t="e">
        <f t="shared" ca="1" si="112"/>
        <v>#N/A</v>
      </c>
      <c r="IF16" s="91" t="e">
        <f t="shared" ca="1" si="112"/>
        <v>#N/A</v>
      </c>
      <c r="IG16" s="91" t="e">
        <f t="shared" ca="1" si="112"/>
        <v>#N/A</v>
      </c>
      <c r="IH16" s="91" t="e">
        <f t="shared" ca="1" si="112"/>
        <v>#N/A</v>
      </c>
      <c r="II16" s="91" t="e">
        <f t="shared" ca="1" si="112"/>
        <v>#N/A</v>
      </c>
      <c r="IJ16" s="91" t="e">
        <f t="shared" ca="1" si="112"/>
        <v>#N/A</v>
      </c>
      <c r="IK16" s="91" t="e">
        <f t="shared" ca="1" si="112"/>
        <v>#N/A</v>
      </c>
      <c r="IL16" s="91" t="e">
        <f t="shared" ca="1" si="112"/>
        <v>#N/A</v>
      </c>
      <c r="IM16" s="91" t="e">
        <f t="shared" ca="1" si="112"/>
        <v>#N/A</v>
      </c>
      <c r="IN16" s="91" t="e">
        <f t="shared" ca="1" si="112"/>
        <v>#N/A</v>
      </c>
    </row>
    <row r="17" spans="2:248" x14ac:dyDescent="0.3">
      <c r="B17" s="19" t="s">
        <v>490</v>
      </c>
      <c r="C17" s="23">
        <v>2.5000000000000001E-2</v>
      </c>
      <c r="E17" s="90" t="s">
        <v>577</v>
      </c>
      <c r="F17" s="19" t="s">
        <v>560</v>
      </c>
      <c r="G17" s="91">
        <f t="shared" ref="G17:AC17" ca="1" si="113">IFERROR(AVERAGE(E15:G15),NA())</f>
        <v>5.8823529411764719E-2</v>
      </c>
      <c r="H17" s="91">
        <f t="shared" ca="1" si="113"/>
        <v>5.8823529411764719E-2</v>
      </c>
      <c r="I17" s="91">
        <f t="shared" ca="1" si="113"/>
        <v>0.11811364787507135</v>
      </c>
      <c r="J17" s="91">
        <f t="shared" ca="1" si="113"/>
        <v>0.21579427514044344</v>
      </c>
      <c r="K17" s="91">
        <f t="shared" ca="1" si="113"/>
        <v>0.31192255951157549</v>
      </c>
      <c r="L17" s="91">
        <f t="shared" ca="1" si="113"/>
        <v>0.35630790195103401</v>
      </c>
      <c r="M17" s="91">
        <f t="shared" ca="1" si="113"/>
        <v>0.40145411210201321</v>
      </c>
      <c r="N17" s="91">
        <f t="shared" ca="1" si="113"/>
        <v>0.41439787262929412</v>
      </c>
      <c r="O17" s="91">
        <f t="shared" ca="1" si="113"/>
        <v>0.3991769466940735</v>
      </c>
      <c r="P17" s="91">
        <f t="shared" ca="1" si="113"/>
        <v>0.33883764250940512</v>
      </c>
      <c r="Q17" s="91">
        <f t="shared" ca="1" si="113"/>
        <v>0.29636688813953627</v>
      </c>
      <c r="R17" s="91">
        <f t="shared" ca="1" si="113"/>
        <v>0.2634468527779481</v>
      </c>
      <c r="S17" s="91">
        <f t="shared" ca="1" si="113"/>
        <v>0.24873541035772853</v>
      </c>
      <c r="T17" s="91">
        <f t="shared" ca="1" si="113"/>
        <v>0.24097985974082822</v>
      </c>
      <c r="U17" s="91">
        <f t="shared" ca="1" si="113"/>
        <v>0.23750756152628197</v>
      </c>
      <c r="V17" s="91">
        <f t="shared" ca="1" si="113"/>
        <v>0.21548148884235241</v>
      </c>
      <c r="W17" s="91">
        <f t="shared" ca="1" si="113"/>
        <v>0.18606369043915497</v>
      </c>
      <c r="X17" s="91">
        <f t="shared" ca="1" si="113"/>
        <v>0.1597328709448198</v>
      </c>
      <c r="Y17" s="91">
        <f t="shared" ca="1" si="113"/>
        <v>0.13766860119675992</v>
      </c>
      <c r="Z17" s="91">
        <f t="shared" ca="1" si="113"/>
        <v>0.13005222035729277</v>
      </c>
      <c r="AA17" s="91">
        <f t="shared" ca="1" si="113"/>
        <v>0.12442354803530405</v>
      </c>
      <c r="AB17" s="91">
        <f t="shared" ca="1" si="113"/>
        <v>0.11189716727172543</v>
      </c>
      <c r="AC17" s="91">
        <f t="shared" ca="1" si="113"/>
        <v>0.10784156373087495</v>
      </c>
      <c r="AD17" s="91">
        <f ca="1">IFERROR(AVERAGE(AB15:AD15),NA())</f>
        <v>0.10461997017158368</v>
      </c>
      <c r="AE17" s="91">
        <f t="shared" ref="AE17:CP17" ca="1" si="114">IFERROR(AVERAGE(AC15:AE15),NA())</f>
        <v>0.10872626922325956</v>
      </c>
      <c r="AF17" s="91">
        <f t="shared" ca="1" si="114"/>
        <v>0.10377074002923121</v>
      </c>
      <c r="AG17" s="91">
        <f t="shared" ca="1" si="114"/>
        <v>0.10332196826114289</v>
      </c>
      <c r="AH17" s="91">
        <f t="shared" ca="1" si="114"/>
        <v>9.4848497284278618E-2</v>
      </c>
      <c r="AI17" s="91">
        <f t="shared" ca="1" si="114"/>
        <v>8.530191064323904E-2</v>
      </c>
      <c r="AJ17" s="91">
        <f t="shared" ca="1" si="114"/>
        <v>6.9752167526798026E-2</v>
      </c>
      <c r="AK17" s="91">
        <f t="shared" ca="1" si="114"/>
        <v>5.9707804999796998E-2</v>
      </c>
      <c r="AL17" s="91">
        <f t="shared" ca="1" si="114"/>
        <v>5.5599019778672133E-2</v>
      </c>
      <c r="AM17" s="91">
        <f t="shared" ca="1" si="114"/>
        <v>4.9125707681958973E-2</v>
      </c>
      <c r="AN17" s="91">
        <f t="shared" ca="1" si="114"/>
        <v>4.7283979639109207E-2</v>
      </c>
      <c r="AO17" s="91">
        <f t="shared" ca="1" si="114"/>
        <v>4.1192035886814672E-2</v>
      </c>
      <c r="AP17" s="91">
        <f t="shared" ca="1" si="114"/>
        <v>4.1258749236184146E-2</v>
      </c>
      <c r="AQ17" s="91">
        <f t="shared" ca="1" si="114"/>
        <v>3.584346322106232E-2</v>
      </c>
      <c r="AR17" s="91">
        <f t="shared" ca="1" si="114"/>
        <v>3.3355997639836689E-2</v>
      </c>
      <c r="AS17" s="91">
        <f t="shared" ca="1" si="114"/>
        <v>2.677164991647496E-2</v>
      </c>
      <c r="AT17" s="91">
        <f t="shared" ca="1" si="114"/>
        <v>2.4418430491127092E-2</v>
      </c>
      <c r="AU17" s="91">
        <f t="shared" ca="1" si="114"/>
        <v>2.1468949539807342E-2</v>
      </c>
      <c r="AV17" s="91">
        <f t="shared" ca="1" si="114"/>
        <v>2.1758188950454189E-2</v>
      </c>
      <c r="AW17" s="91">
        <f t="shared" ca="1" si="114"/>
        <v>2.3459465322167878E-2</v>
      </c>
      <c r="AX17" s="91">
        <f t="shared" ca="1" si="114"/>
        <v>2.5006328768217401E-2</v>
      </c>
      <c r="AY17" s="91">
        <f t="shared" ca="1" si="114"/>
        <v>2.6974980555255785E-2</v>
      </c>
      <c r="AZ17" s="91">
        <f t="shared" ca="1" si="114"/>
        <v>2.8192778933560831E-2</v>
      </c>
      <c r="BA17" s="91">
        <f t="shared" ca="1" si="114"/>
        <v>3.200536805530637E-2</v>
      </c>
      <c r="BB17" s="91">
        <f t="shared" ca="1" si="114"/>
        <v>3.6111508509617973E-2</v>
      </c>
      <c r="BC17" s="91">
        <f t="shared" ca="1" si="114"/>
        <v>4.2960356263049393E-2</v>
      </c>
      <c r="BD17" s="91">
        <f t="shared" ca="1" si="114"/>
        <v>5.0159054433133253E-2</v>
      </c>
      <c r="BE17" s="91">
        <f t="shared" ca="1" si="114"/>
        <v>5.9142652955471352E-2</v>
      </c>
      <c r="BF17" s="91">
        <f t="shared" ca="1" si="114"/>
        <v>6.6973977392271442E-2</v>
      </c>
      <c r="BG17" s="91">
        <f t="shared" ca="1" si="114"/>
        <v>7.3378948138337341E-2</v>
      </c>
      <c r="BH17" s="91">
        <f t="shared" ca="1" si="114"/>
        <v>7.9803351080655435E-2</v>
      </c>
      <c r="BI17" s="91">
        <f t="shared" ca="1" si="114"/>
        <v>8.5745399535957015E-2</v>
      </c>
      <c r="BJ17" s="91">
        <f t="shared" ca="1" si="114"/>
        <v>9.2607692492825189E-2</v>
      </c>
      <c r="BK17" s="91">
        <f t="shared" ca="1" si="114"/>
        <v>9.8135446745734781E-2</v>
      </c>
      <c r="BL17" s="91">
        <f t="shared" ca="1" si="114"/>
        <v>0.10596560736548732</v>
      </c>
      <c r="BM17" s="91">
        <f t="shared" ca="1" si="114"/>
        <v>0.11202800590073896</v>
      </c>
      <c r="BN17" s="91">
        <f t="shared" ca="1" si="114"/>
        <v>0.11967641584339117</v>
      </c>
      <c r="BO17" s="91">
        <f t="shared" ca="1" si="114"/>
        <v>0.12495849921022033</v>
      </c>
      <c r="BP17" s="91">
        <f t="shared" ca="1" si="114"/>
        <v>0.12983178762538641</v>
      </c>
      <c r="BQ17" s="91">
        <f t="shared" ca="1" si="114"/>
        <v>0.13155137999353936</v>
      </c>
      <c r="BR17" s="91">
        <f t="shared" ca="1" si="114"/>
        <v>0.13276595278963596</v>
      </c>
      <c r="BS17" s="91">
        <f t="shared" ca="1" si="114"/>
        <v>0.13231648192292256</v>
      </c>
      <c r="BT17" s="91">
        <f t="shared" ca="1" si="114"/>
        <v>0.13203518335366757</v>
      </c>
      <c r="BU17" s="91">
        <f t="shared" ca="1" si="114"/>
        <v>0.13134808034124826</v>
      </c>
      <c r="BV17" s="91">
        <f t="shared" ca="1" si="114"/>
        <v>0.1302769725297758</v>
      </c>
      <c r="BW17" s="91">
        <f t="shared" ca="1" si="114"/>
        <v>0.12689055577476838</v>
      </c>
      <c r="BX17" s="91">
        <f t="shared" ca="1" si="114"/>
        <v>0.12270982421433947</v>
      </c>
      <c r="BY17" s="91">
        <f t="shared" ca="1" si="114"/>
        <v>0.11904728145387862</v>
      </c>
      <c r="BZ17" s="91">
        <f t="shared" ca="1" si="114"/>
        <v>0.11708279052620907</v>
      </c>
      <c r="CA17" s="91">
        <f t="shared" ca="1" si="114"/>
        <v>0.11606692599119277</v>
      </c>
      <c r="CB17" s="91">
        <f t="shared" ca="1" si="114"/>
        <v>0.11540180423255382</v>
      </c>
      <c r="CC17" s="91">
        <f t="shared" ca="1" si="114"/>
        <v>0.11185744394414421</v>
      </c>
      <c r="CD17" s="91">
        <f t="shared" ca="1" si="114"/>
        <v>0.1050705614234988</v>
      </c>
      <c r="CE17" s="91">
        <f t="shared" ca="1" si="114"/>
        <v>9.7298001176857232E-2</v>
      </c>
      <c r="CF17" s="91">
        <f t="shared" ca="1" si="114"/>
        <v>9.0580222981652428E-2</v>
      </c>
      <c r="CG17" s="91">
        <f t="shared" ca="1" si="114"/>
        <v>8.5748171320487218E-2</v>
      </c>
      <c r="CH17" s="91">
        <f t="shared" ca="1" si="114"/>
        <v>8.2466380207266113E-2</v>
      </c>
      <c r="CI17" s="91">
        <f t="shared" ca="1" si="114"/>
        <v>8.016644490222162E-2</v>
      </c>
      <c r="CJ17" s="91">
        <f t="shared" ca="1" si="114"/>
        <v>7.58744187105483E-2</v>
      </c>
      <c r="CK17" s="91">
        <f t="shared" ca="1" si="114"/>
        <v>6.9552839671529545E-2</v>
      </c>
      <c r="CL17" s="91">
        <f t="shared" ca="1" si="114"/>
        <v>6.2556377334264182E-2</v>
      </c>
      <c r="CM17" s="91">
        <f t="shared" ca="1" si="114"/>
        <v>5.8173405237372279E-2</v>
      </c>
      <c r="CN17" s="91">
        <f t="shared" ca="1" si="114"/>
        <v>5.6738092972336007E-2</v>
      </c>
      <c r="CO17" s="91">
        <f t="shared" ca="1" si="114"/>
        <v>5.829773875992017E-2</v>
      </c>
      <c r="CP17" s="91">
        <f t="shared" ca="1" si="114"/>
        <v>5.9699958126928486E-2</v>
      </c>
      <c r="CQ17" s="91">
        <f t="shared" ref="CQ17:FB17" ca="1" si="115">IFERROR(AVERAGE(CO15:CQ15),NA())</f>
        <v>5.8879709206798823E-2</v>
      </c>
      <c r="CR17" s="91">
        <f t="shared" ca="1" si="115"/>
        <v>5.4496175664134894E-2</v>
      </c>
      <c r="CS17" s="91" t="e">
        <f t="shared" ca="1" si="115"/>
        <v>#N/A</v>
      </c>
      <c r="CT17" s="91" t="e">
        <f t="shared" ca="1" si="115"/>
        <v>#N/A</v>
      </c>
      <c r="CU17" s="91" t="e">
        <f t="shared" ca="1" si="115"/>
        <v>#N/A</v>
      </c>
      <c r="CV17" s="91" t="e">
        <f t="shared" ca="1" si="115"/>
        <v>#N/A</v>
      </c>
      <c r="CW17" s="91" t="e">
        <f t="shared" ca="1" si="115"/>
        <v>#N/A</v>
      </c>
      <c r="CX17" s="91" t="e">
        <f t="shared" ca="1" si="115"/>
        <v>#N/A</v>
      </c>
      <c r="CY17" s="91" t="e">
        <f t="shared" ca="1" si="115"/>
        <v>#N/A</v>
      </c>
      <c r="CZ17" s="91" t="e">
        <f t="shared" ca="1" si="115"/>
        <v>#N/A</v>
      </c>
      <c r="DA17" s="91" t="e">
        <f t="shared" ca="1" si="115"/>
        <v>#N/A</v>
      </c>
      <c r="DB17" s="91" t="e">
        <f t="shared" ca="1" si="115"/>
        <v>#N/A</v>
      </c>
      <c r="DC17" s="91" t="e">
        <f t="shared" ca="1" si="115"/>
        <v>#N/A</v>
      </c>
      <c r="DD17" s="91" t="e">
        <f t="shared" ca="1" si="115"/>
        <v>#N/A</v>
      </c>
      <c r="DE17" s="91" t="e">
        <f t="shared" ca="1" si="115"/>
        <v>#N/A</v>
      </c>
      <c r="DF17" s="91" t="e">
        <f t="shared" ca="1" si="115"/>
        <v>#N/A</v>
      </c>
      <c r="DG17" s="91" t="e">
        <f t="shared" ca="1" si="115"/>
        <v>#N/A</v>
      </c>
      <c r="DH17" s="91" t="e">
        <f t="shared" ca="1" si="115"/>
        <v>#N/A</v>
      </c>
      <c r="DI17" s="91" t="e">
        <f t="shared" ca="1" si="115"/>
        <v>#N/A</v>
      </c>
      <c r="DJ17" s="91" t="e">
        <f t="shared" ca="1" si="115"/>
        <v>#N/A</v>
      </c>
      <c r="DK17" s="91" t="e">
        <f t="shared" ca="1" si="115"/>
        <v>#N/A</v>
      </c>
      <c r="DL17" s="91" t="e">
        <f t="shared" ca="1" si="115"/>
        <v>#N/A</v>
      </c>
      <c r="DM17" s="91" t="e">
        <f t="shared" ca="1" si="115"/>
        <v>#N/A</v>
      </c>
      <c r="DN17" s="91" t="e">
        <f t="shared" ca="1" si="115"/>
        <v>#N/A</v>
      </c>
      <c r="DO17" s="91" t="e">
        <f t="shared" ca="1" si="115"/>
        <v>#N/A</v>
      </c>
      <c r="DP17" s="91" t="e">
        <f t="shared" ca="1" si="115"/>
        <v>#N/A</v>
      </c>
      <c r="DQ17" s="91" t="e">
        <f t="shared" ca="1" si="115"/>
        <v>#N/A</v>
      </c>
      <c r="DR17" s="91" t="e">
        <f t="shared" ca="1" si="115"/>
        <v>#N/A</v>
      </c>
      <c r="DS17" s="91" t="e">
        <f t="shared" ca="1" si="115"/>
        <v>#N/A</v>
      </c>
      <c r="DT17" s="91" t="e">
        <f t="shared" ca="1" si="115"/>
        <v>#N/A</v>
      </c>
      <c r="DU17" s="91" t="e">
        <f t="shared" ca="1" si="115"/>
        <v>#N/A</v>
      </c>
      <c r="DV17" s="91" t="e">
        <f t="shared" ca="1" si="115"/>
        <v>#N/A</v>
      </c>
      <c r="DW17" s="91" t="e">
        <f t="shared" ca="1" si="115"/>
        <v>#N/A</v>
      </c>
      <c r="DX17" s="91" t="e">
        <f t="shared" ca="1" si="115"/>
        <v>#N/A</v>
      </c>
      <c r="DY17" s="91" t="e">
        <f t="shared" ca="1" si="115"/>
        <v>#N/A</v>
      </c>
      <c r="DZ17" s="91" t="e">
        <f t="shared" ca="1" si="115"/>
        <v>#N/A</v>
      </c>
      <c r="EA17" s="91" t="e">
        <f t="shared" ca="1" si="115"/>
        <v>#N/A</v>
      </c>
      <c r="EB17" s="91" t="e">
        <f t="shared" ca="1" si="115"/>
        <v>#N/A</v>
      </c>
      <c r="EC17" s="91" t="e">
        <f t="shared" ca="1" si="115"/>
        <v>#N/A</v>
      </c>
      <c r="ED17" s="91" t="e">
        <f t="shared" ca="1" si="115"/>
        <v>#N/A</v>
      </c>
      <c r="EE17" s="91" t="e">
        <f t="shared" ca="1" si="115"/>
        <v>#N/A</v>
      </c>
      <c r="EF17" s="91" t="e">
        <f t="shared" ca="1" si="115"/>
        <v>#N/A</v>
      </c>
      <c r="EG17" s="91" t="e">
        <f t="shared" ca="1" si="115"/>
        <v>#N/A</v>
      </c>
      <c r="EH17" s="91" t="e">
        <f t="shared" ca="1" si="115"/>
        <v>#N/A</v>
      </c>
      <c r="EI17" s="91" t="e">
        <f t="shared" ca="1" si="115"/>
        <v>#N/A</v>
      </c>
      <c r="EJ17" s="91" t="e">
        <f t="shared" ca="1" si="115"/>
        <v>#N/A</v>
      </c>
      <c r="EK17" s="91" t="e">
        <f t="shared" ca="1" si="115"/>
        <v>#N/A</v>
      </c>
      <c r="EL17" s="91" t="e">
        <f t="shared" ca="1" si="115"/>
        <v>#N/A</v>
      </c>
      <c r="EM17" s="91" t="e">
        <f t="shared" ca="1" si="115"/>
        <v>#N/A</v>
      </c>
      <c r="EN17" s="91" t="e">
        <f t="shared" ca="1" si="115"/>
        <v>#N/A</v>
      </c>
      <c r="EO17" s="91" t="e">
        <f t="shared" ca="1" si="115"/>
        <v>#N/A</v>
      </c>
      <c r="EP17" s="91" t="e">
        <f t="shared" ca="1" si="115"/>
        <v>#N/A</v>
      </c>
      <c r="EQ17" s="91" t="e">
        <f t="shared" ca="1" si="115"/>
        <v>#N/A</v>
      </c>
      <c r="ER17" s="91" t="e">
        <f t="shared" ca="1" si="115"/>
        <v>#N/A</v>
      </c>
      <c r="ES17" s="91" t="e">
        <f t="shared" ca="1" si="115"/>
        <v>#N/A</v>
      </c>
      <c r="ET17" s="91" t="e">
        <f t="shared" ca="1" si="115"/>
        <v>#N/A</v>
      </c>
      <c r="EU17" s="91" t="e">
        <f t="shared" ca="1" si="115"/>
        <v>#N/A</v>
      </c>
      <c r="EV17" s="91" t="e">
        <f t="shared" ca="1" si="115"/>
        <v>#N/A</v>
      </c>
      <c r="EW17" s="91" t="e">
        <f t="shared" ca="1" si="115"/>
        <v>#N/A</v>
      </c>
      <c r="EX17" s="91" t="e">
        <f t="shared" ca="1" si="115"/>
        <v>#N/A</v>
      </c>
      <c r="EY17" s="91" t="e">
        <f t="shared" ca="1" si="115"/>
        <v>#N/A</v>
      </c>
      <c r="EZ17" s="91" t="e">
        <f t="shared" ca="1" si="115"/>
        <v>#N/A</v>
      </c>
      <c r="FA17" s="91" t="e">
        <f t="shared" ca="1" si="115"/>
        <v>#N/A</v>
      </c>
      <c r="FB17" s="91" t="e">
        <f t="shared" ca="1" si="115"/>
        <v>#N/A</v>
      </c>
      <c r="FC17" s="91" t="e">
        <f t="shared" ref="FC17:HN17" ca="1" si="116">IFERROR(AVERAGE(FA15:FC15),NA())</f>
        <v>#N/A</v>
      </c>
      <c r="FD17" s="91" t="e">
        <f t="shared" ca="1" si="116"/>
        <v>#N/A</v>
      </c>
      <c r="FE17" s="91" t="e">
        <f t="shared" ca="1" si="116"/>
        <v>#N/A</v>
      </c>
      <c r="FF17" s="91" t="e">
        <f t="shared" ca="1" si="116"/>
        <v>#N/A</v>
      </c>
      <c r="FG17" s="91" t="e">
        <f t="shared" ca="1" si="116"/>
        <v>#N/A</v>
      </c>
      <c r="FH17" s="91" t="e">
        <f t="shared" ca="1" si="116"/>
        <v>#N/A</v>
      </c>
      <c r="FI17" s="91" t="e">
        <f t="shared" ca="1" si="116"/>
        <v>#N/A</v>
      </c>
      <c r="FJ17" s="91" t="e">
        <f t="shared" ca="1" si="116"/>
        <v>#N/A</v>
      </c>
      <c r="FK17" s="91" t="e">
        <f t="shared" ca="1" si="116"/>
        <v>#N/A</v>
      </c>
      <c r="FL17" s="91" t="e">
        <f t="shared" ca="1" si="116"/>
        <v>#N/A</v>
      </c>
      <c r="FM17" s="91" t="e">
        <f t="shared" ca="1" si="116"/>
        <v>#N/A</v>
      </c>
      <c r="FN17" s="91" t="e">
        <f t="shared" ca="1" si="116"/>
        <v>#N/A</v>
      </c>
      <c r="FO17" s="91" t="e">
        <f t="shared" ca="1" si="116"/>
        <v>#N/A</v>
      </c>
      <c r="FP17" s="91" t="e">
        <f t="shared" ca="1" si="116"/>
        <v>#N/A</v>
      </c>
      <c r="FQ17" s="91" t="e">
        <f t="shared" ca="1" si="116"/>
        <v>#N/A</v>
      </c>
      <c r="FR17" s="91" t="e">
        <f t="shared" ca="1" si="116"/>
        <v>#N/A</v>
      </c>
      <c r="FS17" s="91" t="e">
        <f t="shared" ca="1" si="116"/>
        <v>#N/A</v>
      </c>
      <c r="FT17" s="91" t="e">
        <f t="shared" ca="1" si="116"/>
        <v>#N/A</v>
      </c>
      <c r="FU17" s="91" t="e">
        <f t="shared" ca="1" si="116"/>
        <v>#N/A</v>
      </c>
      <c r="FV17" s="91" t="e">
        <f t="shared" ca="1" si="116"/>
        <v>#N/A</v>
      </c>
      <c r="FW17" s="91" t="e">
        <f t="shared" ca="1" si="116"/>
        <v>#N/A</v>
      </c>
      <c r="FX17" s="91" t="e">
        <f t="shared" ca="1" si="116"/>
        <v>#N/A</v>
      </c>
      <c r="FY17" s="91" t="e">
        <f t="shared" ca="1" si="116"/>
        <v>#N/A</v>
      </c>
      <c r="FZ17" s="91" t="e">
        <f t="shared" ca="1" si="116"/>
        <v>#N/A</v>
      </c>
      <c r="GA17" s="91" t="e">
        <f t="shared" ca="1" si="116"/>
        <v>#N/A</v>
      </c>
      <c r="GB17" s="91" t="e">
        <f t="shared" ca="1" si="116"/>
        <v>#N/A</v>
      </c>
      <c r="GC17" s="91" t="e">
        <f t="shared" ca="1" si="116"/>
        <v>#N/A</v>
      </c>
      <c r="GD17" s="91" t="e">
        <f t="shared" ca="1" si="116"/>
        <v>#N/A</v>
      </c>
      <c r="GE17" s="91" t="e">
        <f t="shared" ca="1" si="116"/>
        <v>#N/A</v>
      </c>
      <c r="GF17" s="91" t="e">
        <f t="shared" ca="1" si="116"/>
        <v>#N/A</v>
      </c>
      <c r="GG17" s="91" t="e">
        <f t="shared" ca="1" si="116"/>
        <v>#N/A</v>
      </c>
      <c r="GH17" s="91" t="e">
        <f t="shared" ca="1" si="116"/>
        <v>#N/A</v>
      </c>
      <c r="GI17" s="91" t="e">
        <f t="shared" ca="1" si="116"/>
        <v>#N/A</v>
      </c>
      <c r="GJ17" s="91" t="e">
        <f t="shared" ca="1" si="116"/>
        <v>#N/A</v>
      </c>
      <c r="GK17" s="91" t="e">
        <f t="shared" ca="1" si="116"/>
        <v>#N/A</v>
      </c>
      <c r="GL17" s="91" t="e">
        <f t="shared" ca="1" si="116"/>
        <v>#N/A</v>
      </c>
      <c r="GM17" s="91" t="e">
        <f t="shared" ca="1" si="116"/>
        <v>#N/A</v>
      </c>
      <c r="GN17" s="91" t="e">
        <f t="shared" ca="1" si="116"/>
        <v>#N/A</v>
      </c>
      <c r="GO17" s="91" t="e">
        <f t="shared" ca="1" si="116"/>
        <v>#N/A</v>
      </c>
      <c r="GP17" s="91" t="e">
        <f t="shared" ca="1" si="116"/>
        <v>#N/A</v>
      </c>
      <c r="GQ17" s="91" t="e">
        <f t="shared" ca="1" si="116"/>
        <v>#N/A</v>
      </c>
      <c r="GR17" s="91" t="e">
        <f t="shared" ca="1" si="116"/>
        <v>#N/A</v>
      </c>
      <c r="GS17" s="91" t="e">
        <f t="shared" ca="1" si="116"/>
        <v>#N/A</v>
      </c>
      <c r="GT17" s="91" t="e">
        <f t="shared" ca="1" si="116"/>
        <v>#N/A</v>
      </c>
      <c r="GU17" s="91" t="e">
        <f t="shared" ca="1" si="116"/>
        <v>#N/A</v>
      </c>
      <c r="GV17" s="91" t="e">
        <f t="shared" ca="1" si="116"/>
        <v>#N/A</v>
      </c>
      <c r="GW17" s="91" t="e">
        <f t="shared" ca="1" si="116"/>
        <v>#N/A</v>
      </c>
      <c r="GX17" s="91" t="e">
        <f t="shared" ca="1" si="116"/>
        <v>#N/A</v>
      </c>
      <c r="GY17" s="91" t="e">
        <f t="shared" ca="1" si="116"/>
        <v>#N/A</v>
      </c>
      <c r="GZ17" s="91" t="e">
        <f t="shared" ca="1" si="116"/>
        <v>#N/A</v>
      </c>
      <c r="HA17" s="91" t="e">
        <f t="shared" ca="1" si="116"/>
        <v>#N/A</v>
      </c>
      <c r="HB17" s="91" t="e">
        <f t="shared" ca="1" si="116"/>
        <v>#N/A</v>
      </c>
      <c r="HC17" s="91" t="e">
        <f t="shared" ca="1" si="116"/>
        <v>#N/A</v>
      </c>
      <c r="HD17" s="91" t="e">
        <f t="shared" ca="1" si="116"/>
        <v>#N/A</v>
      </c>
      <c r="HE17" s="91" t="e">
        <f t="shared" ca="1" si="116"/>
        <v>#N/A</v>
      </c>
      <c r="HF17" s="91" t="e">
        <f t="shared" ca="1" si="116"/>
        <v>#N/A</v>
      </c>
      <c r="HG17" s="91" t="e">
        <f t="shared" ca="1" si="116"/>
        <v>#N/A</v>
      </c>
      <c r="HH17" s="91" t="e">
        <f t="shared" ca="1" si="116"/>
        <v>#N/A</v>
      </c>
      <c r="HI17" s="91" t="e">
        <f t="shared" ca="1" si="116"/>
        <v>#N/A</v>
      </c>
      <c r="HJ17" s="91" t="e">
        <f t="shared" ca="1" si="116"/>
        <v>#N/A</v>
      </c>
      <c r="HK17" s="91" t="e">
        <f t="shared" ca="1" si="116"/>
        <v>#N/A</v>
      </c>
      <c r="HL17" s="91" t="e">
        <f t="shared" ca="1" si="116"/>
        <v>#N/A</v>
      </c>
      <c r="HM17" s="91" t="e">
        <f t="shared" ca="1" si="116"/>
        <v>#N/A</v>
      </c>
      <c r="HN17" s="91" t="e">
        <f t="shared" ca="1" si="116"/>
        <v>#N/A</v>
      </c>
      <c r="HO17" s="91" t="e">
        <f t="shared" ref="HO17:IN17" ca="1" si="117">IFERROR(AVERAGE(HM15:HO15),NA())</f>
        <v>#N/A</v>
      </c>
      <c r="HP17" s="91" t="e">
        <f t="shared" ca="1" si="117"/>
        <v>#N/A</v>
      </c>
      <c r="HQ17" s="91" t="e">
        <f t="shared" ca="1" si="117"/>
        <v>#N/A</v>
      </c>
      <c r="HR17" s="91" t="e">
        <f t="shared" ca="1" si="117"/>
        <v>#N/A</v>
      </c>
      <c r="HS17" s="91" t="e">
        <f t="shared" ca="1" si="117"/>
        <v>#N/A</v>
      </c>
      <c r="HT17" s="91" t="e">
        <f t="shared" ca="1" si="117"/>
        <v>#N/A</v>
      </c>
      <c r="HU17" s="91" t="e">
        <f t="shared" ca="1" si="117"/>
        <v>#N/A</v>
      </c>
      <c r="HV17" s="91" t="e">
        <f t="shared" ca="1" si="117"/>
        <v>#N/A</v>
      </c>
      <c r="HW17" s="91" t="e">
        <f t="shared" ca="1" si="117"/>
        <v>#N/A</v>
      </c>
      <c r="HX17" s="91" t="e">
        <f t="shared" ca="1" si="117"/>
        <v>#N/A</v>
      </c>
      <c r="HY17" s="91" t="e">
        <f t="shared" ca="1" si="117"/>
        <v>#N/A</v>
      </c>
      <c r="HZ17" s="91" t="e">
        <f t="shared" ca="1" si="117"/>
        <v>#N/A</v>
      </c>
      <c r="IA17" s="91" t="e">
        <f t="shared" ca="1" si="117"/>
        <v>#N/A</v>
      </c>
      <c r="IB17" s="91" t="e">
        <f t="shared" ca="1" si="117"/>
        <v>#N/A</v>
      </c>
      <c r="IC17" s="91" t="e">
        <f t="shared" ca="1" si="117"/>
        <v>#N/A</v>
      </c>
      <c r="ID17" s="91" t="e">
        <f t="shared" ca="1" si="117"/>
        <v>#N/A</v>
      </c>
      <c r="IE17" s="91" t="e">
        <f t="shared" ca="1" si="117"/>
        <v>#N/A</v>
      </c>
      <c r="IF17" s="91" t="e">
        <f t="shared" ca="1" si="117"/>
        <v>#N/A</v>
      </c>
      <c r="IG17" s="91" t="e">
        <f t="shared" ca="1" si="117"/>
        <v>#N/A</v>
      </c>
      <c r="IH17" s="91" t="e">
        <f t="shared" ca="1" si="117"/>
        <v>#N/A</v>
      </c>
      <c r="II17" s="91" t="e">
        <f t="shared" ca="1" si="117"/>
        <v>#N/A</v>
      </c>
      <c r="IJ17" s="91" t="e">
        <f t="shared" ca="1" si="117"/>
        <v>#N/A</v>
      </c>
      <c r="IK17" s="91" t="e">
        <f t="shared" ca="1" si="117"/>
        <v>#N/A</v>
      </c>
      <c r="IL17" s="91" t="e">
        <f t="shared" ca="1" si="117"/>
        <v>#N/A</v>
      </c>
      <c r="IM17" s="91" t="e">
        <f t="shared" ca="1" si="117"/>
        <v>#N/A</v>
      </c>
      <c r="IN17" s="91" t="e">
        <f t="shared" ca="1" si="117"/>
        <v>#N/A</v>
      </c>
    </row>
    <row r="19" spans="2:248" x14ac:dyDescent="0.3">
      <c r="B19" s="19" t="s">
        <v>476</v>
      </c>
      <c r="C19" s="40">
        <f>VLOOKUP(B2,Country_Data!B:J,9,FALSE)</f>
        <v>6913108351</v>
      </c>
      <c r="F19" s="19" t="s">
        <v>463</v>
      </c>
      <c r="G19" s="40" t="e">
        <f>$C$16</f>
        <v>#N/A</v>
      </c>
      <c r="H19" s="40" t="e">
        <f t="shared" ref="H19:BS19" si="118">$C$16</f>
        <v>#N/A</v>
      </c>
      <c r="I19" s="40" t="e">
        <f t="shared" si="118"/>
        <v>#N/A</v>
      </c>
      <c r="J19" s="40" t="e">
        <f t="shared" si="118"/>
        <v>#N/A</v>
      </c>
      <c r="K19" s="40" t="e">
        <f t="shared" si="118"/>
        <v>#N/A</v>
      </c>
      <c r="L19" s="40" t="e">
        <f t="shared" si="118"/>
        <v>#N/A</v>
      </c>
      <c r="M19" s="40" t="e">
        <f t="shared" si="118"/>
        <v>#N/A</v>
      </c>
      <c r="N19" s="40" t="e">
        <f t="shared" si="118"/>
        <v>#N/A</v>
      </c>
      <c r="O19" s="40" t="e">
        <f t="shared" si="118"/>
        <v>#N/A</v>
      </c>
      <c r="P19" s="40" t="e">
        <f t="shared" si="118"/>
        <v>#N/A</v>
      </c>
      <c r="Q19" s="40" t="e">
        <f t="shared" si="118"/>
        <v>#N/A</v>
      </c>
      <c r="R19" s="40" t="e">
        <f t="shared" si="118"/>
        <v>#N/A</v>
      </c>
      <c r="S19" s="40" t="e">
        <f t="shared" si="118"/>
        <v>#N/A</v>
      </c>
      <c r="T19" s="40" t="e">
        <f t="shared" si="118"/>
        <v>#N/A</v>
      </c>
      <c r="U19" s="40" t="e">
        <f t="shared" si="118"/>
        <v>#N/A</v>
      </c>
      <c r="V19" s="40" t="e">
        <f t="shared" si="118"/>
        <v>#N/A</v>
      </c>
      <c r="W19" s="40" t="e">
        <f t="shared" si="118"/>
        <v>#N/A</v>
      </c>
      <c r="X19" s="40" t="e">
        <f t="shared" si="118"/>
        <v>#N/A</v>
      </c>
      <c r="Y19" s="40" t="e">
        <f t="shared" si="118"/>
        <v>#N/A</v>
      </c>
      <c r="Z19" s="40" t="e">
        <f t="shared" si="118"/>
        <v>#N/A</v>
      </c>
      <c r="AA19" s="40" t="e">
        <f t="shared" si="118"/>
        <v>#N/A</v>
      </c>
      <c r="AB19" s="40" t="e">
        <f t="shared" si="118"/>
        <v>#N/A</v>
      </c>
      <c r="AC19" s="40" t="e">
        <f t="shared" si="118"/>
        <v>#N/A</v>
      </c>
      <c r="AD19" s="40" t="e">
        <f t="shared" si="118"/>
        <v>#N/A</v>
      </c>
      <c r="AE19" s="40" t="e">
        <f t="shared" si="118"/>
        <v>#N/A</v>
      </c>
      <c r="AF19" s="40" t="e">
        <f t="shared" si="118"/>
        <v>#N/A</v>
      </c>
      <c r="AG19" s="40" t="e">
        <f t="shared" si="118"/>
        <v>#N/A</v>
      </c>
      <c r="AH19" s="40" t="e">
        <f t="shared" si="118"/>
        <v>#N/A</v>
      </c>
      <c r="AI19" s="40" t="e">
        <f t="shared" si="118"/>
        <v>#N/A</v>
      </c>
      <c r="AJ19" s="40" t="e">
        <f t="shared" si="118"/>
        <v>#N/A</v>
      </c>
      <c r="AK19" s="40" t="e">
        <f t="shared" si="118"/>
        <v>#N/A</v>
      </c>
      <c r="AL19" s="40" t="e">
        <f t="shared" si="118"/>
        <v>#N/A</v>
      </c>
      <c r="AM19" s="40" t="e">
        <f t="shared" si="118"/>
        <v>#N/A</v>
      </c>
      <c r="AN19" s="40" t="e">
        <f t="shared" si="118"/>
        <v>#N/A</v>
      </c>
      <c r="AO19" s="40" t="e">
        <f t="shared" si="118"/>
        <v>#N/A</v>
      </c>
      <c r="AP19" s="40" t="e">
        <f t="shared" si="118"/>
        <v>#N/A</v>
      </c>
      <c r="AQ19" s="40" t="e">
        <f t="shared" si="118"/>
        <v>#N/A</v>
      </c>
      <c r="AR19" s="40" t="e">
        <f t="shared" si="118"/>
        <v>#N/A</v>
      </c>
      <c r="AS19" s="40" t="e">
        <f t="shared" si="118"/>
        <v>#N/A</v>
      </c>
      <c r="AT19" s="40" t="e">
        <f t="shared" si="118"/>
        <v>#N/A</v>
      </c>
      <c r="AU19" s="40" t="e">
        <f t="shared" si="118"/>
        <v>#N/A</v>
      </c>
      <c r="AV19" s="40" t="e">
        <f t="shared" si="118"/>
        <v>#N/A</v>
      </c>
      <c r="AW19" s="40" t="e">
        <f t="shared" si="118"/>
        <v>#N/A</v>
      </c>
      <c r="AX19" s="40" t="e">
        <f t="shared" si="118"/>
        <v>#N/A</v>
      </c>
      <c r="AY19" s="40" t="e">
        <f t="shared" si="118"/>
        <v>#N/A</v>
      </c>
      <c r="AZ19" s="40" t="e">
        <f t="shared" si="118"/>
        <v>#N/A</v>
      </c>
      <c r="BA19" s="40" t="e">
        <f t="shared" si="118"/>
        <v>#N/A</v>
      </c>
      <c r="BB19" s="40" t="e">
        <f t="shared" si="118"/>
        <v>#N/A</v>
      </c>
      <c r="BC19" s="40" t="e">
        <f t="shared" si="118"/>
        <v>#N/A</v>
      </c>
      <c r="BD19" s="40" t="e">
        <f t="shared" si="118"/>
        <v>#N/A</v>
      </c>
      <c r="BE19" s="40" t="e">
        <f t="shared" si="118"/>
        <v>#N/A</v>
      </c>
      <c r="BF19" s="40" t="e">
        <f t="shared" si="118"/>
        <v>#N/A</v>
      </c>
      <c r="BG19" s="40" t="e">
        <f t="shared" si="118"/>
        <v>#N/A</v>
      </c>
      <c r="BH19" s="40" t="e">
        <f t="shared" si="118"/>
        <v>#N/A</v>
      </c>
      <c r="BI19" s="40" t="e">
        <f t="shared" si="118"/>
        <v>#N/A</v>
      </c>
      <c r="BJ19" s="40" t="e">
        <f t="shared" si="118"/>
        <v>#N/A</v>
      </c>
      <c r="BK19" s="40" t="e">
        <f t="shared" si="118"/>
        <v>#N/A</v>
      </c>
      <c r="BL19" s="40" t="e">
        <f t="shared" si="118"/>
        <v>#N/A</v>
      </c>
      <c r="BM19" s="40" t="e">
        <f t="shared" si="118"/>
        <v>#N/A</v>
      </c>
      <c r="BN19" s="40" t="e">
        <f t="shared" si="118"/>
        <v>#N/A</v>
      </c>
      <c r="BO19" s="40" t="e">
        <f t="shared" si="118"/>
        <v>#N/A</v>
      </c>
      <c r="BP19" s="40" t="e">
        <f t="shared" si="118"/>
        <v>#N/A</v>
      </c>
      <c r="BQ19" s="40" t="e">
        <f t="shared" si="118"/>
        <v>#N/A</v>
      </c>
      <c r="BR19" s="40" t="e">
        <f t="shared" si="118"/>
        <v>#N/A</v>
      </c>
      <c r="BS19" s="40" t="e">
        <f t="shared" si="118"/>
        <v>#N/A</v>
      </c>
      <c r="BT19" s="40" t="e">
        <f t="shared" ref="BT19:EE19" si="119">$C$16</f>
        <v>#N/A</v>
      </c>
      <c r="BU19" s="40" t="e">
        <f t="shared" si="119"/>
        <v>#N/A</v>
      </c>
      <c r="BV19" s="40" t="e">
        <f t="shared" si="119"/>
        <v>#N/A</v>
      </c>
      <c r="BW19" s="40" t="e">
        <f t="shared" si="119"/>
        <v>#N/A</v>
      </c>
      <c r="BX19" s="40" t="e">
        <f t="shared" si="119"/>
        <v>#N/A</v>
      </c>
      <c r="BY19" s="40" t="e">
        <f t="shared" si="119"/>
        <v>#N/A</v>
      </c>
      <c r="BZ19" s="40" t="e">
        <f t="shared" si="119"/>
        <v>#N/A</v>
      </c>
      <c r="CA19" s="40" t="e">
        <f t="shared" si="119"/>
        <v>#N/A</v>
      </c>
      <c r="CB19" s="40" t="e">
        <f t="shared" si="119"/>
        <v>#N/A</v>
      </c>
      <c r="CC19" s="40" t="e">
        <f t="shared" si="119"/>
        <v>#N/A</v>
      </c>
      <c r="CD19" s="40" t="e">
        <f t="shared" si="119"/>
        <v>#N/A</v>
      </c>
      <c r="CE19" s="40" t="e">
        <f t="shared" si="119"/>
        <v>#N/A</v>
      </c>
      <c r="CF19" s="40" t="e">
        <f t="shared" si="119"/>
        <v>#N/A</v>
      </c>
      <c r="CG19" s="40" t="e">
        <f t="shared" si="119"/>
        <v>#N/A</v>
      </c>
      <c r="CH19" s="40" t="e">
        <f t="shared" si="119"/>
        <v>#N/A</v>
      </c>
      <c r="CI19" s="40" t="e">
        <f t="shared" si="119"/>
        <v>#N/A</v>
      </c>
      <c r="CJ19" s="40" t="e">
        <f t="shared" si="119"/>
        <v>#N/A</v>
      </c>
      <c r="CK19" s="40" t="e">
        <f t="shared" si="119"/>
        <v>#N/A</v>
      </c>
      <c r="CL19" s="40" t="e">
        <f t="shared" si="119"/>
        <v>#N/A</v>
      </c>
      <c r="CM19" s="40" t="e">
        <f t="shared" si="119"/>
        <v>#N/A</v>
      </c>
      <c r="CN19" s="40" t="e">
        <f t="shared" si="119"/>
        <v>#N/A</v>
      </c>
      <c r="CO19" s="40" t="e">
        <f t="shared" si="119"/>
        <v>#N/A</v>
      </c>
      <c r="CP19" s="40" t="e">
        <f t="shared" si="119"/>
        <v>#N/A</v>
      </c>
      <c r="CQ19" s="40" t="e">
        <f t="shared" si="119"/>
        <v>#N/A</v>
      </c>
      <c r="CR19" s="40" t="e">
        <f t="shared" si="119"/>
        <v>#N/A</v>
      </c>
      <c r="CS19" s="40" t="e">
        <f t="shared" si="119"/>
        <v>#N/A</v>
      </c>
      <c r="CT19" s="40" t="e">
        <f t="shared" si="119"/>
        <v>#N/A</v>
      </c>
      <c r="CU19" s="40" t="e">
        <f t="shared" si="119"/>
        <v>#N/A</v>
      </c>
      <c r="CV19" s="40" t="e">
        <f t="shared" si="119"/>
        <v>#N/A</v>
      </c>
      <c r="CW19" s="40" t="e">
        <f t="shared" si="119"/>
        <v>#N/A</v>
      </c>
      <c r="CX19" s="40" t="e">
        <f t="shared" si="119"/>
        <v>#N/A</v>
      </c>
      <c r="CY19" s="40" t="e">
        <f t="shared" si="119"/>
        <v>#N/A</v>
      </c>
      <c r="CZ19" s="40" t="e">
        <f t="shared" si="119"/>
        <v>#N/A</v>
      </c>
      <c r="DA19" s="40" t="e">
        <f t="shared" si="119"/>
        <v>#N/A</v>
      </c>
      <c r="DB19" s="40" t="e">
        <f t="shared" si="119"/>
        <v>#N/A</v>
      </c>
      <c r="DC19" s="40" t="e">
        <f t="shared" si="119"/>
        <v>#N/A</v>
      </c>
      <c r="DD19" s="40" t="e">
        <f t="shared" si="119"/>
        <v>#N/A</v>
      </c>
      <c r="DE19" s="40" t="e">
        <f t="shared" si="119"/>
        <v>#N/A</v>
      </c>
      <c r="DF19" s="40" t="e">
        <f t="shared" si="119"/>
        <v>#N/A</v>
      </c>
      <c r="DG19" s="40" t="e">
        <f t="shared" si="119"/>
        <v>#N/A</v>
      </c>
      <c r="DH19" s="40" t="e">
        <f t="shared" si="119"/>
        <v>#N/A</v>
      </c>
      <c r="DI19" s="40" t="e">
        <f t="shared" si="119"/>
        <v>#N/A</v>
      </c>
      <c r="DJ19" s="40" t="e">
        <f t="shared" si="119"/>
        <v>#N/A</v>
      </c>
      <c r="DK19" s="40" t="e">
        <f t="shared" si="119"/>
        <v>#N/A</v>
      </c>
      <c r="DL19" s="40" t="e">
        <f t="shared" si="119"/>
        <v>#N/A</v>
      </c>
      <c r="DM19" s="40" t="e">
        <f t="shared" si="119"/>
        <v>#N/A</v>
      </c>
      <c r="DN19" s="40" t="e">
        <f t="shared" si="119"/>
        <v>#N/A</v>
      </c>
      <c r="DO19" s="40" t="e">
        <f t="shared" si="119"/>
        <v>#N/A</v>
      </c>
      <c r="DP19" s="40" t="e">
        <f t="shared" si="119"/>
        <v>#N/A</v>
      </c>
      <c r="DQ19" s="40" t="e">
        <f t="shared" si="119"/>
        <v>#N/A</v>
      </c>
      <c r="DR19" s="40" t="e">
        <f t="shared" si="119"/>
        <v>#N/A</v>
      </c>
      <c r="DS19" s="40" t="e">
        <f t="shared" si="119"/>
        <v>#N/A</v>
      </c>
      <c r="DT19" s="40" t="e">
        <f t="shared" si="119"/>
        <v>#N/A</v>
      </c>
      <c r="DU19" s="40" t="e">
        <f t="shared" si="119"/>
        <v>#N/A</v>
      </c>
      <c r="DV19" s="40" t="e">
        <f t="shared" si="119"/>
        <v>#N/A</v>
      </c>
      <c r="DW19" s="40" t="e">
        <f t="shared" si="119"/>
        <v>#N/A</v>
      </c>
      <c r="DX19" s="40" t="e">
        <f t="shared" si="119"/>
        <v>#N/A</v>
      </c>
      <c r="DY19" s="40" t="e">
        <f t="shared" si="119"/>
        <v>#N/A</v>
      </c>
      <c r="DZ19" s="40" t="e">
        <f t="shared" si="119"/>
        <v>#N/A</v>
      </c>
      <c r="EA19" s="40" t="e">
        <f t="shared" si="119"/>
        <v>#N/A</v>
      </c>
      <c r="EB19" s="40" t="e">
        <f t="shared" si="119"/>
        <v>#N/A</v>
      </c>
      <c r="EC19" s="40" t="e">
        <f t="shared" si="119"/>
        <v>#N/A</v>
      </c>
      <c r="ED19" s="40" t="e">
        <f t="shared" si="119"/>
        <v>#N/A</v>
      </c>
      <c r="EE19" s="40" t="e">
        <f t="shared" si="119"/>
        <v>#N/A</v>
      </c>
      <c r="EF19" s="40" t="e">
        <f t="shared" ref="EF19:GQ19" si="120">$C$16</f>
        <v>#N/A</v>
      </c>
      <c r="EG19" s="40" t="e">
        <f t="shared" si="120"/>
        <v>#N/A</v>
      </c>
      <c r="EH19" s="40" t="e">
        <f t="shared" si="120"/>
        <v>#N/A</v>
      </c>
      <c r="EI19" s="40" t="e">
        <f t="shared" si="120"/>
        <v>#N/A</v>
      </c>
      <c r="EJ19" s="40" t="e">
        <f t="shared" si="120"/>
        <v>#N/A</v>
      </c>
      <c r="EK19" s="40" t="e">
        <f t="shared" si="120"/>
        <v>#N/A</v>
      </c>
      <c r="EL19" s="40" t="e">
        <f t="shared" si="120"/>
        <v>#N/A</v>
      </c>
      <c r="EM19" s="40" t="e">
        <f t="shared" si="120"/>
        <v>#N/A</v>
      </c>
      <c r="EN19" s="40" t="e">
        <f t="shared" si="120"/>
        <v>#N/A</v>
      </c>
      <c r="EO19" s="40" t="e">
        <f t="shared" si="120"/>
        <v>#N/A</v>
      </c>
      <c r="EP19" s="40" t="e">
        <f t="shared" si="120"/>
        <v>#N/A</v>
      </c>
      <c r="EQ19" s="40" t="e">
        <f t="shared" si="120"/>
        <v>#N/A</v>
      </c>
      <c r="ER19" s="40" t="e">
        <f t="shared" si="120"/>
        <v>#N/A</v>
      </c>
      <c r="ES19" s="40" t="e">
        <f t="shared" si="120"/>
        <v>#N/A</v>
      </c>
      <c r="ET19" s="40" t="e">
        <f t="shared" si="120"/>
        <v>#N/A</v>
      </c>
      <c r="EU19" s="40" t="e">
        <f t="shared" si="120"/>
        <v>#N/A</v>
      </c>
      <c r="EV19" s="40" t="e">
        <f t="shared" si="120"/>
        <v>#N/A</v>
      </c>
      <c r="EW19" s="40" t="e">
        <f t="shared" si="120"/>
        <v>#N/A</v>
      </c>
      <c r="EX19" s="40" t="e">
        <f t="shared" si="120"/>
        <v>#N/A</v>
      </c>
      <c r="EY19" s="40" t="e">
        <f t="shared" si="120"/>
        <v>#N/A</v>
      </c>
      <c r="EZ19" s="40" t="e">
        <f t="shared" si="120"/>
        <v>#N/A</v>
      </c>
      <c r="FA19" s="40" t="e">
        <f t="shared" si="120"/>
        <v>#N/A</v>
      </c>
      <c r="FB19" s="40" t="e">
        <f t="shared" si="120"/>
        <v>#N/A</v>
      </c>
      <c r="FC19" s="40" t="e">
        <f t="shared" si="120"/>
        <v>#N/A</v>
      </c>
      <c r="FD19" s="40" t="e">
        <f t="shared" si="120"/>
        <v>#N/A</v>
      </c>
      <c r="FE19" s="40" t="e">
        <f t="shared" si="120"/>
        <v>#N/A</v>
      </c>
      <c r="FF19" s="40" t="e">
        <f t="shared" si="120"/>
        <v>#N/A</v>
      </c>
      <c r="FG19" s="40" t="e">
        <f t="shared" si="120"/>
        <v>#N/A</v>
      </c>
      <c r="FH19" s="40" t="e">
        <f t="shared" si="120"/>
        <v>#N/A</v>
      </c>
      <c r="FI19" s="40" t="e">
        <f t="shared" si="120"/>
        <v>#N/A</v>
      </c>
      <c r="FJ19" s="40" t="e">
        <f t="shared" si="120"/>
        <v>#N/A</v>
      </c>
      <c r="FK19" s="40" t="e">
        <f t="shared" si="120"/>
        <v>#N/A</v>
      </c>
      <c r="FL19" s="40" t="e">
        <f t="shared" si="120"/>
        <v>#N/A</v>
      </c>
      <c r="FM19" s="40" t="e">
        <f t="shared" si="120"/>
        <v>#N/A</v>
      </c>
      <c r="FN19" s="40" t="e">
        <f t="shared" si="120"/>
        <v>#N/A</v>
      </c>
      <c r="FO19" s="40" t="e">
        <f t="shared" si="120"/>
        <v>#N/A</v>
      </c>
      <c r="FP19" s="40" t="e">
        <f t="shared" si="120"/>
        <v>#N/A</v>
      </c>
      <c r="FQ19" s="40" t="e">
        <f t="shared" si="120"/>
        <v>#N/A</v>
      </c>
      <c r="FR19" s="40" t="e">
        <f t="shared" si="120"/>
        <v>#N/A</v>
      </c>
      <c r="FS19" s="40" t="e">
        <f t="shared" si="120"/>
        <v>#N/A</v>
      </c>
      <c r="FT19" s="40" t="e">
        <f t="shared" si="120"/>
        <v>#N/A</v>
      </c>
      <c r="FU19" s="40" t="e">
        <f t="shared" si="120"/>
        <v>#N/A</v>
      </c>
      <c r="FV19" s="40" t="e">
        <f t="shared" si="120"/>
        <v>#N/A</v>
      </c>
      <c r="FW19" s="40" t="e">
        <f t="shared" si="120"/>
        <v>#N/A</v>
      </c>
      <c r="FX19" s="40" t="e">
        <f t="shared" si="120"/>
        <v>#N/A</v>
      </c>
      <c r="FY19" s="40" t="e">
        <f t="shared" si="120"/>
        <v>#N/A</v>
      </c>
      <c r="FZ19" s="40" t="e">
        <f t="shared" si="120"/>
        <v>#N/A</v>
      </c>
      <c r="GA19" s="40" t="e">
        <f t="shared" si="120"/>
        <v>#N/A</v>
      </c>
      <c r="GB19" s="40" t="e">
        <f t="shared" si="120"/>
        <v>#N/A</v>
      </c>
      <c r="GC19" s="40" t="e">
        <f t="shared" si="120"/>
        <v>#N/A</v>
      </c>
      <c r="GD19" s="40" t="e">
        <f t="shared" si="120"/>
        <v>#N/A</v>
      </c>
      <c r="GE19" s="40" t="e">
        <f t="shared" si="120"/>
        <v>#N/A</v>
      </c>
      <c r="GF19" s="40" t="e">
        <f t="shared" si="120"/>
        <v>#N/A</v>
      </c>
      <c r="GG19" s="40" t="e">
        <f t="shared" si="120"/>
        <v>#N/A</v>
      </c>
      <c r="GH19" s="40" t="e">
        <f t="shared" si="120"/>
        <v>#N/A</v>
      </c>
      <c r="GI19" s="40" t="e">
        <f t="shared" si="120"/>
        <v>#N/A</v>
      </c>
      <c r="GJ19" s="40" t="e">
        <f t="shared" si="120"/>
        <v>#N/A</v>
      </c>
      <c r="GK19" s="40" t="e">
        <f t="shared" si="120"/>
        <v>#N/A</v>
      </c>
      <c r="GL19" s="40" t="e">
        <f t="shared" si="120"/>
        <v>#N/A</v>
      </c>
      <c r="GM19" s="40" t="e">
        <f t="shared" si="120"/>
        <v>#N/A</v>
      </c>
      <c r="GN19" s="40" t="e">
        <f t="shared" si="120"/>
        <v>#N/A</v>
      </c>
      <c r="GO19" s="40" t="e">
        <f t="shared" si="120"/>
        <v>#N/A</v>
      </c>
      <c r="GP19" s="40" t="e">
        <f t="shared" si="120"/>
        <v>#N/A</v>
      </c>
      <c r="GQ19" s="40" t="e">
        <f t="shared" si="120"/>
        <v>#N/A</v>
      </c>
      <c r="GR19" s="40" t="e">
        <f t="shared" ref="GR19:IN19" si="121">$C$16</f>
        <v>#N/A</v>
      </c>
      <c r="GS19" s="40" t="e">
        <f t="shared" si="121"/>
        <v>#N/A</v>
      </c>
      <c r="GT19" s="40" t="e">
        <f t="shared" si="121"/>
        <v>#N/A</v>
      </c>
      <c r="GU19" s="40" t="e">
        <f t="shared" si="121"/>
        <v>#N/A</v>
      </c>
      <c r="GV19" s="40" t="e">
        <f t="shared" si="121"/>
        <v>#N/A</v>
      </c>
      <c r="GW19" s="40" t="e">
        <f t="shared" si="121"/>
        <v>#N/A</v>
      </c>
      <c r="GX19" s="40" t="e">
        <f t="shared" si="121"/>
        <v>#N/A</v>
      </c>
      <c r="GY19" s="40" t="e">
        <f t="shared" si="121"/>
        <v>#N/A</v>
      </c>
      <c r="GZ19" s="40" t="e">
        <f t="shared" si="121"/>
        <v>#N/A</v>
      </c>
      <c r="HA19" s="40" t="e">
        <f t="shared" si="121"/>
        <v>#N/A</v>
      </c>
      <c r="HB19" s="40" t="e">
        <f t="shared" si="121"/>
        <v>#N/A</v>
      </c>
      <c r="HC19" s="40" t="e">
        <f t="shared" si="121"/>
        <v>#N/A</v>
      </c>
      <c r="HD19" s="40" t="e">
        <f t="shared" si="121"/>
        <v>#N/A</v>
      </c>
      <c r="HE19" s="40" t="e">
        <f t="shared" si="121"/>
        <v>#N/A</v>
      </c>
      <c r="HF19" s="40" t="e">
        <f t="shared" si="121"/>
        <v>#N/A</v>
      </c>
      <c r="HG19" s="40" t="e">
        <f t="shared" si="121"/>
        <v>#N/A</v>
      </c>
      <c r="HH19" s="40" t="e">
        <f t="shared" si="121"/>
        <v>#N/A</v>
      </c>
      <c r="HI19" s="40" t="e">
        <f t="shared" si="121"/>
        <v>#N/A</v>
      </c>
      <c r="HJ19" s="40" t="e">
        <f t="shared" si="121"/>
        <v>#N/A</v>
      </c>
      <c r="HK19" s="40" t="e">
        <f t="shared" si="121"/>
        <v>#N/A</v>
      </c>
      <c r="HL19" s="40" t="e">
        <f t="shared" si="121"/>
        <v>#N/A</v>
      </c>
      <c r="HM19" s="40" t="e">
        <f t="shared" si="121"/>
        <v>#N/A</v>
      </c>
      <c r="HN19" s="40" t="e">
        <f t="shared" si="121"/>
        <v>#N/A</v>
      </c>
      <c r="HO19" s="40" t="e">
        <f t="shared" si="121"/>
        <v>#N/A</v>
      </c>
      <c r="HP19" s="40" t="e">
        <f t="shared" si="121"/>
        <v>#N/A</v>
      </c>
      <c r="HQ19" s="40" t="e">
        <f t="shared" si="121"/>
        <v>#N/A</v>
      </c>
      <c r="HR19" s="40" t="e">
        <f t="shared" si="121"/>
        <v>#N/A</v>
      </c>
      <c r="HS19" s="40" t="e">
        <f t="shared" si="121"/>
        <v>#N/A</v>
      </c>
      <c r="HT19" s="40" t="e">
        <f t="shared" si="121"/>
        <v>#N/A</v>
      </c>
      <c r="HU19" s="40" t="e">
        <f t="shared" si="121"/>
        <v>#N/A</v>
      </c>
      <c r="HV19" s="40" t="e">
        <f t="shared" si="121"/>
        <v>#N/A</v>
      </c>
      <c r="HW19" s="40" t="e">
        <f t="shared" si="121"/>
        <v>#N/A</v>
      </c>
      <c r="HX19" s="40" t="e">
        <f t="shared" si="121"/>
        <v>#N/A</v>
      </c>
      <c r="HY19" s="40" t="e">
        <f t="shared" si="121"/>
        <v>#N/A</v>
      </c>
      <c r="HZ19" s="40" t="e">
        <f t="shared" si="121"/>
        <v>#N/A</v>
      </c>
      <c r="IA19" s="40" t="e">
        <f t="shared" si="121"/>
        <v>#N/A</v>
      </c>
      <c r="IB19" s="40" t="e">
        <f t="shared" si="121"/>
        <v>#N/A</v>
      </c>
      <c r="IC19" s="40" t="e">
        <f t="shared" si="121"/>
        <v>#N/A</v>
      </c>
      <c r="ID19" s="40" t="e">
        <f t="shared" si="121"/>
        <v>#N/A</v>
      </c>
      <c r="IE19" s="40" t="e">
        <f t="shared" si="121"/>
        <v>#N/A</v>
      </c>
      <c r="IF19" s="40" t="e">
        <f t="shared" si="121"/>
        <v>#N/A</v>
      </c>
      <c r="IG19" s="40" t="e">
        <f t="shared" si="121"/>
        <v>#N/A</v>
      </c>
      <c r="IH19" s="40" t="e">
        <f t="shared" si="121"/>
        <v>#N/A</v>
      </c>
      <c r="II19" s="40" t="e">
        <f t="shared" si="121"/>
        <v>#N/A</v>
      </c>
      <c r="IJ19" s="40" t="e">
        <f t="shared" si="121"/>
        <v>#N/A</v>
      </c>
      <c r="IK19" s="40" t="e">
        <f t="shared" si="121"/>
        <v>#N/A</v>
      </c>
      <c r="IL19" s="40" t="e">
        <f t="shared" si="121"/>
        <v>#N/A</v>
      </c>
      <c r="IM19" s="40" t="e">
        <f t="shared" si="121"/>
        <v>#N/A</v>
      </c>
      <c r="IN19" s="40" t="e">
        <f t="shared" si="121"/>
        <v>#N/A</v>
      </c>
    </row>
    <row r="20" spans="2:248" x14ac:dyDescent="0.3">
      <c r="B20" s="19" t="s">
        <v>488</v>
      </c>
      <c r="C20" s="42">
        <v>0.4</v>
      </c>
      <c r="F20" s="19" t="s">
        <v>544</v>
      </c>
      <c r="G20" s="40">
        <f>G9*$C$15</f>
        <v>26.085000000000001</v>
      </c>
      <c r="H20" s="40">
        <f t="shared" ref="H20:BS20" ca="1" si="122">H9*$C$15</f>
        <v>26.555</v>
      </c>
      <c r="I20" s="40">
        <f t="shared" ca="1" si="122"/>
        <v>30.761500000000002</v>
      </c>
      <c r="J20" s="40">
        <f t="shared" ca="1" si="122"/>
        <v>57.527999999999999</v>
      </c>
      <c r="K20" s="40">
        <f t="shared" ca="1" si="122"/>
        <v>91.191749999999999</v>
      </c>
      <c r="L20" s="40">
        <f t="shared" ca="1" si="122"/>
        <v>129.297</v>
      </c>
      <c r="M20" s="40">
        <f t="shared" ca="1" si="122"/>
        <v>252.4605</v>
      </c>
      <c r="N20" s="40">
        <f t="shared" ca="1" si="122"/>
        <v>280.62357142857144</v>
      </c>
      <c r="O20" s="40">
        <f t="shared" ca="1" si="122"/>
        <v>376.49937499999999</v>
      </c>
      <c r="P20" s="40">
        <f t="shared" ca="1" si="122"/>
        <v>454.45866666666672</v>
      </c>
      <c r="Q20" s="40">
        <f t="shared" ca="1" si="122"/>
        <v>551.80349999999999</v>
      </c>
      <c r="R20" s="40">
        <f t="shared" ca="1" si="122"/>
        <v>770.40263636363647</v>
      </c>
      <c r="S20" s="40">
        <f t="shared" ca="1" si="122"/>
        <v>879.88700000000006</v>
      </c>
      <c r="T20" s="40">
        <f t="shared" ca="1" si="122"/>
        <v>1043.682</v>
      </c>
      <c r="U20" s="40">
        <f t="shared" ca="1" si="122"/>
        <v>1184.4939999999999</v>
      </c>
      <c r="V20" s="40">
        <f t="shared" ca="1" si="122"/>
        <v>1289.116</v>
      </c>
      <c r="W20" s="40">
        <f t="shared" ca="1" si="122"/>
        <v>1409.201</v>
      </c>
      <c r="X20" s="40">
        <f t="shared" ca="1" si="122"/>
        <v>1325.588</v>
      </c>
      <c r="Y20" s="40">
        <f t="shared" ca="1" si="122"/>
        <v>1530.367</v>
      </c>
      <c r="Z20" s="40">
        <f t="shared" ca="1" si="122"/>
        <v>1481.4870000000001</v>
      </c>
      <c r="AA20" s="40">
        <f t="shared" ca="1" si="122"/>
        <v>1512.883</v>
      </c>
      <c r="AB20" s="40">
        <f t="shared" ca="1" si="122"/>
        <v>1660.2750000000001</v>
      </c>
      <c r="AC20" s="40">
        <f t="shared" ca="1" si="122"/>
        <v>1774.297</v>
      </c>
      <c r="AD20" s="40">
        <f t="shared" ca="1" si="122"/>
        <v>2004.973</v>
      </c>
      <c r="AE20" s="40">
        <f t="shared" ca="1" si="122"/>
        <v>1867.498</v>
      </c>
      <c r="AF20" s="40">
        <f t="shared" ca="1" si="122"/>
        <v>1802.779</v>
      </c>
      <c r="AG20" s="40">
        <f t="shared" ca="1" si="122"/>
        <v>1771.289</v>
      </c>
      <c r="AH20" s="40">
        <f t="shared" ca="1" si="122"/>
        <v>1669.675</v>
      </c>
      <c r="AI20" s="40">
        <f t="shared" ca="1" si="122"/>
        <v>1598.047</v>
      </c>
      <c r="AJ20" s="40">
        <f t="shared" ca="1" si="122"/>
        <v>1466.9169999999999</v>
      </c>
      <c r="AK20" s="40">
        <f t="shared" ca="1" si="122"/>
        <v>1404.7360000000001</v>
      </c>
      <c r="AL20" s="40">
        <f t="shared" ca="1" si="122"/>
        <v>1409.4359999999999</v>
      </c>
      <c r="AM20" s="40">
        <f t="shared" ca="1" si="122"/>
        <v>987.79899999999998</v>
      </c>
      <c r="AN20" s="40">
        <f t="shared" ca="1" si="122"/>
        <v>365.14300000000003</v>
      </c>
      <c r="AO20" s="40">
        <f t="shared" ca="1" si="122"/>
        <v>260.56799999999998</v>
      </c>
      <c r="AP20" s="40">
        <f t="shared" ca="1" si="122"/>
        <v>418.44099999999997</v>
      </c>
      <c r="AQ20" s="40">
        <f t="shared" ca="1" si="122"/>
        <v>381.26400000000001</v>
      </c>
      <c r="AR20" s="40">
        <f t="shared" ca="1" si="122"/>
        <v>365.096</v>
      </c>
      <c r="AS20" s="40">
        <f t="shared" ca="1" si="122"/>
        <v>382.25099999999998</v>
      </c>
      <c r="AT20" s="40">
        <f t="shared" ca="1" si="122"/>
        <v>539.04300000000001</v>
      </c>
      <c r="AU20" s="40">
        <f t="shared" ca="1" si="122"/>
        <v>600.75400000000002</v>
      </c>
      <c r="AV20" s="40">
        <f t="shared" ca="1" si="122"/>
        <v>678.02200000000005</v>
      </c>
      <c r="AW20" s="40">
        <f t="shared" ca="1" si="122"/>
        <v>664.48599999999999</v>
      </c>
      <c r="AX20" s="40">
        <f t="shared" ca="1" si="122"/>
        <v>832.55799999999999</v>
      </c>
      <c r="AY20" s="40">
        <f t="shared" ca="1" si="122"/>
        <v>984.50900000000001</v>
      </c>
      <c r="AZ20" s="40">
        <f t="shared" ca="1" si="122"/>
        <v>1118.4590000000001</v>
      </c>
      <c r="BA20" s="40">
        <f t="shared" ca="1" si="122"/>
        <v>1244.5129999999999</v>
      </c>
      <c r="BB20" s="40">
        <f t="shared" ca="1" si="122"/>
        <v>1331.886</v>
      </c>
      <c r="BC20" s="40">
        <f t="shared" ca="1" si="122"/>
        <v>1493.7070000000001</v>
      </c>
      <c r="BD20" s="40">
        <f t="shared" ca="1" si="122"/>
        <v>1707.51</v>
      </c>
      <c r="BE20" s="40">
        <f t="shared" ca="1" si="122"/>
        <v>1907.8240000000001</v>
      </c>
      <c r="BF20" s="40">
        <f t="shared" ca="1" si="122"/>
        <v>2382.806</v>
      </c>
      <c r="BG20" s="40">
        <f t="shared" ca="1" si="122"/>
        <v>2730.0889999999999</v>
      </c>
      <c r="BH20" s="40">
        <f t="shared" ca="1" si="122"/>
        <v>3193.462</v>
      </c>
      <c r="BI20" s="40">
        <f t="shared" ca="1" si="122"/>
        <v>3625.674</v>
      </c>
      <c r="BJ20" s="40">
        <f t="shared" ca="1" si="122"/>
        <v>4082.5140000000001</v>
      </c>
      <c r="BK20" s="40">
        <f t="shared" ca="1" si="122"/>
        <v>4677.1109999999999</v>
      </c>
      <c r="BL20" s="40">
        <f t="shared" ca="1" si="122"/>
        <v>5785.8410000000003</v>
      </c>
      <c r="BM20" s="40">
        <f t="shared" ca="1" si="122"/>
        <v>6926.3429999999998</v>
      </c>
      <c r="BN20" s="40">
        <f t="shared" ca="1" si="122"/>
        <v>8081.7439999999997</v>
      </c>
      <c r="BO20" s="40">
        <f t="shared" ca="1" si="122"/>
        <v>9097.4609999999993</v>
      </c>
      <c r="BP20" s="40">
        <f t="shared" ca="1" si="122"/>
        <v>10608.511</v>
      </c>
      <c r="BQ20" s="40">
        <f t="shared" ca="1" si="122"/>
        <v>11624.04</v>
      </c>
      <c r="BR20" s="40">
        <f t="shared" ca="1" si="122"/>
        <v>13385.741</v>
      </c>
      <c r="BS20" s="40">
        <f t="shared" ca="1" si="122"/>
        <v>15536.179</v>
      </c>
      <c r="BT20" s="40">
        <f t="shared" ref="BT20:EE20" ca="1" si="123">BT9*$C$15</f>
        <v>17763.978999999999</v>
      </c>
      <c r="BU20" s="40">
        <f t="shared" ca="1" si="123"/>
        <v>19965.365000000002</v>
      </c>
      <c r="BV20" s="40">
        <f t="shared" ca="1" si="123"/>
        <v>21864.352999999999</v>
      </c>
      <c r="BW20" s="40">
        <f t="shared" ca="1" si="123"/>
        <v>23021.351999999999</v>
      </c>
      <c r="BX20" s="40">
        <f t="shared" ca="1" si="123"/>
        <v>25211.364000000001</v>
      </c>
      <c r="BY20" s="40">
        <f t="shared" ca="1" si="123"/>
        <v>27166.281999999999</v>
      </c>
      <c r="BZ20" s="40">
        <f t="shared" ca="1" si="123"/>
        <v>29507.681</v>
      </c>
      <c r="CA20" s="40">
        <f t="shared" ca="1" si="123"/>
        <v>31115.973999999998</v>
      </c>
      <c r="CB20" s="40">
        <f t="shared" ca="1" si="123"/>
        <v>33187.17</v>
      </c>
      <c r="CC20" s="40">
        <f t="shared" ca="1" si="123"/>
        <v>33994.160000000003</v>
      </c>
      <c r="CD20" s="40">
        <f t="shared" ca="1" si="123"/>
        <v>34018.646999999997</v>
      </c>
      <c r="CE20" s="40">
        <f t="shared" ca="1" si="123"/>
        <v>34623.49</v>
      </c>
      <c r="CF20" s="40">
        <f t="shared" ca="1" si="123"/>
        <v>35381.506000000001</v>
      </c>
      <c r="CG20" s="40">
        <f t="shared" ca="1" si="123"/>
        <v>36796.205999999998</v>
      </c>
      <c r="CH20" s="40">
        <f t="shared" si="123"/>
        <v>38061.351999999999</v>
      </c>
      <c r="CI20" s="40">
        <f t="shared" si="123"/>
        <v>37592.527000000002</v>
      </c>
      <c r="CJ20" s="40">
        <f t="shared" si="123"/>
        <v>38704.828999999998</v>
      </c>
      <c r="CK20" s="40">
        <f t="shared" si="123"/>
        <v>37919.976000000002</v>
      </c>
      <c r="CL20" s="40">
        <f t="shared" si="123"/>
        <v>37308.317999999999</v>
      </c>
      <c r="CM20" s="40">
        <f t="shared" si="123"/>
        <v>37389.298999999999</v>
      </c>
      <c r="CN20" s="40">
        <f t="shared" si="123"/>
        <v>38754.32</v>
      </c>
      <c r="CO20" s="40">
        <f t="shared" si="123"/>
        <v>39597.97</v>
      </c>
      <c r="CP20" s="40">
        <f t="shared" si="123"/>
        <v>39551.534</v>
      </c>
      <c r="CQ20" s="40">
        <f t="shared" si="123"/>
        <v>39119.463000000003</v>
      </c>
      <c r="CR20" s="40">
        <f t="shared" si="123"/>
        <v>38385.839999999997</v>
      </c>
      <c r="CS20" s="40">
        <f t="shared" ca="1" si="123"/>
        <v>38683.476252101129</v>
      </c>
      <c r="CT20" s="40">
        <f t="shared" ca="1" si="123"/>
        <v>38983.420317150078</v>
      </c>
      <c r="CU20" s="40">
        <f t="shared" ca="1" si="123"/>
        <v>39285.690089474454</v>
      </c>
      <c r="CV20" s="40">
        <f t="shared" ca="1" si="123"/>
        <v>39590.303602150947</v>
      </c>
      <c r="CW20" s="40">
        <f t="shared" ca="1" si="123"/>
        <v>39897.27902808119</v>
      </c>
      <c r="CX20" s="40">
        <f t="shared" ca="1" si="123"/>
        <v>40206.634681075913</v>
      </c>
      <c r="CY20" s="40">
        <f t="shared" ca="1" si="123"/>
        <v>40518.389016947549</v>
      </c>
      <c r="CZ20" s="40">
        <f t="shared" ca="1" si="123"/>
        <v>40832.560634611254</v>
      </c>
      <c r="DA20" s="40">
        <f t="shared" ca="1" si="123"/>
        <v>41149.168277194505</v>
      </c>
      <c r="DB20" s="40">
        <f t="shared" ca="1" si="123"/>
        <v>41468.230833155321</v>
      </c>
      <c r="DC20" s="40">
        <f t="shared" ca="1" si="123"/>
        <v>41789.767337409103</v>
      </c>
      <c r="DD20" s="40">
        <f t="shared" ca="1" si="123"/>
        <v>42113.796972464246</v>
      </c>
      <c r="DE20" s="40">
        <f t="shared" ca="1" si="123"/>
        <v>42440.339069566515</v>
      </c>
      <c r="DF20" s="40">
        <f t="shared" ca="1" si="123"/>
        <v>42769.413109852387</v>
      </c>
      <c r="DG20" s="40">
        <f t="shared" ca="1" si="123"/>
        <v>43101.038725511222</v>
      </c>
      <c r="DH20" s="40">
        <f t="shared" ca="1" si="123"/>
        <v>43435.235700956517</v>
      </c>
      <c r="DI20" s="40">
        <f t="shared" ca="1" si="123"/>
        <v>43772.023974006217</v>
      </c>
      <c r="DJ20" s="40">
        <f t="shared" ca="1" si="123"/>
        <v>44111.423637072185</v>
      </c>
      <c r="DK20" s="40">
        <f t="shared" ca="1" si="123"/>
        <v>44453.454938358896</v>
      </c>
      <c r="DL20" s="40">
        <f t="shared" ca="1" si="123"/>
        <v>44798.138283071421</v>
      </c>
      <c r="DM20" s="40">
        <f t="shared" ca="1" si="123"/>
        <v>45145.494234632773</v>
      </c>
      <c r="DN20" s="40">
        <f t="shared" ca="1" si="123"/>
        <v>45495.5435159107</v>
      </c>
      <c r="DO20" s="40">
        <f t="shared" ca="1" si="123"/>
        <v>45848.307010453987</v>
      </c>
      <c r="DP20" s="40">
        <f t="shared" ca="1" si="123"/>
        <v>46203.805763738368</v>
      </c>
      <c r="DQ20" s="40">
        <f t="shared" ca="1" si="123"/>
        <v>46562.060984422038</v>
      </c>
      <c r="DR20" s="40">
        <f t="shared" ca="1" si="123"/>
        <v>46923.094045610953</v>
      </c>
      <c r="DS20" s="40">
        <f t="shared" ca="1" si="123"/>
        <v>47286.926486133932</v>
      </c>
      <c r="DT20" s="40">
        <f t="shared" ca="1" si="123"/>
        <v>47653.580011827646</v>
      </c>
      <c r="DU20" s="40">
        <f t="shared" ca="1" si="123"/>
        <v>48023.076496831542</v>
      </c>
      <c r="DV20" s="40">
        <f t="shared" ca="1" si="123"/>
        <v>48395.437984892844</v>
      </c>
      <c r="DW20" s="40">
        <f t="shared" ca="1" si="123"/>
        <v>48770.686690681658</v>
      </c>
      <c r="DX20" s="40">
        <f t="shared" ca="1" si="123"/>
        <v>49148.845001116264</v>
      </c>
      <c r="DY20" s="40">
        <f t="shared" ca="1" si="123"/>
        <v>49529.935476698709</v>
      </c>
      <c r="DZ20" s="40">
        <f t="shared" ca="1" si="123"/>
        <v>49913.980852860732</v>
      </c>
      <c r="EA20" s="40">
        <f t="shared" ca="1" si="123"/>
        <v>50301.004041320164</v>
      </c>
      <c r="EB20" s="40">
        <f t="shared" ca="1" si="123"/>
        <v>50691.028131447732</v>
      </c>
      <c r="EC20" s="40">
        <f t="shared" ca="1" si="123"/>
        <v>51084.076391644652</v>
      </c>
      <c r="ED20" s="40">
        <f t="shared" ca="1" si="123"/>
        <v>51480.17227073072</v>
      </c>
      <c r="EE20" s="40">
        <f t="shared" ca="1" si="123"/>
        <v>51879.339399343269</v>
      </c>
      <c r="EF20" s="40">
        <f t="shared" ref="EF20:GQ20" ca="1" si="124">EF9*$C$15</f>
        <v>52281.60159134696</v>
      </c>
      <c r="EG20" s="40">
        <f t="shared" ca="1" si="124"/>
        <v>52686.982845254483</v>
      </c>
      <c r="EH20" s="40">
        <f t="shared" ca="1" si="124"/>
        <v>53095.507345658232</v>
      </c>
      <c r="EI20" s="40">
        <f t="shared" ca="1" si="124"/>
        <v>53507.199464673206</v>
      </c>
      <c r="EJ20" s="40">
        <f t="shared" ca="1" si="124"/>
        <v>53922.083763390998</v>
      </c>
      <c r="EK20" s="40">
        <f t="shared" ca="1" si="124"/>
        <v>54340.184993345043</v>
      </c>
      <c r="EL20" s="40">
        <f t="shared" ca="1" si="124"/>
        <v>54761.528097987313</v>
      </c>
      <c r="EM20" s="40">
        <f t="shared" ca="1" si="124"/>
        <v>55186.138214176404</v>
      </c>
      <c r="EN20" s="40">
        <f t="shared" ca="1" si="124"/>
        <v>55614.040673677162</v>
      </c>
      <c r="EO20" s="40">
        <f t="shared" ca="1" si="124"/>
        <v>56045.261004671964</v>
      </c>
      <c r="EP20" s="40">
        <f t="shared" ca="1" si="124"/>
        <v>56479.824933283679</v>
      </c>
      <c r="EQ20" s="40">
        <f t="shared" ca="1" si="124"/>
        <v>56917.758385110465</v>
      </c>
      <c r="ER20" s="40">
        <f t="shared" ca="1" si="124"/>
        <v>57359.087486772492</v>
      </c>
      <c r="ES20" s="40">
        <f t="shared" ca="1" si="124"/>
        <v>57803.838567470586</v>
      </c>
      <c r="ET20" s="40">
        <f t="shared" ca="1" si="124"/>
        <v>58252.038160557015</v>
      </c>
      <c r="EU20" s="40">
        <f t="shared" ca="1" si="124"/>
        <v>58703.71300511845</v>
      </c>
      <c r="EV20" s="40">
        <f t="shared" ca="1" si="124"/>
        <v>59158.890047571193</v>
      </c>
      <c r="EW20" s="40">
        <f t="shared" ca="1" si="124"/>
        <v>59617.596443268718</v>
      </c>
      <c r="EX20" s="40">
        <f t="shared" ca="1" si="124"/>
        <v>60079.859558121811</v>
      </c>
      <c r="EY20" s="40">
        <f t="shared" ca="1" si="124"/>
        <v>60545.70697023112</v>
      </c>
      <c r="EZ20" s="40">
        <f t="shared" ca="1" si="124"/>
        <v>61015.166471532466</v>
      </c>
      <c r="FA20" s="40">
        <f t="shared" ca="1" si="124"/>
        <v>61488.266069454861</v>
      </c>
      <c r="FB20" s="40">
        <f t="shared" ca="1" si="124"/>
        <v>61965.033988591444</v>
      </c>
      <c r="FC20" s="40">
        <f t="shared" ca="1" si="124"/>
        <v>62445.49867238327</v>
      </c>
      <c r="FD20" s="40">
        <f t="shared" ca="1" si="124"/>
        <v>62929.688784816251</v>
      </c>
      <c r="FE20" s="40">
        <f t="shared" ca="1" si="124"/>
        <v>63417.633212131201</v>
      </c>
      <c r="FF20" s="40">
        <f t="shared" ca="1" si="124"/>
        <v>63909.361064547178</v>
      </c>
      <c r="FG20" s="40">
        <f t="shared" ca="1" si="124"/>
        <v>64404.901677998125</v>
      </c>
      <c r="FH20" s="40">
        <f t="shared" ca="1" si="124"/>
        <v>64904.284615883073</v>
      </c>
      <c r="FI20" s="40">
        <f t="shared" ca="1" si="124"/>
        <v>65407.539670829814</v>
      </c>
      <c r="FJ20" s="40">
        <f t="shared" ca="1" si="124"/>
        <v>65914.696866472324</v>
      </c>
      <c r="FK20" s="40">
        <f t="shared" ca="1" si="124"/>
        <v>66425.786459241921</v>
      </c>
      <c r="FL20" s="40">
        <f t="shared" ca="1" si="124"/>
        <v>66940.838940172369</v>
      </c>
      <c r="FM20" s="40">
        <f t="shared" ca="1" si="124"/>
        <v>67459.885036718857</v>
      </c>
      <c r="FN20" s="40">
        <f t="shared" ca="1" si="124"/>
        <v>67982.955714591284</v>
      </c>
      <c r="FO20" s="40">
        <f t="shared" ca="1" si="124"/>
        <v>68510.082179601523</v>
      </c>
      <c r="FP20" s="40">
        <f t="shared" ca="1" si="124"/>
        <v>69041.295879525162</v>
      </c>
      <c r="FQ20" s="40">
        <f t="shared" ca="1" si="124"/>
        <v>69576.628505977715</v>
      </c>
      <c r="FR20" s="40">
        <f t="shared" ca="1" si="124"/>
        <v>70116.111996305204</v>
      </c>
      <c r="FS20" s="40">
        <f t="shared" ca="1" si="124"/>
        <v>70659.778535489546</v>
      </c>
      <c r="FT20" s="40">
        <f t="shared" ca="1" si="124"/>
        <v>71207.660558068674</v>
      </c>
      <c r="FU20" s="40">
        <f t="shared" ca="1" si="124"/>
        <v>71759.790750071596</v>
      </c>
      <c r="FV20" s="40">
        <f t="shared" ca="1" si="124"/>
        <v>72316.202050968321</v>
      </c>
      <c r="FW20" s="40">
        <f t="shared" ca="1" si="124"/>
        <v>72876.927655634994</v>
      </c>
      <c r="FX20" s="40">
        <f t="shared" ca="1" si="124"/>
        <v>73442.001016334383</v>
      </c>
      <c r="FY20" s="40">
        <f t="shared" ca="1" si="124"/>
        <v>74011.45584471144</v>
      </c>
      <c r="FZ20" s="40">
        <f t="shared" ca="1" si="124"/>
        <v>74585.326113804651</v>
      </c>
      <c r="GA20" s="40">
        <f t="shared" ca="1" si="124"/>
        <v>75163.646060072686</v>
      </c>
      <c r="GB20" s="40">
        <f t="shared" ca="1" si="124"/>
        <v>75746.450185437046</v>
      </c>
      <c r="GC20" s="40">
        <f t="shared" ca="1" si="124"/>
        <v>76333.773259340305</v>
      </c>
      <c r="GD20" s="40">
        <f t="shared" ca="1" si="124"/>
        <v>76925.650320820467</v>
      </c>
      <c r="GE20" s="40">
        <f t="shared" ca="1" si="124"/>
        <v>77522.11668060135</v>
      </c>
      <c r="GF20" s="40">
        <f t="shared" ca="1" si="124"/>
        <v>78123.207923199167</v>
      </c>
      <c r="GG20" s="40">
        <f t="shared" ca="1" si="124"/>
        <v>78728.959909045487</v>
      </c>
      <c r="GH20" s="40">
        <f t="shared" ca="1" si="124"/>
        <v>79339.408776626573</v>
      </c>
      <c r="GI20" s="40">
        <f t="shared" ca="1" si="124"/>
        <v>79954.590944639422</v>
      </c>
      <c r="GJ20" s="40">
        <f t="shared" ca="1" si="124"/>
        <v>80574.54311416448</v>
      </c>
      <c r="GK20" s="40">
        <f t="shared" ca="1" si="124"/>
        <v>81199.3022708551</v>
      </c>
      <c r="GL20" s="40">
        <f t="shared" ca="1" si="124"/>
        <v>81828.905687144143</v>
      </c>
      <c r="GM20" s="40">
        <f t="shared" ca="1" si="124"/>
        <v>82463.39092446756</v>
      </c>
      <c r="GN20" s="40">
        <f t="shared" ca="1" si="124"/>
        <v>83102.795835505298</v>
      </c>
      <c r="GO20" s="40">
        <f t="shared" ca="1" si="124"/>
        <v>83747.158566439553</v>
      </c>
      <c r="GP20" s="40">
        <f t="shared" ca="1" si="124"/>
        <v>84396.517559230517</v>
      </c>
      <c r="GQ20" s="40">
        <f t="shared" ca="1" si="124"/>
        <v>85050.911553909711</v>
      </c>
      <c r="GR20" s="40">
        <f t="shared" ref="GR20:IN20" ca="1" si="125">GR9*$C$15</f>
        <v>85710.379590891345</v>
      </c>
      <c r="GS20" s="40">
        <f t="shared" ca="1" si="125"/>
        <v>86374.961013301232</v>
      </c>
      <c r="GT20" s="40">
        <f t="shared" ca="1" si="125"/>
        <v>87044.695469324099</v>
      </c>
      <c r="GU20" s="40">
        <f t="shared" ca="1" si="125"/>
        <v>87719.622914568856</v>
      </c>
      <c r="GV20" s="40">
        <f t="shared" ca="1" si="125"/>
        <v>88399.783614452375</v>
      </c>
      <c r="GW20" s="40">
        <f t="shared" ca="1" si="125"/>
        <v>89085.218146601648</v>
      </c>
      <c r="GX20" s="40">
        <f t="shared" ca="1" si="125"/>
        <v>89775.967403274597</v>
      </c>
      <c r="GY20" s="40">
        <f t="shared" ca="1" si="125"/>
        <v>90472.072593799647</v>
      </c>
      <c r="GZ20" s="40">
        <f t="shared" ca="1" si="125"/>
        <v>91173.575247034285</v>
      </c>
      <c r="HA20" s="40">
        <f t="shared" ca="1" si="125"/>
        <v>91880.517213842555</v>
      </c>
      <c r="HB20" s="40">
        <f t="shared" ca="1" si="125"/>
        <v>92592.940669591917</v>
      </c>
      <c r="HC20" s="40">
        <f t="shared" ca="1" si="125"/>
        <v>93310.888116669274</v>
      </c>
      <c r="HD20" s="40">
        <f t="shared" ca="1" si="125"/>
        <v>94034.402387016715</v>
      </c>
      <c r="HE20" s="40">
        <f t="shared" ca="1" si="125"/>
        <v>94763.526644686775</v>
      </c>
      <c r="HF20" s="40">
        <f t="shared" ca="1" si="125"/>
        <v>95498.304388417542</v>
      </c>
      <c r="HG20" s="40">
        <f t="shared" ca="1" si="125"/>
        <v>96238.779454227799</v>
      </c>
      <c r="HH20" s="40">
        <f t="shared" ca="1" si="125"/>
        <v>96984.996018032165</v>
      </c>
      <c r="HI20" s="40">
        <f t="shared" ca="1" si="125"/>
        <v>97736.998598276608</v>
      </c>
      <c r="HJ20" s="40">
        <f t="shared" ca="1" si="125"/>
        <v>98494.832058594387</v>
      </c>
      <c r="HK20" s="40">
        <f t="shared" ca="1" si="125"/>
        <v>99258.541610482542</v>
      </c>
      <c r="HL20" s="40">
        <f t="shared" ca="1" si="125"/>
        <v>100028.17281599918</v>
      </c>
      <c r="HM20" s="40">
        <f t="shared" ca="1" si="125"/>
        <v>100803.7715904816</v>
      </c>
      <c r="HN20" s="40">
        <f t="shared" ca="1" si="125"/>
        <v>101585.38420528563</v>
      </c>
      <c r="HO20" s="40">
        <f t="shared" ca="1" si="125"/>
        <v>102373.0572905461</v>
      </c>
      <c r="HP20" s="40">
        <f t="shared" ca="1" si="125"/>
        <v>103166.83783795872</v>
      </c>
      <c r="HQ20" s="40">
        <f t="shared" ca="1" si="125"/>
        <v>103966.77320358354</v>
      </c>
      <c r="HR20" s="40">
        <f t="shared" ca="1" si="125"/>
        <v>104772.9111106702</v>
      </c>
      <c r="HS20" s="40">
        <f t="shared" ca="1" si="125"/>
        <v>105585.29965250504</v>
      </c>
      <c r="HT20" s="40">
        <f t="shared" ca="1" si="125"/>
        <v>106403.98729528025</v>
      </c>
      <c r="HU20" s="40">
        <f t="shared" ca="1" si="125"/>
        <v>107229.0228809854</v>
      </c>
      <c r="HV20" s="40">
        <f t="shared" ca="1" si="125"/>
        <v>108060.45563032117</v>
      </c>
      <c r="HW20" s="40">
        <f t="shared" ca="1" si="125"/>
        <v>108898.33514563594</v>
      </c>
      <c r="HX20" s="40">
        <f t="shared" ca="1" si="125"/>
        <v>109742.71141388486</v>
      </c>
      <c r="HY20" s="40">
        <f t="shared" ca="1" si="125"/>
        <v>110593.63480961217</v>
      </c>
      <c r="HZ20" s="40">
        <f t="shared" ca="1" si="125"/>
        <v>111451.15609795637</v>
      </c>
      <c r="IA20" s="40">
        <f t="shared" ca="1" si="125"/>
        <v>112315.32643767887</v>
      </c>
      <c r="IB20" s="40">
        <f t="shared" ca="1" si="125"/>
        <v>113186.1973842161</v>
      </c>
      <c r="IC20" s="40">
        <f t="shared" ca="1" si="125"/>
        <v>114063.8208927551</v>
      </c>
      <c r="ID20" s="40">
        <f t="shared" ca="1" si="125"/>
        <v>114948.24932133332</v>
      </c>
      <c r="IE20" s="40">
        <f t="shared" ca="1" si="125"/>
        <v>115839.53543396204</v>
      </c>
      <c r="IF20" s="40">
        <f t="shared" ca="1" si="125"/>
        <v>116737.73240377437</v>
      </c>
      <c r="IG20" s="40">
        <f t="shared" ca="1" si="125"/>
        <v>117642.89381619741</v>
      </c>
      <c r="IH20" s="40">
        <f t="shared" ca="1" si="125"/>
        <v>118555.0736721491</v>
      </c>
      <c r="II20" s="40">
        <f t="shared" ca="1" si="125"/>
        <v>119474.32639125989</v>
      </c>
      <c r="IJ20" s="40">
        <f t="shared" ca="1" si="125"/>
        <v>120400.70681511938</v>
      </c>
      <c r="IK20" s="40">
        <f t="shared" ca="1" si="125"/>
        <v>121334.270210548</v>
      </c>
      <c r="IL20" s="40">
        <f t="shared" ca="1" si="125"/>
        <v>122275.07227289426</v>
      </c>
      <c r="IM20" s="40">
        <f t="shared" ca="1" si="125"/>
        <v>123223.16912935747</v>
      </c>
      <c r="IN20" s="40">
        <f t="shared" ca="1" si="125"/>
        <v>124178.61734233616</v>
      </c>
    </row>
    <row r="21" spans="2:248" x14ac:dyDescent="0.3">
      <c r="B21" s="19" t="s">
        <v>489</v>
      </c>
      <c r="C21" s="40">
        <f>C20*C19</f>
        <v>2765243340.4000001</v>
      </c>
      <c r="F21" s="19" t="str">
        <f>F10</f>
        <v>5% daily increase</v>
      </c>
      <c r="G21" s="40">
        <f>G10*$C$15</f>
        <v>26.085000000000001</v>
      </c>
      <c r="H21" s="40">
        <f t="shared" ref="H21:BS22" ca="1" si="126">H10*$C$15</f>
        <v>26.555</v>
      </c>
      <c r="I21" s="40">
        <f t="shared" ca="1" si="126"/>
        <v>30.761500000000002</v>
      </c>
      <c r="J21" s="40">
        <f t="shared" ca="1" si="126"/>
        <v>57.527999999999999</v>
      </c>
      <c r="K21" s="40">
        <f t="shared" ca="1" si="126"/>
        <v>91.191749999999999</v>
      </c>
      <c r="L21" s="40">
        <f t="shared" ca="1" si="126"/>
        <v>129.297</v>
      </c>
      <c r="M21" s="40">
        <f t="shared" ca="1" si="126"/>
        <v>252.4605</v>
      </c>
      <c r="N21" s="40">
        <f t="shared" ca="1" si="126"/>
        <v>280.62357142857144</v>
      </c>
      <c r="O21" s="40">
        <f t="shared" ca="1" si="126"/>
        <v>376.49937499999999</v>
      </c>
      <c r="P21" s="40">
        <f t="shared" ca="1" si="126"/>
        <v>454.45866666666672</v>
      </c>
      <c r="Q21" s="40">
        <f t="shared" ca="1" si="126"/>
        <v>551.80349999999999</v>
      </c>
      <c r="R21" s="40">
        <f t="shared" ca="1" si="126"/>
        <v>770.40263636363647</v>
      </c>
      <c r="S21" s="40">
        <f t="shared" ca="1" si="126"/>
        <v>879.88700000000006</v>
      </c>
      <c r="T21" s="40">
        <f t="shared" ca="1" si="126"/>
        <v>1043.682</v>
      </c>
      <c r="U21" s="40">
        <f t="shared" ca="1" si="126"/>
        <v>1184.4939999999999</v>
      </c>
      <c r="V21" s="40">
        <f t="shared" ca="1" si="126"/>
        <v>1289.116</v>
      </c>
      <c r="W21" s="40">
        <f t="shared" ca="1" si="126"/>
        <v>1409.201</v>
      </c>
      <c r="X21" s="40">
        <f t="shared" ca="1" si="126"/>
        <v>1325.588</v>
      </c>
      <c r="Y21" s="40">
        <f t="shared" ca="1" si="126"/>
        <v>1530.367</v>
      </c>
      <c r="Z21" s="40">
        <f t="shared" ca="1" si="126"/>
        <v>1481.4870000000001</v>
      </c>
      <c r="AA21" s="40">
        <f t="shared" ca="1" si="126"/>
        <v>1512.883</v>
      </c>
      <c r="AB21" s="40">
        <f t="shared" ca="1" si="126"/>
        <v>1660.2750000000001</v>
      </c>
      <c r="AC21" s="40">
        <f t="shared" ca="1" si="126"/>
        <v>1774.297</v>
      </c>
      <c r="AD21" s="40">
        <f t="shared" ca="1" si="126"/>
        <v>2004.973</v>
      </c>
      <c r="AE21" s="40">
        <f t="shared" ca="1" si="126"/>
        <v>1867.498</v>
      </c>
      <c r="AF21" s="40">
        <f t="shared" ca="1" si="126"/>
        <v>1802.779</v>
      </c>
      <c r="AG21" s="40">
        <f t="shared" ca="1" si="126"/>
        <v>1771.289</v>
      </c>
      <c r="AH21" s="40">
        <f t="shared" ca="1" si="126"/>
        <v>1669.675</v>
      </c>
      <c r="AI21" s="40">
        <f t="shared" ca="1" si="126"/>
        <v>1598.047</v>
      </c>
      <c r="AJ21" s="40">
        <f t="shared" ca="1" si="126"/>
        <v>1466.9169999999999</v>
      </c>
      <c r="AK21" s="40">
        <f t="shared" ca="1" si="126"/>
        <v>1404.7360000000001</v>
      </c>
      <c r="AL21" s="40">
        <f t="shared" ca="1" si="126"/>
        <v>1409.4359999999999</v>
      </c>
      <c r="AM21" s="40">
        <f t="shared" ca="1" si="126"/>
        <v>987.79899999999998</v>
      </c>
      <c r="AN21" s="40">
        <f t="shared" ca="1" si="126"/>
        <v>365.14300000000003</v>
      </c>
      <c r="AO21" s="40">
        <f t="shared" ca="1" si="126"/>
        <v>260.56799999999998</v>
      </c>
      <c r="AP21" s="40">
        <f t="shared" ca="1" si="126"/>
        <v>418.44099999999997</v>
      </c>
      <c r="AQ21" s="40">
        <f t="shared" ca="1" si="126"/>
        <v>381.26400000000001</v>
      </c>
      <c r="AR21" s="40">
        <f t="shared" ca="1" si="126"/>
        <v>365.096</v>
      </c>
      <c r="AS21" s="40">
        <f t="shared" ca="1" si="126"/>
        <v>382.25099999999998</v>
      </c>
      <c r="AT21" s="40">
        <f t="shared" ca="1" si="126"/>
        <v>539.04300000000001</v>
      </c>
      <c r="AU21" s="40">
        <f t="shared" ca="1" si="126"/>
        <v>600.75400000000002</v>
      </c>
      <c r="AV21" s="40">
        <f t="shared" ca="1" si="126"/>
        <v>678.02200000000005</v>
      </c>
      <c r="AW21" s="40">
        <f t="shared" ca="1" si="126"/>
        <v>664.48599999999999</v>
      </c>
      <c r="AX21" s="40">
        <f t="shared" ca="1" si="126"/>
        <v>832.55799999999999</v>
      </c>
      <c r="AY21" s="40">
        <f t="shared" ca="1" si="126"/>
        <v>984.50900000000001</v>
      </c>
      <c r="AZ21" s="40">
        <f t="shared" ca="1" si="126"/>
        <v>1118.4590000000001</v>
      </c>
      <c r="BA21" s="40">
        <f t="shared" ca="1" si="126"/>
        <v>1244.5129999999999</v>
      </c>
      <c r="BB21" s="40">
        <f t="shared" ca="1" si="126"/>
        <v>1331.886</v>
      </c>
      <c r="BC21" s="40">
        <f t="shared" ca="1" si="126"/>
        <v>1493.7070000000001</v>
      </c>
      <c r="BD21" s="40">
        <f t="shared" ca="1" si="126"/>
        <v>1707.51</v>
      </c>
      <c r="BE21" s="40">
        <f t="shared" ca="1" si="126"/>
        <v>1907.8240000000001</v>
      </c>
      <c r="BF21" s="40">
        <f t="shared" ca="1" si="126"/>
        <v>2382.806</v>
      </c>
      <c r="BG21" s="40">
        <f t="shared" ca="1" si="126"/>
        <v>2730.0889999999999</v>
      </c>
      <c r="BH21" s="40">
        <f t="shared" ca="1" si="126"/>
        <v>3193.462</v>
      </c>
      <c r="BI21" s="40">
        <f t="shared" ca="1" si="126"/>
        <v>3625.674</v>
      </c>
      <c r="BJ21" s="40">
        <f t="shared" ca="1" si="126"/>
        <v>4082.5140000000001</v>
      </c>
      <c r="BK21" s="40">
        <f t="shared" ca="1" si="126"/>
        <v>4677.1109999999999</v>
      </c>
      <c r="BL21" s="40">
        <f t="shared" ca="1" si="126"/>
        <v>5785.8410000000003</v>
      </c>
      <c r="BM21" s="40">
        <f t="shared" ca="1" si="126"/>
        <v>6926.3429999999998</v>
      </c>
      <c r="BN21" s="40">
        <f t="shared" ca="1" si="126"/>
        <v>8081.7439999999997</v>
      </c>
      <c r="BO21" s="40">
        <f t="shared" ca="1" si="126"/>
        <v>9097.4609999999993</v>
      </c>
      <c r="BP21" s="40">
        <f t="shared" ca="1" si="126"/>
        <v>10608.511</v>
      </c>
      <c r="BQ21" s="40">
        <f t="shared" ca="1" si="126"/>
        <v>11624.04</v>
      </c>
      <c r="BR21" s="40">
        <f t="shared" ca="1" si="126"/>
        <v>13385.741</v>
      </c>
      <c r="BS21" s="40">
        <f t="shared" ca="1" si="126"/>
        <v>15536.179</v>
      </c>
      <c r="BT21" s="40">
        <f t="shared" ref="BT21:EE23" ca="1" si="127">BT10*$C$15</f>
        <v>17763.978999999999</v>
      </c>
      <c r="BU21" s="40">
        <f t="shared" ca="1" si="127"/>
        <v>19965.365000000002</v>
      </c>
      <c r="BV21" s="40">
        <f t="shared" ca="1" si="127"/>
        <v>21864.352999999999</v>
      </c>
      <c r="BW21" s="40">
        <f t="shared" ca="1" si="127"/>
        <v>23021.351999999999</v>
      </c>
      <c r="BX21" s="40">
        <f t="shared" ca="1" si="127"/>
        <v>25211.364000000001</v>
      </c>
      <c r="BY21" s="40">
        <f t="shared" ca="1" si="127"/>
        <v>27166.281999999999</v>
      </c>
      <c r="BZ21" s="40">
        <f t="shared" ca="1" si="127"/>
        <v>29507.681</v>
      </c>
      <c r="CA21" s="40">
        <f t="shared" ca="1" si="127"/>
        <v>31115.973999999998</v>
      </c>
      <c r="CB21" s="40">
        <f t="shared" ca="1" si="127"/>
        <v>33187.17</v>
      </c>
      <c r="CC21" s="40">
        <f t="shared" ca="1" si="127"/>
        <v>33994.160000000003</v>
      </c>
      <c r="CD21" s="40">
        <f t="shared" ca="1" si="127"/>
        <v>34018.646999999997</v>
      </c>
      <c r="CE21" s="40">
        <f t="shared" ca="1" si="127"/>
        <v>34623.49</v>
      </c>
      <c r="CF21" s="40">
        <f t="shared" ca="1" si="127"/>
        <v>35381.506000000001</v>
      </c>
      <c r="CG21" s="40">
        <f t="shared" ca="1" si="127"/>
        <v>36796.205999999998</v>
      </c>
      <c r="CH21" s="40">
        <f t="shared" si="127"/>
        <v>38061.351999999999</v>
      </c>
      <c r="CI21" s="40">
        <f t="shared" si="127"/>
        <v>37592.527000000002</v>
      </c>
      <c r="CJ21" s="40">
        <f t="shared" si="127"/>
        <v>38704.828999999998</v>
      </c>
      <c r="CK21" s="40">
        <f t="shared" si="127"/>
        <v>37919.976000000002</v>
      </c>
      <c r="CL21" s="40">
        <f t="shared" si="127"/>
        <v>37308.317999999999</v>
      </c>
      <c r="CM21" s="40">
        <f t="shared" si="127"/>
        <v>37389.298999999999</v>
      </c>
      <c r="CN21" s="40">
        <f t="shared" si="127"/>
        <v>38754.32</v>
      </c>
      <c r="CO21" s="40">
        <f t="shared" si="127"/>
        <v>39597.97</v>
      </c>
      <c r="CP21" s="40">
        <f t="shared" si="127"/>
        <v>39551.534</v>
      </c>
      <c r="CQ21" s="40">
        <f t="shared" si="127"/>
        <v>39119.463000000003</v>
      </c>
      <c r="CR21" s="40">
        <f t="shared" si="127"/>
        <v>38385.839999999997</v>
      </c>
      <c r="CS21" s="40">
        <f t="shared" si="127"/>
        <v>40305.131999999998</v>
      </c>
      <c r="CT21" s="40">
        <f t="shared" si="127"/>
        <v>42320.388600000006</v>
      </c>
      <c r="CU21" s="40">
        <f t="shared" si="127"/>
        <v>44436.408030000006</v>
      </c>
      <c r="CV21" s="40">
        <f t="shared" si="127"/>
        <v>46658.228431500007</v>
      </c>
      <c r="CW21" s="40">
        <f t="shared" si="127"/>
        <v>48991.139853075008</v>
      </c>
      <c r="CX21" s="40">
        <f t="shared" si="127"/>
        <v>51440.696845728758</v>
      </c>
      <c r="CY21" s="40">
        <f t="shared" si="127"/>
        <v>54012.731688015192</v>
      </c>
      <c r="CZ21" s="40">
        <f t="shared" si="127"/>
        <v>56713.368272415959</v>
      </c>
      <c r="DA21" s="40">
        <f t="shared" si="127"/>
        <v>59549.036686036758</v>
      </c>
      <c r="DB21" s="40">
        <f t="shared" si="127"/>
        <v>62526.4885203386</v>
      </c>
      <c r="DC21" s="40">
        <f t="shared" si="127"/>
        <v>65652.812946355523</v>
      </c>
      <c r="DD21" s="40">
        <f t="shared" si="127"/>
        <v>68935.453593673301</v>
      </c>
      <c r="DE21" s="40">
        <f t="shared" si="127"/>
        <v>72382.226273356966</v>
      </c>
      <c r="DF21" s="40">
        <f t="shared" si="127"/>
        <v>76001.337587024827</v>
      </c>
      <c r="DG21" s="40">
        <f t="shared" si="127"/>
        <v>79801.404466376072</v>
      </c>
      <c r="DH21" s="40">
        <f t="shared" si="127"/>
        <v>83791.474689694878</v>
      </c>
      <c r="DI21" s="40">
        <f t="shared" si="127"/>
        <v>87981.048424179637</v>
      </c>
      <c r="DJ21" s="40">
        <f t="shared" si="127"/>
        <v>92380.100845388617</v>
      </c>
      <c r="DK21" s="40">
        <f t="shared" si="127"/>
        <v>96999.10588765805</v>
      </c>
      <c r="DL21" s="40">
        <f t="shared" si="127"/>
        <v>101849.06118204095</v>
      </c>
      <c r="DM21" s="40">
        <f t="shared" si="127"/>
        <v>106941.51424114301</v>
      </c>
      <c r="DN21" s="40">
        <f t="shared" si="127"/>
        <v>112288.58995320016</v>
      </c>
      <c r="DO21" s="40">
        <f t="shared" si="127"/>
        <v>117903.01945086019</v>
      </c>
      <c r="DP21" s="40">
        <f t="shared" si="127"/>
        <v>123798.17042340321</v>
      </c>
      <c r="DQ21" s="40">
        <f t="shared" si="127"/>
        <v>129988.07894457337</v>
      </c>
      <c r="DR21" s="40">
        <f t="shared" si="127"/>
        <v>136487.48289180204</v>
      </c>
      <c r="DS21" s="40">
        <f t="shared" si="127"/>
        <v>143311.85703639215</v>
      </c>
      <c r="DT21" s="40">
        <f t="shared" si="127"/>
        <v>150477.44988821176</v>
      </c>
      <c r="DU21" s="40">
        <f t="shared" si="127"/>
        <v>158001.32238262234</v>
      </c>
      <c r="DV21" s="40">
        <f t="shared" si="127"/>
        <v>165901.38850175348</v>
      </c>
      <c r="DW21" s="40">
        <f t="shared" si="127"/>
        <v>174196.45792684116</v>
      </c>
      <c r="DX21" s="40">
        <f t="shared" si="127"/>
        <v>182906.28082318325</v>
      </c>
      <c r="DY21" s="40">
        <f t="shared" si="127"/>
        <v>192051.59486434242</v>
      </c>
      <c r="DZ21" s="40">
        <f t="shared" si="127"/>
        <v>201654.17460755954</v>
      </c>
      <c r="EA21" s="40">
        <f t="shared" si="127"/>
        <v>211736.88333793753</v>
      </c>
      <c r="EB21" s="40">
        <f t="shared" si="127"/>
        <v>222323.72750483445</v>
      </c>
      <c r="EC21" s="40">
        <f t="shared" si="127"/>
        <v>233439.91388007617</v>
      </c>
      <c r="ED21" s="40">
        <f t="shared" si="127"/>
        <v>245111.90957408</v>
      </c>
      <c r="EE21" s="40">
        <f t="shared" si="127"/>
        <v>257367.50505278399</v>
      </c>
      <c r="EF21" s="40">
        <f t="shared" ref="EF21:GQ23" si="128">EF10*$C$15</f>
        <v>270235.88030542323</v>
      </c>
      <c r="EG21" s="40">
        <f t="shared" si="128"/>
        <v>283747.67432069441</v>
      </c>
      <c r="EH21" s="40">
        <f t="shared" si="128"/>
        <v>297935.05803672911</v>
      </c>
      <c r="EI21" s="40">
        <f t="shared" si="128"/>
        <v>312831.81093856558</v>
      </c>
      <c r="EJ21" s="40">
        <f t="shared" si="128"/>
        <v>328473.40148549387</v>
      </c>
      <c r="EK21" s="40">
        <f t="shared" si="128"/>
        <v>344897.07155976858</v>
      </c>
      <c r="EL21" s="40">
        <f t="shared" si="128"/>
        <v>362141.92513775703</v>
      </c>
      <c r="EM21" s="40">
        <f t="shared" si="128"/>
        <v>380249.02139464492</v>
      </c>
      <c r="EN21" s="40">
        <f t="shared" si="128"/>
        <v>399261.47246437718</v>
      </c>
      <c r="EO21" s="40">
        <f t="shared" si="128"/>
        <v>419224.54608759604</v>
      </c>
      <c r="EP21" s="40">
        <f t="shared" si="128"/>
        <v>440185.7733919759</v>
      </c>
      <c r="EQ21" s="40">
        <f t="shared" si="128"/>
        <v>462195.06206157472</v>
      </c>
      <c r="ER21" s="40">
        <f t="shared" si="128"/>
        <v>485304.81516465341</v>
      </c>
      <c r="ES21" s="40">
        <f t="shared" si="128"/>
        <v>509570.05592288612</v>
      </c>
      <c r="ET21" s="40">
        <f t="shared" si="128"/>
        <v>535048.55871903046</v>
      </c>
      <c r="EU21" s="40">
        <f t="shared" si="128"/>
        <v>561800.98665498197</v>
      </c>
      <c r="EV21" s="40">
        <f t="shared" si="128"/>
        <v>589891.03598773107</v>
      </c>
      <c r="EW21" s="40">
        <f t="shared" si="128"/>
        <v>619385.58778711758</v>
      </c>
      <c r="EX21" s="40">
        <f t="shared" si="128"/>
        <v>650354.86717647349</v>
      </c>
      <c r="EY21" s="40">
        <f t="shared" si="128"/>
        <v>682872.61053529719</v>
      </c>
      <c r="EZ21" s="40">
        <f t="shared" si="128"/>
        <v>717016.24106206209</v>
      </c>
      <c r="FA21" s="40">
        <f t="shared" si="128"/>
        <v>752867.05311516521</v>
      </c>
      <c r="FB21" s="40">
        <f t="shared" si="128"/>
        <v>790510.40577092348</v>
      </c>
      <c r="FC21" s="40">
        <f t="shared" si="128"/>
        <v>830035.9260594697</v>
      </c>
      <c r="FD21" s="40">
        <f t="shared" si="128"/>
        <v>871537.72236244322</v>
      </c>
      <c r="FE21" s="40">
        <f t="shared" si="128"/>
        <v>915114.60848056537</v>
      </c>
      <c r="FF21" s="40">
        <f t="shared" si="128"/>
        <v>960870.33890459372</v>
      </c>
      <c r="FG21" s="40">
        <f t="shared" si="128"/>
        <v>1008913.8558498234</v>
      </c>
      <c r="FH21" s="40">
        <f t="shared" si="128"/>
        <v>1059359.5486423147</v>
      </c>
      <c r="FI21" s="40">
        <f t="shared" si="128"/>
        <v>1112327.5260744304</v>
      </c>
      <c r="FJ21" s="40">
        <f t="shared" si="128"/>
        <v>1167943.9023781521</v>
      </c>
      <c r="FK21" s="40">
        <f t="shared" si="128"/>
        <v>1226341.0974970597</v>
      </c>
      <c r="FL21" s="40">
        <f t="shared" si="128"/>
        <v>1287658.152371913</v>
      </c>
      <c r="FM21" s="40">
        <f t="shared" si="128"/>
        <v>1352041.0599905087</v>
      </c>
      <c r="FN21" s="40">
        <f t="shared" si="128"/>
        <v>1419643.1129900343</v>
      </c>
      <c r="FO21" s="40">
        <f t="shared" si="128"/>
        <v>1490625.2686395359</v>
      </c>
      <c r="FP21" s="40">
        <f t="shared" si="128"/>
        <v>1565156.5320715127</v>
      </c>
      <c r="FQ21" s="40">
        <f t="shared" si="128"/>
        <v>1643414.3586750883</v>
      </c>
      <c r="FR21" s="40">
        <f t="shared" si="128"/>
        <v>1725585.0766088427</v>
      </c>
      <c r="FS21" s="40">
        <f t="shared" si="128"/>
        <v>1811864.3304392847</v>
      </c>
      <c r="FT21" s="40">
        <f t="shared" si="128"/>
        <v>1902457.5469612489</v>
      </c>
      <c r="FU21" s="40">
        <f t="shared" si="128"/>
        <v>1997580.4243093114</v>
      </c>
      <c r="FV21" s="40">
        <f t="shared" si="128"/>
        <v>2097459.4455247768</v>
      </c>
      <c r="FW21" s="40">
        <f t="shared" si="128"/>
        <v>2202332.417801016</v>
      </c>
      <c r="FX21" s="40">
        <f t="shared" si="128"/>
        <v>2312449.0386910667</v>
      </c>
      <c r="FY21" s="40">
        <f t="shared" si="128"/>
        <v>2428071.4906256204</v>
      </c>
      <c r="FZ21" s="40">
        <f t="shared" si="128"/>
        <v>2549475.0651569013</v>
      </c>
      <c r="GA21" s="40">
        <f t="shared" si="128"/>
        <v>2676948.8184147468</v>
      </c>
      <c r="GB21" s="40">
        <f t="shared" si="128"/>
        <v>2810796.2593354844</v>
      </c>
      <c r="GC21" s="40">
        <f t="shared" si="128"/>
        <v>2951336.0723022586</v>
      </c>
      <c r="GD21" s="40">
        <f t="shared" si="128"/>
        <v>3098902.8759173718</v>
      </c>
      <c r="GE21" s="40">
        <f t="shared" si="128"/>
        <v>3253848.0197132407</v>
      </c>
      <c r="GF21" s="40">
        <f t="shared" si="128"/>
        <v>3416540.420698903</v>
      </c>
      <c r="GG21" s="40">
        <f t="shared" si="128"/>
        <v>3587367.4417338478</v>
      </c>
      <c r="GH21" s="40">
        <f t="shared" si="128"/>
        <v>3766735.8138205409</v>
      </c>
      <c r="GI21" s="40">
        <f t="shared" si="128"/>
        <v>3955072.6045115679</v>
      </c>
      <c r="GJ21" s="40">
        <f t="shared" si="128"/>
        <v>4152826.2347371466</v>
      </c>
      <c r="GK21" s="40">
        <f t="shared" si="128"/>
        <v>4360467.5464740042</v>
      </c>
      <c r="GL21" s="40">
        <f t="shared" si="128"/>
        <v>4578490.9237977043</v>
      </c>
      <c r="GM21" s="40">
        <f t="shared" si="128"/>
        <v>4807415.4699875899</v>
      </c>
      <c r="GN21" s="40">
        <f t="shared" si="128"/>
        <v>5047786.2434869707</v>
      </c>
      <c r="GO21" s="40">
        <f t="shared" si="128"/>
        <v>5300175.5556613188</v>
      </c>
      <c r="GP21" s="40">
        <f t="shared" si="128"/>
        <v>5565184.3334443849</v>
      </c>
      <c r="GQ21" s="40">
        <f t="shared" si="128"/>
        <v>5843443.5501166042</v>
      </c>
      <c r="GR21" s="40">
        <f t="shared" ref="GR21:IN23" si="129">GR10*$C$15</f>
        <v>6135615.7276224354</v>
      </c>
      <c r="GS21" s="40">
        <f t="shared" si="129"/>
        <v>6442396.5140035581</v>
      </c>
      <c r="GT21" s="40">
        <f t="shared" si="129"/>
        <v>6764516.3397037359</v>
      </c>
      <c r="GU21" s="40">
        <f t="shared" si="129"/>
        <v>7102742.156688923</v>
      </c>
      <c r="GV21" s="40">
        <f t="shared" si="129"/>
        <v>7457879.2645233693</v>
      </c>
      <c r="GW21" s="40">
        <f t="shared" si="129"/>
        <v>7830773.2277495386</v>
      </c>
      <c r="GX21" s="40">
        <f t="shared" si="129"/>
        <v>8222311.8891370166</v>
      </c>
      <c r="GY21" s="40">
        <f t="shared" si="129"/>
        <v>8633427.4835938681</v>
      </c>
      <c r="GZ21" s="40">
        <f t="shared" si="129"/>
        <v>9065098.857773561</v>
      </c>
      <c r="HA21" s="40">
        <f t="shared" si="129"/>
        <v>9518353.80066224</v>
      </c>
      <c r="HB21" s="40">
        <f t="shared" si="129"/>
        <v>9994271.4906953517</v>
      </c>
      <c r="HC21" s="40">
        <f t="shared" si="129"/>
        <v>10493985.065230122</v>
      </c>
      <c r="HD21" s="40">
        <f t="shared" si="129"/>
        <v>11018684.318491627</v>
      </c>
      <c r="HE21" s="40">
        <f t="shared" si="129"/>
        <v>11569618.53441621</v>
      </c>
      <c r="HF21" s="40">
        <f t="shared" si="129"/>
        <v>12148099.461137021</v>
      </c>
      <c r="HG21" s="40">
        <f t="shared" si="129"/>
        <v>12755504.434193874</v>
      </c>
      <c r="HH21" s="40">
        <f t="shared" si="129"/>
        <v>13393279.655903567</v>
      </c>
      <c r="HI21" s="40">
        <f t="shared" si="129"/>
        <v>14062943.638698746</v>
      </c>
      <c r="HJ21" s="40">
        <f t="shared" si="129"/>
        <v>14766090.820633683</v>
      </c>
      <c r="HK21" s="40">
        <f t="shared" si="129"/>
        <v>15504395.361665368</v>
      </c>
      <c r="HL21" s="40">
        <f t="shared" si="129"/>
        <v>16279615.129748637</v>
      </c>
      <c r="HM21" s="40">
        <f t="shared" si="129"/>
        <v>17093595.886236072</v>
      </c>
      <c r="HN21" s="40">
        <f t="shared" si="129"/>
        <v>17948275.680547874</v>
      </c>
      <c r="HO21" s="40">
        <f t="shared" si="129"/>
        <v>18845689.464575268</v>
      </c>
      <c r="HP21" s="40">
        <f t="shared" si="129"/>
        <v>19787973.937804032</v>
      </c>
      <c r="HQ21" s="40">
        <f t="shared" si="129"/>
        <v>20777372.634694234</v>
      </c>
      <c r="HR21" s="40">
        <f t="shared" si="129"/>
        <v>21816241.266428947</v>
      </c>
      <c r="HS21" s="40">
        <f t="shared" si="129"/>
        <v>22907053.329750393</v>
      </c>
      <c r="HT21" s="40">
        <f t="shared" si="129"/>
        <v>24052405.996237915</v>
      </c>
      <c r="HU21" s="40">
        <f t="shared" si="129"/>
        <v>25255026.296049815</v>
      </c>
      <c r="HV21" s="40">
        <f t="shared" si="129"/>
        <v>26517777.610852309</v>
      </c>
      <c r="HW21" s="40">
        <f t="shared" si="129"/>
        <v>27843666.491394922</v>
      </c>
      <c r="HX21" s="40">
        <f t="shared" si="129"/>
        <v>29235849.815964669</v>
      </c>
      <c r="HY21" s="40">
        <f t="shared" si="129"/>
        <v>30697642.306762908</v>
      </c>
      <c r="HZ21" s="40">
        <f t="shared" si="129"/>
        <v>32232524.422101054</v>
      </c>
      <c r="IA21" s="40">
        <f t="shared" si="129"/>
        <v>33844150.643206112</v>
      </c>
      <c r="IB21" s="40">
        <f t="shared" si="129"/>
        <v>35536358.175366417</v>
      </c>
      <c r="IC21" s="40">
        <f t="shared" si="129"/>
        <v>37313176.084134735</v>
      </c>
      <c r="ID21" s="40">
        <f t="shared" si="129"/>
        <v>39178834.888341472</v>
      </c>
      <c r="IE21" s="40">
        <f t="shared" si="129"/>
        <v>41137776.63275855</v>
      </c>
      <c r="IF21" s="40">
        <f t="shared" si="129"/>
        <v>43194665.464396477</v>
      </c>
      <c r="IG21" s="40">
        <f t="shared" si="129"/>
        <v>45354398.737616301</v>
      </c>
      <c r="IH21" s="40">
        <f t="shared" si="129"/>
        <v>47622118.674497113</v>
      </c>
      <c r="II21" s="40">
        <f t="shared" si="129"/>
        <v>50003224.60822197</v>
      </c>
      <c r="IJ21" s="40">
        <f t="shared" si="129"/>
        <v>52503385.838633075</v>
      </c>
      <c r="IK21" s="40">
        <f t="shared" si="129"/>
        <v>55128555.130564734</v>
      </c>
      <c r="IL21" s="40">
        <f t="shared" si="129"/>
        <v>57884982.887092978</v>
      </c>
      <c r="IM21" s="40">
        <f t="shared" si="129"/>
        <v>60779232.031447627</v>
      </c>
      <c r="IN21" s="40">
        <f t="shared" si="129"/>
        <v>63818193.633020014</v>
      </c>
    </row>
    <row r="22" spans="2:248" x14ac:dyDescent="0.3">
      <c r="C22" s="40"/>
      <c r="F22" s="19" t="str">
        <f t="shared" ref="F22:F23" si="130">F11</f>
        <v>10% daily increase</v>
      </c>
      <c r="G22" s="40">
        <f t="shared" ref="G22:V23" si="131">G11*$C$15</f>
        <v>26.085000000000001</v>
      </c>
      <c r="H22" s="40">
        <f t="shared" ca="1" si="131"/>
        <v>26.555</v>
      </c>
      <c r="I22" s="40">
        <f t="shared" ca="1" si="131"/>
        <v>30.761500000000002</v>
      </c>
      <c r="J22" s="40">
        <f t="shared" ca="1" si="131"/>
        <v>57.527999999999999</v>
      </c>
      <c r="K22" s="40">
        <f t="shared" ca="1" si="131"/>
        <v>91.191749999999999</v>
      </c>
      <c r="L22" s="40">
        <f t="shared" ca="1" si="131"/>
        <v>129.297</v>
      </c>
      <c r="M22" s="40">
        <f t="shared" ca="1" si="131"/>
        <v>252.4605</v>
      </c>
      <c r="N22" s="40">
        <f t="shared" ca="1" si="131"/>
        <v>280.62357142857144</v>
      </c>
      <c r="O22" s="40">
        <f t="shared" ca="1" si="131"/>
        <v>376.49937499999999</v>
      </c>
      <c r="P22" s="40">
        <f t="shared" ca="1" si="131"/>
        <v>454.45866666666672</v>
      </c>
      <c r="Q22" s="40">
        <f t="shared" ca="1" si="131"/>
        <v>551.80349999999999</v>
      </c>
      <c r="R22" s="40">
        <f t="shared" ca="1" si="131"/>
        <v>770.40263636363647</v>
      </c>
      <c r="S22" s="40">
        <f t="shared" ca="1" si="131"/>
        <v>879.88700000000006</v>
      </c>
      <c r="T22" s="40">
        <f t="shared" ca="1" si="131"/>
        <v>1043.682</v>
      </c>
      <c r="U22" s="40">
        <f t="shared" ca="1" si="131"/>
        <v>1184.4939999999999</v>
      </c>
      <c r="V22" s="40">
        <f t="shared" ca="1" si="131"/>
        <v>1289.116</v>
      </c>
      <c r="W22" s="40">
        <f t="shared" ca="1" si="126"/>
        <v>1409.201</v>
      </c>
      <c r="X22" s="40">
        <f t="shared" ca="1" si="126"/>
        <v>1325.588</v>
      </c>
      <c r="Y22" s="40">
        <f t="shared" ca="1" si="126"/>
        <v>1530.367</v>
      </c>
      <c r="Z22" s="40">
        <f t="shared" ca="1" si="126"/>
        <v>1481.4870000000001</v>
      </c>
      <c r="AA22" s="40">
        <f t="shared" ca="1" si="126"/>
        <v>1512.883</v>
      </c>
      <c r="AB22" s="40">
        <f t="shared" ca="1" si="126"/>
        <v>1660.2750000000001</v>
      </c>
      <c r="AC22" s="40">
        <f t="shared" ca="1" si="126"/>
        <v>1774.297</v>
      </c>
      <c r="AD22" s="40">
        <f t="shared" ca="1" si="126"/>
        <v>2004.973</v>
      </c>
      <c r="AE22" s="40">
        <f t="shared" ca="1" si="126"/>
        <v>1867.498</v>
      </c>
      <c r="AF22" s="40">
        <f t="shared" ca="1" si="126"/>
        <v>1802.779</v>
      </c>
      <c r="AG22" s="40">
        <f t="shared" ca="1" si="126"/>
        <v>1771.289</v>
      </c>
      <c r="AH22" s="40">
        <f t="shared" ca="1" si="126"/>
        <v>1669.675</v>
      </c>
      <c r="AI22" s="40">
        <f t="shared" ca="1" si="126"/>
        <v>1598.047</v>
      </c>
      <c r="AJ22" s="40">
        <f t="shared" ca="1" si="126"/>
        <v>1466.9169999999999</v>
      </c>
      <c r="AK22" s="40">
        <f t="shared" ca="1" si="126"/>
        <v>1404.7360000000001</v>
      </c>
      <c r="AL22" s="40">
        <f t="shared" ca="1" si="126"/>
        <v>1409.4359999999999</v>
      </c>
      <c r="AM22" s="40">
        <f t="shared" ca="1" si="126"/>
        <v>987.79899999999998</v>
      </c>
      <c r="AN22" s="40">
        <f t="shared" ca="1" si="126"/>
        <v>365.14300000000003</v>
      </c>
      <c r="AO22" s="40">
        <f t="shared" ca="1" si="126"/>
        <v>260.56799999999998</v>
      </c>
      <c r="AP22" s="40">
        <f t="shared" ca="1" si="126"/>
        <v>418.44099999999997</v>
      </c>
      <c r="AQ22" s="40">
        <f t="shared" ca="1" si="126"/>
        <v>381.26400000000001</v>
      </c>
      <c r="AR22" s="40">
        <f t="shared" ca="1" si="126"/>
        <v>365.096</v>
      </c>
      <c r="AS22" s="40">
        <f t="shared" ca="1" si="126"/>
        <v>382.25099999999998</v>
      </c>
      <c r="AT22" s="40">
        <f t="shared" ca="1" si="126"/>
        <v>539.04300000000001</v>
      </c>
      <c r="AU22" s="40">
        <f t="shared" ca="1" si="126"/>
        <v>600.75400000000002</v>
      </c>
      <c r="AV22" s="40">
        <f t="shared" ca="1" si="126"/>
        <v>678.02200000000005</v>
      </c>
      <c r="AW22" s="40">
        <f t="shared" ca="1" si="126"/>
        <v>664.48599999999999</v>
      </c>
      <c r="AX22" s="40">
        <f t="shared" ca="1" si="126"/>
        <v>832.55799999999999</v>
      </c>
      <c r="AY22" s="40">
        <f t="shared" ca="1" si="126"/>
        <v>984.50900000000001</v>
      </c>
      <c r="AZ22" s="40">
        <f t="shared" ca="1" si="126"/>
        <v>1118.4590000000001</v>
      </c>
      <c r="BA22" s="40">
        <f t="shared" ca="1" si="126"/>
        <v>1244.5129999999999</v>
      </c>
      <c r="BB22" s="40">
        <f t="shared" ca="1" si="126"/>
        <v>1331.886</v>
      </c>
      <c r="BC22" s="40">
        <f t="shared" ca="1" si="126"/>
        <v>1493.7070000000001</v>
      </c>
      <c r="BD22" s="40">
        <f t="shared" ca="1" si="126"/>
        <v>1707.51</v>
      </c>
      <c r="BE22" s="40">
        <f t="shared" ca="1" si="126"/>
        <v>1907.8240000000001</v>
      </c>
      <c r="BF22" s="40">
        <f t="shared" ca="1" si="126"/>
        <v>2382.806</v>
      </c>
      <c r="BG22" s="40">
        <f t="shared" ca="1" si="126"/>
        <v>2730.0889999999999</v>
      </c>
      <c r="BH22" s="40">
        <f t="shared" ca="1" si="126"/>
        <v>3193.462</v>
      </c>
      <c r="BI22" s="40">
        <f t="shared" ca="1" si="126"/>
        <v>3625.674</v>
      </c>
      <c r="BJ22" s="40">
        <f t="shared" ca="1" si="126"/>
        <v>4082.5140000000001</v>
      </c>
      <c r="BK22" s="40">
        <f t="shared" ca="1" si="126"/>
        <v>4677.1109999999999</v>
      </c>
      <c r="BL22" s="40">
        <f t="shared" ca="1" si="126"/>
        <v>5785.8410000000003</v>
      </c>
      <c r="BM22" s="40">
        <f t="shared" ca="1" si="126"/>
        <v>6926.3429999999998</v>
      </c>
      <c r="BN22" s="40">
        <f t="shared" ca="1" si="126"/>
        <v>8081.7439999999997</v>
      </c>
      <c r="BO22" s="40">
        <f t="shared" ca="1" si="126"/>
        <v>9097.4609999999993</v>
      </c>
      <c r="BP22" s="40">
        <f t="shared" ca="1" si="126"/>
        <v>10608.511</v>
      </c>
      <c r="BQ22" s="40">
        <f t="shared" ca="1" si="126"/>
        <v>11624.04</v>
      </c>
      <c r="BR22" s="40">
        <f t="shared" ca="1" si="126"/>
        <v>13385.741</v>
      </c>
      <c r="BS22" s="40">
        <f t="shared" ca="1" si="126"/>
        <v>15536.179</v>
      </c>
      <c r="BT22" s="40">
        <f t="shared" ca="1" si="127"/>
        <v>17763.978999999999</v>
      </c>
      <c r="BU22" s="40">
        <f t="shared" ca="1" si="127"/>
        <v>19965.365000000002</v>
      </c>
      <c r="BV22" s="40">
        <f t="shared" ca="1" si="127"/>
        <v>21864.352999999999</v>
      </c>
      <c r="BW22" s="40">
        <f t="shared" ca="1" si="127"/>
        <v>23021.351999999999</v>
      </c>
      <c r="BX22" s="40">
        <f t="shared" ca="1" si="127"/>
        <v>25211.364000000001</v>
      </c>
      <c r="BY22" s="40">
        <f t="shared" ca="1" si="127"/>
        <v>27166.281999999999</v>
      </c>
      <c r="BZ22" s="40">
        <f t="shared" ca="1" si="127"/>
        <v>29507.681</v>
      </c>
      <c r="CA22" s="40">
        <f t="shared" ca="1" si="127"/>
        <v>31115.973999999998</v>
      </c>
      <c r="CB22" s="40">
        <f t="shared" ca="1" si="127"/>
        <v>33187.17</v>
      </c>
      <c r="CC22" s="40">
        <f t="shared" ca="1" si="127"/>
        <v>33994.160000000003</v>
      </c>
      <c r="CD22" s="40">
        <f t="shared" ca="1" si="127"/>
        <v>34018.646999999997</v>
      </c>
      <c r="CE22" s="40">
        <f t="shared" ca="1" si="127"/>
        <v>34623.49</v>
      </c>
      <c r="CF22" s="40">
        <f t="shared" ca="1" si="127"/>
        <v>35381.506000000001</v>
      </c>
      <c r="CG22" s="40">
        <f t="shared" ca="1" si="127"/>
        <v>36796.205999999998</v>
      </c>
      <c r="CH22" s="40">
        <f t="shared" si="127"/>
        <v>38061.351999999999</v>
      </c>
      <c r="CI22" s="40">
        <f t="shared" si="127"/>
        <v>37592.527000000002</v>
      </c>
      <c r="CJ22" s="40">
        <f t="shared" si="127"/>
        <v>38704.828999999998</v>
      </c>
      <c r="CK22" s="40">
        <f t="shared" si="127"/>
        <v>37919.976000000002</v>
      </c>
      <c r="CL22" s="40">
        <f t="shared" si="127"/>
        <v>37308.317999999999</v>
      </c>
      <c r="CM22" s="40">
        <f t="shared" si="127"/>
        <v>37389.298999999999</v>
      </c>
      <c r="CN22" s="40">
        <f t="shared" si="127"/>
        <v>38754.32</v>
      </c>
      <c r="CO22" s="40">
        <f t="shared" si="127"/>
        <v>39597.97</v>
      </c>
      <c r="CP22" s="40">
        <f t="shared" si="127"/>
        <v>39551.534</v>
      </c>
      <c r="CQ22" s="40">
        <f t="shared" si="127"/>
        <v>39119.463000000003</v>
      </c>
      <c r="CR22" s="40">
        <f t="shared" si="127"/>
        <v>38385.839999999997</v>
      </c>
      <c r="CS22" s="40">
        <f t="shared" si="127"/>
        <v>42224.424000000006</v>
      </c>
      <c r="CT22" s="40">
        <f t="shared" si="127"/>
        <v>46446.866400000006</v>
      </c>
      <c r="CU22" s="40">
        <f t="shared" si="127"/>
        <v>51091.553040000013</v>
      </c>
      <c r="CV22" s="40">
        <f t="shared" si="127"/>
        <v>56200.708344000013</v>
      </c>
      <c r="CW22" s="40">
        <f t="shared" si="127"/>
        <v>61820.779178400029</v>
      </c>
      <c r="CX22" s="40">
        <f t="shared" si="127"/>
        <v>68002.857096240041</v>
      </c>
      <c r="CY22" s="40">
        <f t="shared" si="127"/>
        <v>74803.142805864045</v>
      </c>
      <c r="CZ22" s="40">
        <f t="shared" si="127"/>
        <v>82283.457086450464</v>
      </c>
      <c r="DA22" s="40">
        <f t="shared" si="127"/>
        <v>90511.802795095515</v>
      </c>
      <c r="DB22" s="40">
        <f t="shared" si="127"/>
        <v>99562.983074605072</v>
      </c>
      <c r="DC22" s="40">
        <f t="shared" si="127"/>
        <v>109519.2813820656</v>
      </c>
      <c r="DD22" s="40">
        <f t="shared" si="127"/>
        <v>120471.20952027217</v>
      </c>
      <c r="DE22" s="40">
        <f t="shared" si="127"/>
        <v>132518.33047229939</v>
      </c>
      <c r="DF22" s="40">
        <f t="shared" si="127"/>
        <v>145770.16351952933</v>
      </c>
      <c r="DG22" s="40">
        <f t="shared" si="127"/>
        <v>160347.17987148231</v>
      </c>
      <c r="DH22" s="40">
        <f t="shared" si="127"/>
        <v>176381.89785863055</v>
      </c>
      <c r="DI22" s="40">
        <f t="shared" si="127"/>
        <v>194020.08764449361</v>
      </c>
      <c r="DJ22" s="40">
        <f t="shared" si="127"/>
        <v>213422.09640894298</v>
      </c>
      <c r="DK22" s="40">
        <f t="shared" si="127"/>
        <v>234764.30604983727</v>
      </c>
      <c r="DL22" s="40">
        <f t="shared" si="127"/>
        <v>258240.736654821</v>
      </c>
      <c r="DM22" s="40">
        <f t="shared" si="127"/>
        <v>284064.81032030314</v>
      </c>
      <c r="DN22" s="40">
        <f t="shared" si="127"/>
        <v>312471.2913523335</v>
      </c>
      <c r="DO22" s="40">
        <f t="shared" si="127"/>
        <v>343718.42048756685</v>
      </c>
      <c r="DP22" s="40">
        <f t="shared" si="127"/>
        <v>378090.26253632357</v>
      </c>
      <c r="DQ22" s="40">
        <f t="shared" si="127"/>
        <v>415899.28878995596</v>
      </c>
      <c r="DR22" s="40">
        <f t="shared" si="127"/>
        <v>457489.21766895161</v>
      </c>
      <c r="DS22" s="40">
        <f t="shared" si="127"/>
        <v>503238.13943584682</v>
      </c>
      <c r="DT22" s="40">
        <f t="shared" si="127"/>
        <v>553561.95337943151</v>
      </c>
      <c r="DU22" s="40">
        <f t="shared" si="127"/>
        <v>608918.14871737466</v>
      </c>
      <c r="DV22" s="40">
        <f t="shared" si="127"/>
        <v>669809.96358911216</v>
      </c>
      <c r="DW22" s="40">
        <f t="shared" si="127"/>
        <v>736790.95994802343</v>
      </c>
      <c r="DX22" s="40">
        <f t="shared" si="127"/>
        <v>810470.05594282586</v>
      </c>
      <c r="DY22" s="40">
        <f t="shared" si="127"/>
        <v>891517.0615371085</v>
      </c>
      <c r="DZ22" s="40">
        <f t="shared" si="127"/>
        <v>980668.76769081934</v>
      </c>
      <c r="EA22" s="40">
        <f t="shared" si="127"/>
        <v>1078735.6444599014</v>
      </c>
      <c r="EB22" s="40">
        <f t="shared" si="127"/>
        <v>1186609.2089058915</v>
      </c>
      <c r="EC22" s="40">
        <f t="shared" si="127"/>
        <v>1305270.129796481</v>
      </c>
      <c r="ED22" s="40">
        <f t="shared" si="127"/>
        <v>1435797.1427761291</v>
      </c>
      <c r="EE22" s="40">
        <f t="shared" si="127"/>
        <v>1579376.8570537423</v>
      </c>
      <c r="EF22" s="40">
        <f t="shared" si="128"/>
        <v>1737314.5427591165</v>
      </c>
      <c r="EG22" s="40">
        <f t="shared" si="128"/>
        <v>1911045.9970350282</v>
      </c>
      <c r="EH22" s="40">
        <f t="shared" si="128"/>
        <v>2102150.5967385313</v>
      </c>
      <c r="EI22" s="40">
        <f t="shared" si="128"/>
        <v>2312365.6564123849</v>
      </c>
      <c r="EJ22" s="40">
        <f t="shared" si="128"/>
        <v>2543602.2220536238</v>
      </c>
      <c r="EK22" s="40">
        <f t="shared" si="128"/>
        <v>2797962.444258986</v>
      </c>
      <c r="EL22" s="40">
        <f t="shared" si="128"/>
        <v>3077758.6886848849</v>
      </c>
      <c r="EM22" s="40">
        <f t="shared" si="128"/>
        <v>3385534.5575533737</v>
      </c>
      <c r="EN22" s="40">
        <f t="shared" si="128"/>
        <v>3724088.0133087118</v>
      </c>
      <c r="EO22" s="40">
        <f t="shared" si="128"/>
        <v>4096496.8146395832</v>
      </c>
      <c r="EP22" s="40">
        <f t="shared" si="128"/>
        <v>4506146.4961035419</v>
      </c>
      <c r="EQ22" s="40">
        <f t="shared" si="128"/>
        <v>4956761.1457138965</v>
      </c>
      <c r="ER22" s="40">
        <f t="shared" si="128"/>
        <v>5452437.2602852862</v>
      </c>
      <c r="ES22" s="40">
        <f t="shared" si="128"/>
        <v>5997680.9863138152</v>
      </c>
      <c r="ET22" s="40">
        <f t="shared" si="128"/>
        <v>6597449.0849451981</v>
      </c>
      <c r="EU22" s="40">
        <f t="shared" si="128"/>
        <v>7257193.9934397181</v>
      </c>
      <c r="EV22" s="40">
        <f t="shared" si="128"/>
        <v>7982913.3927836902</v>
      </c>
      <c r="EW22" s="40">
        <f t="shared" si="128"/>
        <v>8781204.7320620604</v>
      </c>
      <c r="EX22" s="40">
        <f t="shared" si="128"/>
        <v>9659325.2052682657</v>
      </c>
      <c r="EY22" s="40">
        <f t="shared" si="128"/>
        <v>10625257.725795094</v>
      </c>
      <c r="EZ22" s="40">
        <f t="shared" si="128"/>
        <v>11687783.498374606</v>
      </c>
      <c r="FA22" s="40">
        <f t="shared" si="128"/>
        <v>12856561.848212067</v>
      </c>
      <c r="FB22" s="40">
        <f t="shared" si="128"/>
        <v>14142218.033033276</v>
      </c>
      <c r="FC22" s="40">
        <f t="shared" si="128"/>
        <v>15556439.836336603</v>
      </c>
      <c r="FD22" s="40">
        <f t="shared" si="128"/>
        <v>17112083.819970265</v>
      </c>
      <c r="FE22" s="40">
        <f t="shared" si="128"/>
        <v>18823292.201967292</v>
      </c>
      <c r="FF22" s="40">
        <f t="shared" si="128"/>
        <v>20705621.422164023</v>
      </c>
      <c r="FG22" s="40">
        <f t="shared" si="128"/>
        <v>22776183.564380426</v>
      </c>
      <c r="FH22" s="40">
        <f t="shared" si="128"/>
        <v>25053801.92081847</v>
      </c>
      <c r="FI22" s="40">
        <f t="shared" si="128"/>
        <v>27559182.11290032</v>
      </c>
      <c r="FJ22" s="40">
        <f t="shared" si="128"/>
        <v>30315100.324190352</v>
      </c>
      <c r="FK22" s="40">
        <f t="shared" si="128"/>
        <v>33346610.356609393</v>
      </c>
      <c r="FL22" s="40">
        <f t="shared" si="128"/>
        <v>36681271.392270334</v>
      </c>
      <c r="FM22" s="40">
        <f t="shared" si="128"/>
        <v>40349398.531497367</v>
      </c>
      <c r="FN22" s="40">
        <f t="shared" si="128"/>
        <v>44384338.384647109</v>
      </c>
      <c r="FO22" s="40">
        <f t="shared" si="128"/>
        <v>48822772.223111823</v>
      </c>
      <c r="FP22" s="40">
        <f t="shared" si="128"/>
        <v>53705049.445423007</v>
      </c>
      <c r="FQ22" s="40">
        <f t="shared" si="128"/>
        <v>59075554.389965311</v>
      </c>
      <c r="FR22" s="40">
        <f t="shared" si="128"/>
        <v>64983109.828961849</v>
      </c>
      <c r="FS22" s="40">
        <f t="shared" si="128"/>
        <v>71481420.811858043</v>
      </c>
      <c r="FT22" s="40">
        <f t="shared" si="128"/>
        <v>78629562.893043846</v>
      </c>
      <c r="FU22" s="40">
        <f t="shared" si="128"/>
        <v>86492519.182348236</v>
      </c>
      <c r="FV22" s="40">
        <f t="shared" si="128"/>
        <v>95141771.100583076</v>
      </c>
      <c r="FW22" s="40">
        <f t="shared" si="128"/>
        <v>104655948.21064138</v>
      </c>
      <c r="FX22" s="40">
        <f t="shared" si="128"/>
        <v>115121543.03170553</v>
      </c>
      <c r="FY22" s="40">
        <f t="shared" si="128"/>
        <v>126633697.33487611</v>
      </c>
      <c r="FZ22" s="40">
        <f t="shared" si="128"/>
        <v>129966436.99880001</v>
      </c>
      <c r="GA22" s="40">
        <f t="shared" si="128"/>
        <v>129966436.99880001</v>
      </c>
      <c r="GB22" s="40">
        <f t="shared" si="128"/>
        <v>129966436.99880001</v>
      </c>
      <c r="GC22" s="40">
        <f t="shared" si="128"/>
        <v>129966436.99880001</v>
      </c>
      <c r="GD22" s="40">
        <f t="shared" si="128"/>
        <v>129966436.99880001</v>
      </c>
      <c r="GE22" s="40">
        <f t="shared" si="128"/>
        <v>129966436.99880001</v>
      </c>
      <c r="GF22" s="40">
        <f t="shared" si="128"/>
        <v>129966436.99880001</v>
      </c>
      <c r="GG22" s="40">
        <f t="shared" si="128"/>
        <v>129966436.99880001</v>
      </c>
      <c r="GH22" s="40">
        <f t="shared" si="128"/>
        <v>129966436.99880001</v>
      </c>
      <c r="GI22" s="40">
        <f t="shared" si="128"/>
        <v>129966436.99880001</v>
      </c>
      <c r="GJ22" s="40">
        <f t="shared" si="128"/>
        <v>129966436.99880001</v>
      </c>
      <c r="GK22" s="40">
        <f t="shared" si="128"/>
        <v>129966436.99880001</v>
      </c>
      <c r="GL22" s="40">
        <f t="shared" si="128"/>
        <v>129966436.99880001</v>
      </c>
      <c r="GM22" s="40">
        <f t="shared" si="128"/>
        <v>129966436.99880001</v>
      </c>
      <c r="GN22" s="40">
        <f t="shared" si="128"/>
        <v>129966436.99880001</v>
      </c>
      <c r="GO22" s="40">
        <f t="shared" si="128"/>
        <v>129966436.99880001</v>
      </c>
      <c r="GP22" s="40">
        <f t="shared" si="128"/>
        <v>129966436.99880001</v>
      </c>
      <c r="GQ22" s="40">
        <f t="shared" si="128"/>
        <v>129966436.99880001</v>
      </c>
      <c r="GR22" s="40">
        <f t="shared" si="129"/>
        <v>129966436.99880001</v>
      </c>
      <c r="GS22" s="40">
        <f t="shared" si="129"/>
        <v>129966436.99880001</v>
      </c>
      <c r="GT22" s="40">
        <f t="shared" si="129"/>
        <v>129966436.99880001</v>
      </c>
      <c r="GU22" s="40">
        <f t="shared" si="129"/>
        <v>129966436.99880001</v>
      </c>
      <c r="GV22" s="40">
        <f t="shared" si="129"/>
        <v>129966436.99880001</v>
      </c>
      <c r="GW22" s="40">
        <f t="shared" si="129"/>
        <v>129966436.99880001</v>
      </c>
      <c r="GX22" s="40">
        <f t="shared" si="129"/>
        <v>129966436.99880001</v>
      </c>
      <c r="GY22" s="40">
        <f t="shared" si="129"/>
        <v>129966436.99880001</v>
      </c>
      <c r="GZ22" s="40">
        <f t="shared" si="129"/>
        <v>129966436.99880001</v>
      </c>
      <c r="HA22" s="40">
        <f t="shared" si="129"/>
        <v>129966436.99880001</v>
      </c>
      <c r="HB22" s="40">
        <f t="shared" si="129"/>
        <v>129966436.99880001</v>
      </c>
      <c r="HC22" s="40">
        <f t="shared" si="129"/>
        <v>129966436.99880001</v>
      </c>
      <c r="HD22" s="40">
        <f t="shared" si="129"/>
        <v>129966436.99880001</v>
      </c>
      <c r="HE22" s="40">
        <f t="shared" si="129"/>
        <v>129966436.99880001</v>
      </c>
      <c r="HF22" s="40">
        <f t="shared" si="129"/>
        <v>129966436.99880001</v>
      </c>
      <c r="HG22" s="40">
        <f t="shared" si="129"/>
        <v>129966436.99880001</v>
      </c>
      <c r="HH22" s="40">
        <f t="shared" si="129"/>
        <v>129966436.99880001</v>
      </c>
      <c r="HI22" s="40">
        <f t="shared" si="129"/>
        <v>129966436.99880001</v>
      </c>
      <c r="HJ22" s="40">
        <f t="shared" si="129"/>
        <v>129966436.99880001</v>
      </c>
      <c r="HK22" s="40">
        <f t="shared" si="129"/>
        <v>129966436.99880001</v>
      </c>
      <c r="HL22" s="40">
        <f t="shared" si="129"/>
        <v>129966436.99880001</v>
      </c>
      <c r="HM22" s="40">
        <f t="shared" si="129"/>
        <v>129966436.99880001</v>
      </c>
      <c r="HN22" s="40">
        <f t="shared" si="129"/>
        <v>129966436.99880001</v>
      </c>
      <c r="HO22" s="40">
        <f t="shared" si="129"/>
        <v>129966436.99880001</v>
      </c>
      <c r="HP22" s="40">
        <f t="shared" si="129"/>
        <v>129966436.99880001</v>
      </c>
      <c r="HQ22" s="40">
        <f t="shared" si="129"/>
        <v>129966436.99880001</v>
      </c>
      <c r="HR22" s="40">
        <f t="shared" si="129"/>
        <v>129966436.99880001</v>
      </c>
      <c r="HS22" s="40">
        <f t="shared" si="129"/>
        <v>129966436.99880001</v>
      </c>
      <c r="HT22" s="40">
        <f t="shared" si="129"/>
        <v>129966436.99880001</v>
      </c>
      <c r="HU22" s="40">
        <f t="shared" si="129"/>
        <v>129966436.99880001</v>
      </c>
      <c r="HV22" s="40">
        <f t="shared" si="129"/>
        <v>129966436.99880001</v>
      </c>
      <c r="HW22" s="40">
        <f t="shared" si="129"/>
        <v>129966436.99880001</v>
      </c>
      <c r="HX22" s="40">
        <f t="shared" si="129"/>
        <v>129966436.99880001</v>
      </c>
      <c r="HY22" s="40">
        <f t="shared" si="129"/>
        <v>129966436.99880001</v>
      </c>
      <c r="HZ22" s="40">
        <f t="shared" si="129"/>
        <v>129966436.99880001</v>
      </c>
      <c r="IA22" s="40">
        <f t="shared" si="129"/>
        <v>129966436.99880001</v>
      </c>
      <c r="IB22" s="40">
        <f t="shared" si="129"/>
        <v>129966436.99880001</v>
      </c>
      <c r="IC22" s="40">
        <f t="shared" si="129"/>
        <v>129966436.99880001</v>
      </c>
      <c r="ID22" s="40">
        <f t="shared" si="129"/>
        <v>129966436.99880001</v>
      </c>
      <c r="IE22" s="40">
        <f t="shared" si="129"/>
        <v>129966436.99880001</v>
      </c>
      <c r="IF22" s="40">
        <f t="shared" si="129"/>
        <v>129966436.99880001</v>
      </c>
      <c r="IG22" s="40">
        <f t="shared" si="129"/>
        <v>129966436.99880001</v>
      </c>
      <c r="IH22" s="40">
        <f t="shared" si="129"/>
        <v>129966436.99880001</v>
      </c>
      <c r="II22" s="40">
        <f t="shared" si="129"/>
        <v>129966436.99880001</v>
      </c>
      <c r="IJ22" s="40">
        <f t="shared" si="129"/>
        <v>129966436.99880001</v>
      </c>
      <c r="IK22" s="40">
        <f t="shared" si="129"/>
        <v>129966436.99880001</v>
      </c>
      <c r="IL22" s="40">
        <f t="shared" si="129"/>
        <v>129966436.99880001</v>
      </c>
      <c r="IM22" s="40">
        <f t="shared" si="129"/>
        <v>129966436.99880001</v>
      </c>
      <c r="IN22" s="40">
        <f t="shared" si="129"/>
        <v>129966436.99880001</v>
      </c>
    </row>
    <row r="23" spans="2:248" x14ac:dyDescent="0.3">
      <c r="B23" s="19" t="s">
        <v>493</v>
      </c>
      <c r="C23" s="54" t="str">
        <f>IF(VLOOKUP(B2,Country_Data!C:I,7,FALSE)="","Not initiated",VLOOKUP(B2,Country_Data!C:I,7,FALSE))</f>
        <v>Not initiated</v>
      </c>
      <c r="F23" s="19" t="str">
        <f t="shared" si="130"/>
        <v>20% daily increase</v>
      </c>
      <c r="G23" s="40">
        <f t="shared" si="131"/>
        <v>26.085000000000001</v>
      </c>
      <c r="H23" s="40">
        <f t="shared" ref="H23:BS23" ca="1" si="132">H12*$C$15</f>
        <v>26.555</v>
      </c>
      <c r="I23" s="40">
        <f t="shared" ca="1" si="132"/>
        <v>30.761500000000002</v>
      </c>
      <c r="J23" s="40">
        <f t="shared" ca="1" si="132"/>
        <v>57.527999999999999</v>
      </c>
      <c r="K23" s="40">
        <f t="shared" ca="1" si="132"/>
        <v>91.191749999999999</v>
      </c>
      <c r="L23" s="40">
        <f t="shared" ca="1" si="132"/>
        <v>129.297</v>
      </c>
      <c r="M23" s="40">
        <f t="shared" ca="1" si="132"/>
        <v>252.4605</v>
      </c>
      <c r="N23" s="40">
        <f t="shared" ca="1" si="132"/>
        <v>280.62357142857144</v>
      </c>
      <c r="O23" s="40">
        <f t="shared" ca="1" si="132"/>
        <v>376.49937499999999</v>
      </c>
      <c r="P23" s="40">
        <f t="shared" ca="1" si="132"/>
        <v>454.45866666666672</v>
      </c>
      <c r="Q23" s="40">
        <f t="shared" ca="1" si="132"/>
        <v>551.80349999999999</v>
      </c>
      <c r="R23" s="40">
        <f t="shared" ca="1" si="132"/>
        <v>770.40263636363647</v>
      </c>
      <c r="S23" s="40">
        <f t="shared" ca="1" si="132"/>
        <v>879.88700000000006</v>
      </c>
      <c r="T23" s="40">
        <f t="shared" ca="1" si="132"/>
        <v>1043.682</v>
      </c>
      <c r="U23" s="40">
        <f t="shared" ca="1" si="132"/>
        <v>1184.4939999999999</v>
      </c>
      <c r="V23" s="40">
        <f t="shared" ca="1" si="132"/>
        <v>1289.116</v>
      </c>
      <c r="W23" s="40">
        <f t="shared" ca="1" si="132"/>
        <v>1409.201</v>
      </c>
      <c r="X23" s="40">
        <f t="shared" ca="1" si="132"/>
        <v>1325.588</v>
      </c>
      <c r="Y23" s="40">
        <f t="shared" ca="1" si="132"/>
        <v>1530.367</v>
      </c>
      <c r="Z23" s="40">
        <f t="shared" ca="1" si="132"/>
        <v>1481.4870000000001</v>
      </c>
      <c r="AA23" s="40">
        <f t="shared" ca="1" si="132"/>
        <v>1512.883</v>
      </c>
      <c r="AB23" s="40">
        <f t="shared" ca="1" si="132"/>
        <v>1660.2750000000001</v>
      </c>
      <c r="AC23" s="40">
        <f t="shared" ca="1" si="132"/>
        <v>1774.297</v>
      </c>
      <c r="AD23" s="40">
        <f t="shared" ca="1" si="132"/>
        <v>2004.973</v>
      </c>
      <c r="AE23" s="40">
        <f t="shared" ca="1" si="132"/>
        <v>1867.498</v>
      </c>
      <c r="AF23" s="40">
        <f t="shared" ca="1" si="132"/>
        <v>1802.779</v>
      </c>
      <c r="AG23" s="40">
        <f t="shared" ca="1" si="132"/>
        <v>1771.289</v>
      </c>
      <c r="AH23" s="40">
        <f t="shared" ca="1" si="132"/>
        <v>1669.675</v>
      </c>
      <c r="AI23" s="40">
        <f t="shared" ca="1" si="132"/>
        <v>1598.047</v>
      </c>
      <c r="AJ23" s="40">
        <f t="shared" ca="1" si="132"/>
        <v>1466.9169999999999</v>
      </c>
      <c r="AK23" s="40">
        <f t="shared" ca="1" si="132"/>
        <v>1404.7360000000001</v>
      </c>
      <c r="AL23" s="40">
        <f t="shared" ca="1" si="132"/>
        <v>1409.4359999999999</v>
      </c>
      <c r="AM23" s="40">
        <f t="shared" ca="1" si="132"/>
        <v>987.79899999999998</v>
      </c>
      <c r="AN23" s="40">
        <f t="shared" ca="1" si="132"/>
        <v>365.14300000000003</v>
      </c>
      <c r="AO23" s="40">
        <f t="shared" ca="1" si="132"/>
        <v>260.56799999999998</v>
      </c>
      <c r="AP23" s="40">
        <f t="shared" ca="1" si="132"/>
        <v>418.44099999999997</v>
      </c>
      <c r="AQ23" s="40">
        <f t="shared" ca="1" si="132"/>
        <v>381.26400000000001</v>
      </c>
      <c r="AR23" s="40">
        <f t="shared" ca="1" si="132"/>
        <v>365.096</v>
      </c>
      <c r="AS23" s="40">
        <f t="shared" ca="1" si="132"/>
        <v>382.25099999999998</v>
      </c>
      <c r="AT23" s="40">
        <f t="shared" ca="1" si="132"/>
        <v>539.04300000000001</v>
      </c>
      <c r="AU23" s="40">
        <f t="shared" ca="1" si="132"/>
        <v>600.75400000000002</v>
      </c>
      <c r="AV23" s="40">
        <f t="shared" ca="1" si="132"/>
        <v>678.02200000000005</v>
      </c>
      <c r="AW23" s="40">
        <f t="shared" ca="1" si="132"/>
        <v>664.48599999999999</v>
      </c>
      <c r="AX23" s="40">
        <f t="shared" ca="1" si="132"/>
        <v>832.55799999999999</v>
      </c>
      <c r="AY23" s="40">
        <f t="shared" ca="1" si="132"/>
        <v>984.50900000000001</v>
      </c>
      <c r="AZ23" s="40">
        <f t="shared" ca="1" si="132"/>
        <v>1118.4590000000001</v>
      </c>
      <c r="BA23" s="40">
        <f t="shared" ca="1" si="132"/>
        <v>1244.5129999999999</v>
      </c>
      <c r="BB23" s="40">
        <f t="shared" ca="1" si="132"/>
        <v>1331.886</v>
      </c>
      <c r="BC23" s="40">
        <f t="shared" ca="1" si="132"/>
        <v>1493.7070000000001</v>
      </c>
      <c r="BD23" s="40">
        <f t="shared" ca="1" si="132"/>
        <v>1707.51</v>
      </c>
      <c r="BE23" s="40">
        <f t="shared" ca="1" si="132"/>
        <v>1907.8240000000001</v>
      </c>
      <c r="BF23" s="40">
        <f t="shared" ca="1" si="132"/>
        <v>2382.806</v>
      </c>
      <c r="BG23" s="40">
        <f t="shared" ca="1" si="132"/>
        <v>2730.0889999999999</v>
      </c>
      <c r="BH23" s="40">
        <f t="shared" ca="1" si="132"/>
        <v>3193.462</v>
      </c>
      <c r="BI23" s="40">
        <f t="shared" ca="1" si="132"/>
        <v>3625.674</v>
      </c>
      <c r="BJ23" s="40">
        <f t="shared" ca="1" si="132"/>
        <v>4082.5140000000001</v>
      </c>
      <c r="BK23" s="40">
        <f t="shared" ca="1" si="132"/>
        <v>4677.1109999999999</v>
      </c>
      <c r="BL23" s="40">
        <f t="shared" ca="1" si="132"/>
        <v>5785.8410000000003</v>
      </c>
      <c r="BM23" s="40">
        <f t="shared" ca="1" si="132"/>
        <v>6926.3429999999998</v>
      </c>
      <c r="BN23" s="40">
        <f t="shared" ca="1" si="132"/>
        <v>8081.7439999999997</v>
      </c>
      <c r="BO23" s="40">
        <f t="shared" ca="1" si="132"/>
        <v>9097.4609999999993</v>
      </c>
      <c r="BP23" s="40">
        <f t="shared" ca="1" si="132"/>
        <v>10608.511</v>
      </c>
      <c r="BQ23" s="40">
        <f t="shared" ca="1" si="132"/>
        <v>11624.04</v>
      </c>
      <c r="BR23" s="40">
        <f t="shared" ca="1" si="132"/>
        <v>13385.741</v>
      </c>
      <c r="BS23" s="40">
        <f t="shared" ca="1" si="132"/>
        <v>15536.179</v>
      </c>
      <c r="BT23" s="40">
        <f t="shared" ca="1" si="127"/>
        <v>17763.978999999999</v>
      </c>
      <c r="BU23" s="40">
        <f t="shared" ca="1" si="127"/>
        <v>19965.365000000002</v>
      </c>
      <c r="BV23" s="40">
        <f t="shared" ca="1" si="127"/>
        <v>21864.352999999999</v>
      </c>
      <c r="BW23" s="40">
        <f t="shared" ca="1" si="127"/>
        <v>23021.351999999999</v>
      </c>
      <c r="BX23" s="40">
        <f t="shared" ca="1" si="127"/>
        <v>25211.364000000001</v>
      </c>
      <c r="BY23" s="40">
        <f t="shared" ca="1" si="127"/>
        <v>27166.281999999999</v>
      </c>
      <c r="BZ23" s="40">
        <f t="shared" ca="1" si="127"/>
        <v>29507.681</v>
      </c>
      <c r="CA23" s="40">
        <f t="shared" ca="1" si="127"/>
        <v>31115.973999999998</v>
      </c>
      <c r="CB23" s="40">
        <f t="shared" ca="1" si="127"/>
        <v>33187.17</v>
      </c>
      <c r="CC23" s="40">
        <f t="shared" ca="1" si="127"/>
        <v>33994.160000000003</v>
      </c>
      <c r="CD23" s="40">
        <f t="shared" ca="1" si="127"/>
        <v>34018.646999999997</v>
      </c>
      <c r="CE23" s="40">
        <f t="shared" ca="1" si="127"/>
        <v>34623.49</v>
      </c>
      <c r="CF23" s="40">
        <f t="shared" ca="1" si="127"/>
        <v>35381.506000000001</v>
      </c>
      <c r="CG23" s="40">
        <f t="shared" ca="1" si="127"/>
        <v>36796.205999999998</v>
      </c>
      <c r="CH23" s="40">
        <f t="shared" si="127"/>
        <v>38061.351999999999</v>
      </c>
      <c r="CI23" s="40">
        <f t="shared" si="127"/>
        <v>37592.527000000002</v>
      </c>
      <c r="CJ23" s="40">
        <f t="shared" si="127"/>
        <v>38704.828999999998</v>
      </c>
      <c r="CK23" s="40">
        <f t="shared" si="127"/>
        <v>37919.976000000002</v>
      </c>
      <c r="CL23" s="40">
        <f t="shared" si="127"/>
        <v>37308.317999999999</v>
      </c>
      <c r="CM23" s="40">
        <f t="shared" si="127"/>
        <v>37389.298999999999</v>
      </c>
      <c r="CN23" s="40">
        <f t="shared" si="127"/>
        <v>38754.32</v>
      </c>
      <c r="CO23" s="40">
        <f t="shared" si="127"/>
        <v>39597.97</v>
      </c>
      <c r="CP23" s="40">
        <f t="shared" si="127"/>
        <v>39551.534</v>
      </c>
      <c r="CQ23" s="40">
        <f t="shared" si="127"/>
        <v>39119.463000000003</v>
      </c>
      <c r="CR23" s="40">
        <f t="shared" si="127"/>
        <v>38385.839999999997</v>
      </c>
      <c r="CS23" s="40">
        <f t="shared" si="127"/>
        <v>46063.008000000002</v>
      </c>
      <c r="CT23" s="40">
        <f t="shared" si="127"/>
        <v>55275.609600000003</v>
      </c>
      <c r="CU23" s="40">
        <f t="shared" si="127"/>
        <v>66330.731520000001</v>
      </c>
      <c r="CV23" s="40">
        <f t="shared" si="127"/>
        <v>79596.877823999996</v>
      </c>
      <c r="CW23" s="40">
        <f t="shared" si="127"/>
        <v>95516.253388799989</v>
      </c>
      <c r="CX23" s="40">
        <f t="shared" si="127"/>
        <v>114619.50406655997</v>
      </c>
      <c r="CY23" s="40">
        <f t="shared" si="127"/>
        <v>137543.40487987196</v>
      </c>
      <c r="CZ23" s="40">
        <f t="shared" si="127"/>
        <v>165052.08585584635</v>
      </c>
      <c r="DA23" s="40">
        <f t="shared" si="127"/>
        <v>198062.50302701563</v>
      </c>
      <c r="DB23" s="40">
        <f t="shared" si="127"/>
        <v>237675.00363241875</v>
      </c>
      <c r="DC23" s="40">
        <f t="shared" si="127"/>
        <v>285210.00435890252</v>
      </c>
      <c r="DD23" s="40">
        <f t="shared" si="127"/>
        <v>342252.00523068296</v>
      </c>
      <c r="DE23" s="40">
        <f t="shared" si="127"/>
        <v>410702.40627681953</v>
      </c>
      <c r="DF23" s="40">
        <f t="shared" si="127"/>
        <v>492842.88753218343</v>
      </c>
      <c r="DG23" s="40">
        <f t="shared" si="127"/>
        <v>591411.46503862005</v>
      </c>
      <c r="DH23" s="40">
        <f t="shared" si="127"/>
        <v>709693.75804634404</v>
      </c>
      <c r="DI23" s="40">
        <f t="shared" si="127"/>
        <v>851632.50965561287</v>
      </c>
      <c r="DJ23" s="40">
        <f t="shared" si="127"/>
        <v>1021959.0115867354</v>
      </c>
      <c r="DK23" s="40">
        <f t="shared" si="127"/>
        <v>1226350.8139040824</v>
      </c>
      <c r="DL23" s="40">
        <f t="shared" si="127"/>
        <v>1471620.9766848988</v>
      </c>
      <c r="DM23" s="40">
        <f t="shared" si="127"/>
        <v>1765945.1720218787</v>
      </c>
      <c r="DN23" s="40">
        <f t="shared" si="127"/>
        <v>2119134.2064262545</v>
      </c>
      <c r="DO23" s="40">
        <f t="shared" si="127"/>
        <v>2542961.0477115051</v>
      </c>
      <c r="DP23" s="40">
        <f t="shared" si="127"/>
        <v>3051553.2572538056</v>
      </c>
      <c r="DQ23" s="40">
        <f t="shared" si="127"/>
        <v>3661863.9087045668</v>
      </c>
      <c r="DR23" s="40">
        <f t="shared" si="127"/>
        <v>4394236.6904454799</v>
      </c>
      <c r="DS23" s="40">
        <f t="shared" si="127"/>
        <v>5273084.0285345763</v>
      </c>
      <c r="DT23" s="40">
        <f t="shared" si="127"/>
        <v>6327700.8342414917</v>
      </c>
      <c r="DU23" s="40">
        <f t="shared" si="127"/>
        <v>7593241.001089789</v>
      </c>
      <c r="DV23" s="40">
        <f t="shared" si="127"/>
        <v>9111889.2013077457</v>
      </c>
      <c r="DW23" s="40">
        <f t="shared" si="127"/>
        <v>10934267.041569294</v>
      </c>
      <c r="DX23" s="40">
        <f t="shared" si="127"/>
        <v>13121120.449883152</v>
      </c>
      <c r="DY23" s="40">
        <f t="shared" si="127"/>
        <v>15745344.539859783</v>
      </c>
      <c r="DZ23" s="40">
        <f t="shared" si="127"/>
        <v>18894413.447831739</v>
      </c>
      <c r="EA23" s="40">
        <f t="shared" si="127"/>
        <v>22673296.137398086</v>
      </c>
      <c r="EB23" s="40">
        <f t="shared" si="127"/>
        <v>27207955.364877705</v>
      </c>
      <c r="EC23" s="40">
        <f t="shared" si="127"/>
        <v>32649546.437853247</v>
      </c>
      <c r="ED23" s="40">
        <f t="shared" si="127"/>
        <v>39179455.725423895</v>
      </c>
      <c r="EE23" s="40">
        <f t="shared" si="127"/>
        <v>47015346.870508671</v>
      </c>
      <c r="EF23" s="40">
        <f t="shared" si="128"/>
        <v>56418416.244610399</v>
      </c>
      <c r="EG23" s="40">
        <f t="shared" si="128"/>
        <v>67702099.493532479</v>
      </c>
      <c r="EH23" s="40">
        <f t="shared" si="128"/>
        <v>81242519.392238975</v>
      </c>
      <c r="EI23" s="40">
        <f t="shared" si="128"/>
        <v>97491023.270686761</v>
      </c>
      <c r="EJ23" s="40">
        <f t="shared" si="128"/>
        <v>116989227.9248241</v>
      </c>
      <c r="EK23" s="40">
        <f t="shared" si="128"/>
        <v>129966436.99880001</v>
      </c>
      <c r="EL23" s="40">
        <f t="shared" si="128"/>
        <v>129966436.99880001</v>
      </c>
      <c r="EM23" s="40">
        <f t="shared" si="128"/>
        <v>129966436.99880001</v>
      </c>
      <c r="EN23" s="40">
        <f t="shared" si="128"/>
        <v>129966436.99880001</v>
      </c>
      <c r="EO23" s="40">
        <f t="shared" si="128"/>
        <v>129966436.99880001</v>
      </c>
      <c r="EP23" s="40">
        <f t="shared" si="128"/>
        <v>129966436.99880001</v>
      </c>
      <c r="EQ23" s="40">
        <f t="shared" si="128"/>
        <v>129966436.99880001</v>
      </c>
      <c r="ER23" s="40">
        <f t="shared" si="128"/>
        <v>129966436.99880001</v>
      </c>
      <c r="ES23" s="40">
        <f t="shared" si="128"/>
        <v>129966436.99880001</v>
      </c>
      <c r="ET23" s="40">
        <f t="shared" si="128"/>
        <v>129966436.99880001</v>
      </c>
      <c r="EU23" s="40">
        <f t="shared" si="128"/>
        <v>129966436.99880001</v>
      </c>
      <c r="EV23" s="40">
        <f t="shared" si="128"/>
        <v>129966436.99880001</v>
      </c>
      <c r="EW23" s="40">
        <f t="shared" si="128"/>
        <v>129966436.99880001</v>
      </c>
      <c r="EX23" s="40">
        <f t="shared" si="128"/>
        <v>129966436.99880001</v>
      </c>
      <c r="EY23" s="40">
        <f t="shared" si="128"/>
        <v>129966436.99880001</v>
      </c>
      <c r="EZ23" s="40">
        <f t="shared" si="128"/>
        <v>129966436.99880001</v>
      </c>
      <c r="FA23" s="40">
        <f t="shared" si="128"/>
        <v>129966436.99880001</v>
      </c>
      <c r="FB23" s="40">
        <f t="shared" si="128"/>
        <v>129966436.99880001</v>
      </c>
      <c r="FC23" s="40">
        <f t="shared" si="128"/>
        <v>129966436.99880001</v>
      </c>
      <c r="FD23" s="40">
        <f t="shared" si="128"/>
        <v>129966436.99880001</v>
      </c>
      <c r="FE23" s="40">
        <f t="shared" si="128"/>
        <v>129966436.99880001</v>
      </c>
      <c r="FF23" s="40">
        <f t="shared" si="128"/>
        <v>129966436.99880001</v>
      </c>
      <c r="FG23" s="40">
        <f t="shared" si="128"/>
        <v>129966436.99880001</v>
      </c>
      <c r="FH23" s="40">
        <f t="shared" si="128"/>
        <v>129966436.99880001</v>
      </c>
      <c r="FI23" s="40">
        <f t="shared" si="128"/>
        <v>129966436.99880001</v>
      </c>
      <c r="FJ23" s="40">
        <f t="shared" si="128"/>
        <v>129966436.99880001</v>
      </c>
      <c r="FK23" s="40">
        <f t="shared" si="128"/>
        <v>129966436.99880001</v>
      </c>
      <c r="FL23" s="40">
        <f t="shared" si="128"/>
        <v>129966436.99880001</v>
      </c>
      <c r="FM23" s="40">
        <f t="shared" si="128"/>
        <v>129966436.99880001</v>
      </c>
      <c r="FN23" s="40">
        <f t="shared" si="128"/>
        <v>129966436.99880001</v>
      </c>
      <c r="FO23" s="40">
        <f t="shared" si="128"/>
        <v>129966436.99880001</v>
      </c>
      <c r="FP23" s="40">
        <f t="shared" si="128"/>
        <v>129966436.99880001</v>
      </c>
      <c r="FQ23" s="40">
        <f t="shared" si="128"/>
        <v>129966436.99880001</v>
      </c>
      <c r="FR23" s="40">
        <f t="shared" si="128"/>
        <v>129966436.99880001</v>
      </c>
      <c r="FS23" s="40">
        <f t="shared" si="128"/>
        <v>129966436.99880001</v>
      </c>
      <c r="FT23" s="40">
        <f t="shared" si="128"/>
        <v>129966436.99880001</v>
      </c>
      <c r="FU23" s="40">
        <f t="shared" si="128"/>
        <v>129966436.99880001</v>
      </c>
      <c r="FV23" s="40">
        <f t="shared" si="128"/>
        <v>129966436.99880001</v>
      </c>
      <c r="FW23" s="40">
        <f t="shared" si="128"/>
        <v>129966436.99880001</v>
      </c>
      <c r="FX23" s="40">
        <f t="shared" si="128"/>
        <v>129966436.99880001</v>
      </c>
      <c r="FY23" s="40">
        <f t="shared" si="128"/>
        <v>129966436.99880001</v>
      </c>
      <c r="FZ23" s="40">
        <f t="shared" si="128"/>
        <v>129966436.99880001</v>
      </c>
      <c r="GA23" s="40">
        <f t="shared" si="128"/>
        <v>129966436.99880001</v>
      </c>
      <c r="GB23" s="40">
        <f t="shared" si="128"/>
        <v>129966436.99880001</v>
      </c>
      <c r="GC23" s="40">
        <f t="shared" si="128"/>
        <v>129966436.99880001</v>
      </c>
      <c r="GD23" s="40">
        <f t="shared" si="128"/>
        <v>129966436.99880001</v>
      </c>
      <c r="GE23" s="40">
        <f t="shared" si="128"/>
        <v>129966436.99880001</v>
      </c>
      <c r="GF23" s="40">
        <f t="shared" si="128"/>
        <v>129966436.99880001</v>
      </c>
      <c r="GG23" s="40">
        <f t="shared" si="128"/>
        <v>129966436.99880001</v>
      </c>
      <c r="GH23" s="40">
        <f t="shared" si="128"/>
        <v>129966436.99880001</v>
      </c>
      <c r="GI23" s="40">
        <f t="shared" si="128"/>
        <v>129966436.99880001</v>
      </c>
      <c r="GJ23" s="40">
        <f t="shared" si="128"/>
        <v>129966436.99880001</v>
      </c>
      <c r="GK23" s="40">
        <f t="shared" si="128"/>
        <v>129966436.99880001</v>
      </c>
      <c r="GL23" s="40">
        <f t="shared" si="128"/>
        <v>129966436.99880001</v>
      </c>
      <c r="GM23" s="40">
        <f t="shared" si="128"/>
        <v>129966436.99880001</v>
      </c>
      <c r="GN23" s="40">
        <f t="shared" si="128"/>
        <v>129966436.99880001</v>
      </c>
      <c r="GO23" s="40">
        <f t="shared" si="128"/>
        <v>129966436.99880001</v>
      </c>
      <c r="GP23" s="40">
        <f t="shared" si="128"/>
        <v>129966436.99880001</v>
      </c>
      <c r="GQ23" s="40">
        <f t="shared" si="128"/>
        <v>129966436.99880001</v>
      </c>
      <c r="GR23" s="40">
        <f t="shared" si="129"/>
        <v>129966436.99880001</v>
      </c>
      <c r="GS23" s="40">
        <f t="shared" si="129"/>
        <v>129966436.99880001</v>
      </c>
      <c r="GT23" s="40">
        <f t="shared" si="129"/>
        <v>129966436.99880001</v>
      </c>
      <c r="GU23" s="40">
        <f t="shared" si="129"/>
        <v>129966436.99880001</v>
      </c>
      <c r="GV23" s="40">
        <f t="shared" si="129"/>
        <v>129966436.99880001</v>
      </c>
      <c r="GW23" s="40">
        <f t="shared" si="129"/>
        <v>129966436.99880001</v>
      </c>
      <c r="GX23" s="40">
        <f t="shared" si="129"/>
        <v>129966436.99880001</v>
      </c>
      <c r="GY23" s="40">
        <f t="shared" si="129"/>
        <v>129966436.99880001</v>
      </c>
      <c r="GZ23" s="40">
        <f t="shared" si="129"/>
        <v>129966436.99880001</v>
      </c>
      <c r="HA23" s="40">
        <f t="shared" si="129"/>
        <v>129966436.99880001</v>
      </c>
      <c r="HB23" s="40">
        <f t="shared" si="129"/>
        <v>129966436.99880001</v>
      </c>
      <c r="HC23" s="40">
        <f t="shared" si="129"/>
        <v>129966436.99880001</v>
      </c>
      <c r="HD23" s="40">
        <f t="shared" si="129"/>
        <v>129966436.99880001</v>
      </c>
      <c r="HE23" s="40">
        <f t="shared" si="129"/>
        <v>129966436.99880001</v>
      </c>
      <c r="HF23" s="40">
        <f t="shared" si="129"/>
        <v>129966436.99880001</v>
      </c>
      <c r="HG23" s="40">
        <f t="shared" si="129"/>
        <v>129966436.99880001</v>
      </c>
      <c r="HH23" s="40">
        <f t="shared" si="129"/>
        <v>129966436.99880001</v>
      </c>
      <c r="HI23" s="40">
        <f t="shared" si="129"/>
        <v>129966436.99880001</v>
      </c>
      <c r="HJ23" s="40">
        <f t="shared" si="129"/>
        <v>129966436.99880001</v>
      </c>
      <c r="HK23" s="40">
        <f t="shared" si="129"/>
        <v>129966436.99880001</v>
      </c>
      <c r="HL23" s="40">
        <f t="shared" si="129"/>
        <v>129966436.99880001</v>
      </c>
      <c r="HM23" s="40">
        <f t="shared" si="129"/>
        <v>129966436.99880001</v>
      </c>
      <c r="HN23" s="40">
        <f t="shared" si="129"/>
        <v>129966436.99880001</v>
      </c>
      <c r="HO23" s="40">
        <f t="shared" si="129"/>
        <v>129966436.99880001</v>
      </c>
      <c r="HP23" s="40">
        <f t="shared" si="129"/>
        <v>129966436.99880001</v>
      </c>
      <c r="HQ23" s="40">
        <f t="shared" si="129"/>
        <v>129966436.99880001</v>
      </c>
      <c r="HR23" s="40">
        <f t="shared" si="129"/>
        <v>129966436.99880001</v>
      </c>
      <c r="HS23" s="40">
        <f t="shared" si="129"/>
        <v>129966436.99880001</v>
      </c>
      <c r="HT23" s="40">
        <f t="shared" si="129"/>
        <v>129966436.99880001</v>
      </c>
      <c r="HU23" s="40">
        <f t="shared" si="129"/>
        <v>129966436.99880001</v>
      </c>
      <c r="HV23" s="40">
        <f t="shared" si="129"/>
        <v>129966436.99880001</v>
      </c>
      <c r="HW23" s="40">
        <f t="shared" si="129"/>
        <v>129966436.99880001</v>
      </c>
      <c r="HX23" s="40">
        <f t="shared" si="129"/>
        <v>129966436.99880001</v>
      </c>
      <c r="HY23" s="40">
        <f t="shared" si="129"/>
        <v>129966436.99880001</v>
      </c>
      <c r="HZ23" s="40">
        <f t="shared" si="129"/>
        <v>129966436.99880001</v>
      </c>
      <c r="IA23" s="40">
        <f t="shared" si="129"/>
        <v>129966436.99880001</v>
      </c>
      <c r="IB23" s="40">
        <f t="shared" si="129"/>
        <v>129966436.99880001</v>
      </c>
      <c r="IC23" s="40">
        <f t="shared" si="129"/>
        <v>129966436.99880001</v>
      </c>
      <c r="ID23" s="40">
        <f t="shared" si="129"/>
        <v>129966436.99880001</v>
      </c>
      <c r="IE23" s="40">
        <f t="shared" si="129"/>
        <v>129966436.99880001</v>
      </c>
      <c r="IF23" s="40">
        <f t="shared" si="129"/>
        <v>129966436.99880001</v>
      </c>
      <c r="IG23" s="40">
        <f t="shared" si="129"/>
        <v>129966436.99880001</v>
      </c>
      <c r="IH23" s="40">
        <f t="shared" si="129"/>
        <v>129966436.99880001</v>
      </c>
      <c r="II23" s="40">
        <f t="shared" si="129"/>
        <v>129966436.99880001</v>
      </c>
      <c r="IJ23" s="40">
        <f t="shared" si="129"/>
        <v>129966436.99880001</v>
      </c>
      <c r="IK23" s="40">
        <f t="shared" si="129"/>
        <v>129966436.99880001</v>
      </c>
      <c r="IL23" s="40">
        <f t="shared" si="129"/>
        <v>129966436.99880001</v>
      </c>
      <c r="IM23" s="40">
        <f t="shared" si="129"/>
        <v>129966436.99880001</v>
      </c>
      <c r="IN23" s="40">
        <f t="shared" si="129"/>
        <v>129966436.99880001</v>
      </c>
    </row>
    <row r="24" spans="2:248" x14ac:dyDescent="0.3">
      <c r="B24" s="19" t="s">
        <v>492</v>
      </c>
      <c r="C24" s="54" t="str">
        <f>IF(VLOOKUP(B2,Country_Data!C:H,6,FALSE)="","Not initiated",VLOOKUP(B2,Country_Data!C:H,6,FALSE))</f>
        <v>Not initiated</v>
      </c>
    </row>
    <row r="25" spans="2:248" x14ac:dyDescent="0.3">
      <c r="F25" s="19" t="s">
        <v>472</v>
      </c>
      <c r="G25" s="27">
        <f t="shared" ref="G25:BR25" ca="1" si="133">IF(G3=TODAY(),1,-1000)</f>
        <v>-1000</v>
      </c>
      <c r="H25" s="27">
        <f t="shared" ca="1" si="133"/>
        <v>-1000</v>
      </c>
      <c r="I25" s="27">
        <f t="shared" ca="1" si="133"/>
        <v>-1000</v>
      </c>
      <c r="J25" s="27">
        <f t="shared" ca="1" si="133"/>
        <v>-1000</v>
      </c>
      <c r="K25" s="27">
        <f t="shared" ca="1" si="133"/>
        <v>-1000</v>
      </c>
      <c r="L25" s="27">
        <f t="shared" ca="1" si="133"/>
        <v>-1000</v>
      </c>
      <c r="M25" s="27">
        <f t="shared" ca="1" si="133"/>
        <v>-1000</v>
      </c>
      <c r="N25" s="27">
        <f t="shared" ca="1" si="133"/>
        <v>-1000</v>
      </c>
      <c r="O25" s="27">
        <f t="shared" ca="1" si="133"/>
        <v>-1000</v>
      </c>
      <c r="P25" s="27">
        <f t="shared" ca="1" si="133"/>
        <v>-1000</v>
      </c>
      <c r="Q25" s="27">
        <f t="shared" ca="1" si="133"/>
        <v>-1000</v>
      </c>
      <c r="R25" s="27">
        <f t="shared" ca="1" si="133"/>
        <v>-1000</v>
      </c>
      <c r="S25" s="27">
        <f t="shared" ca="1" si="133"/>
        <v>-1000</v>
      </c>
      <c r="T25" s="27">
        <f t="shared" ca="1" si="133"/>
        <v>-1000</v>
      </c>
      <c r="U25" s="27">
        <f t="shared" ca="1" si="133"/>
        <v>-1000</v>
      </c>
      <c r="V25" s="27">
        <f t="shared" ca="1" si="133"/>
        <v>-1000</v>
      </c>
      <c r="W25" s="27">
        <f t="shared" ca="1" si="133"/>
        <v>-1000</v>
      </c>
      <c r="X25" s="27">
        <f t="shared" ca="1" si="133"/>
        <v>-1000</v>
      </c>
      <c r="Y25" s="27">
        <f t="shared" ca="1" si="133"/>
        <v>-1000</v>
      </c>
      <c r="Z25" s="27">
        <f t="shared" ca="1" si="133"/>
        <v>-1000</v>
      </c>
      <c r="AA25" s="27">
        <f t="shared" ca="1" si="133"/>
        <v>-1000</v>
      </c>
      <c r="AB25" s="27">
        <f t="shared" ca="1" si="133"/>
        <v>-1000</v>
      </c>
      <c r="AC25" s="27">
        <f t="shared" ca="1" si="133"/>
        <v>-1000</v>
      </c>
      <c r="AD25" s="27">
        <f t="shared" ca="1" si="133"/>
        <v>-1000</v>
      </c>
      <c r="AE25" s="27">
        <f t="shared" ca="1" si="133"/>
        <v>-1000</v>
      </c>
      <c r="AF25" s="27">
        <f t="shared" ca="1" si="133"/>
        <v>-1000</v>
      </c>
      <c r="AG25" s="27">
        <f t="shared" ca="1" si="133"/>
        <v>-1000</v>
      </c>
      <c r="AH25" s="27">
        <f t="shared" ca="1" si="133"/>
        <v>-1000</v>
      </c>
      <c r="AI25" s="27">
        <f t="shared" ca="1" si="133"/>
        <v>-1000</v>
      </c>
      <c r="AJ25" s="27">
        <f t="shared" ca="1" si="133"/>
        <v>-1000</v>
      </c>
      <c r="AK25" s="27">
        <f t="shared" ca="1" si="133"/>
        <v>-1000</v>
      </c>
      <c r="AL25" s="27">
        <f t="shared" ca="1" si="133"/>
        <v>-1000</v>
      </c>
      <c r="AM25" s="27">
        <f t="shared" ca="1" si="133"/>
        <v>-1000</v>
      </c>
      <c r="AN25" s="27">
        <f t="shared" ca="1" si="133"/>
        <v>-1000</v>
      </c>
      <c r="AO25" s="27">
        <f t="shared" ca="1" si="133"/>
        <v>-1000</v>
      </c>
      <c r="AP25" s="27">
        <f t="shared" ca="1" si="133"/>
        <v>-1000</v>
      </c>
      <c r="AQ25" s="27">
        <f t="shared" ca="1" si="133"/>
        <v>-1000</v>
      </c>
      <c r="AR25" s="27">
        <f t="shared" ca="1" si="133"/>
        <v>-1000</v>
      </c>
      <c r="AS25" s="27">
        <f t="shared" ca="1" si="133"/>
        <v>-1000</v>
      </c>
      <c r="AT25" s="27">
        <f t="shared" ca="1" si="133"/>
        <v>-1000</v>
      </c>
      <c r="AU25" s="27">
        <f t="shared" ca="1" si="133"/>
        <v>-1000</v>
      </c>
      <c r="AV25" s="27">
        <f t="shared" ca="1" si="133"/>
        <v>-1000</v>
      </c>
      <c r="AW25" s="27">
        <f t="shared" ca="1" si="133"/>
        <v>-1000</v>
      </c>
      <c r="AX25" s="27">
        <f t="shared" ca="1" si="133"/>
        <v>-1000</v>
      </c>
      <c r="AY25" s="27">
        <f t="shared" ca="1" si="133"/>
        <v>-1000</v>
      </c>
      <c r="AZ25" s="27">
        <f t="shared" ca="1" si="133"/>
        <v>-1000</v>
      </c>
      <c r="BA25" s="27">
        <f t="shared" ca="1" si="133"/>
        <v>-1000</v>
      </c>
      <c r="BB25" s="27">
        <f t="shared" ca="1" si="133"/>
        <v>-1000</v>
      </c>
      <c r="BC25" s="27">
        <f t="shared" ca="1" si="133"/>
        <v>-1000</v>
      </c>
      <c r="BD25" s="27">
        <f t="shared" ca="1" si="133"/>
        <v>-1000</v>
      </c>
      <c r="BE25" s="27">
        <f t="shared" ca="1" si="133"/>
        <v>-1000</v>
      </c>
      <c r="BF25" s="27">
        <f t="shared" ca="1" si="133"/>
        <v>-1000</v>
      </c>
      <c r="BG25" s="27">
        <f t="shared" ca="1" si="133"/>
        <v>-1000</v>
      </c>
      <c r="BH25" s="27">
        <f t="shared" ca="1" si="133"/>
        <v>-1000</v>
      </c>
      <c r="BI25" s="27">
        <f t="shared" ca="1" si="133"/>
        <v>-1000</v>
      </c>
      <c r="BJ25" s="27">
        <f t="shared" ca="1" si="133"/>
        <v>-1000</v>
      </c>
      <c r="BK25" s="27">
        <f t="shared" ca="1" si="133"/>
        <v>-1000</v>
      </c>
      <c r="BL25" s="27">
        <f t="shared" ca="1" si="133"/>
        <v>-1000</v>
      </c>
      <c r="BM25" s="27">
        <f t="shared" ca="1" si="133"/>
        <v>-1000</v>
      </c>
      <c r="BN25" s="27">
        <f t="shared" ca="1" si="133"/>
        <v>-1000</v>
      </c>
      <c r="BO25" s="27">
        <f t="shared" ca="1" si="133"/>
        <v>-1000</v>
      </c>
      <c r="BP25" s="27">
        <f t="shared" ca="1" si="133"/>
        <v>-1000</v>
      </c>
      <c r="BQ25" s="27">
        <f t="shared" ca="1" si="133"/>
        <v>-1000</v>
      </c>
      <c r="BR25" s="27">
        <f t="shared" ca="1" si="133"/>
        <v>-1000</v>
      </c>
      <c r="BS25" s="27">
        <f t="shared" ref="BS25:ED25" ca="1" si="134">IF(BS3=TODAY(),1,-1000)</f>
        <v>-1000</v>
      </c>
      <c r="BT25" s="27">
        <f t="shared" ca="1" si="134"/>
        <v>-1000</v>
      </c>
      <c r="BU25" s="27">
        <f t="shared" ca="1" si="134"/>
        <v>-1000</v>
      </c>
      <c r="BV25" s="27">
        <f t="shared" ca="1" si="134"/>
        <v>-1000</v>
      </c>
      <c r="BW25" s="27">
        <f t="shared" ca="1" si="134"/>
        <v>-1000</v>
      </c>
      <c r="BX25" s="27">
        <f t="shared" ca="1" si="134"/>
        <v>-1000</v>
      </c>
      <c r="BY25" s="27">
        <f t="shared" ca="1" si="134"/>
        <v>-1000</v>
      </c>
      <c r="BZ25" s="27">
        <f t="shared" ca="1" si="134"/>
        <v>-1000</v>
      </c>
      <c r="CA25" s="27">
        <f t="shared" ca="1" si="134"/>
        <v>-1000</v>
      </c>
      <c r="CB25" s="27">
        <f t="shared" ca="1" si="134"/>
        <v>-1000</v>
      </c>
      <c r="CC25" s="27">
        <f t="shared" ca="1" si="134"/>
        <v>-1000</v>
      </c>
      <c r="CD25" s="27">
        <f t="shared" ca="1" si="134"/>
        <v>-1000</v>
      </c>
      <c r="CE25" s="27">
        <f t="shared" ca="1" si="134"/>
        <v>-1000</v>
      </c>
      <c r="CF25" s="27">
        <f t="shared" ca="1" si="134"/>
        <v>-1000</v>
      </c>
      <c r="CG25" s="27">
        <f t="shared" ca="1" si="134"/>
        <v>-1000</v>
      </c>
      <c r="CH25" s="27">
        <f t="shared" ca="1" si="134"/>
        <v>-1000</v>
      </c>
      <c r="CI25" s="27">
        <f t="shared" ca="1" si="134"/>
        <v>-1000</v>
      </c>
      <c r="CJ25" s="27">
        <f t="shared" ca="1" si="134"/>
        <v>-1000</v>
      </c>
      <c r="CK25" s="27">
        <f t="shared" ca="1" si="134"/>
        <v>-1000</v>
      </c>
      <c r="CL25" s="27">
        <f t="shared" ca="1" si="134"/>
        <v>-1000</v>
      </c>
      <c r="CM25" s="27">
        <f t="shared" ca="1" si="134"/>
        <v>-1000</v>
      </c>
      <c r="CN25" s="27">
        <f t="shared" ca="1" si="134"/>
        <v>-1000</v>
      </c>
      <c r="CO25" s="27">
        <f t="shared" ca="1" si="134"/>
        <v>-1000</v>
      </c>
      <c r="CP25" s="27">
        <f t="shared" ca="1" si="134"/>
        <v>-1000</v>
      </c>
      <c r="CQ25" s="27">
        <f t="shared" ca="1" si="134"/>
        <v>-1000</v>
      </c>
      <c r="CR25" s="27">
        <f t="shared" ca="1" si="134"/>
        <v>-1000</v>
      </c>
      <c r="CS25" s="27">
        <f t="shared" ca="1" si="134"/>
        <v>1</v>
      </c>
      <c r="CT25" s="27">
        <f t="shared" ca="1" si="134"/>
        <v>-1000</v>
      </c>
      <c r="CU25" s="27">
        <f t="shared" ca="1" si="134"/>
        <v>-1000</v>
      </c>
      <c r="CV25" s="27">
        <f t="shared" ca="1" si="134"/>
        <v>-1000</v>
      </c>
      <c r="CW25" s="27">
        <f t="shared" ca="1" si="134"/>
        <v>-1000</v>
      </c>
      <c r="CX25" s="27">
        <f t="shared" ca="1" si="134"/>
        <v>-1000</v>
      </c>
      <c r="CY25" s="27">
        <f t="shared" ca="1" si="134"/>
        <v>-1000</v>
      </c>
      <c r="CZ25" s="27">
        <f t="shared" ca="1" si="134"/>
        <v>-1000</v>
      </c>
      <c r="DA25" s="27">
        <f t="shared" ca="1" si="134"/>
        <v>-1000</v>
      </c>
      <c r="DB25" s="27">
        <f t="shared" ca="1" si="134"/>
        <v>-1000</v>
      </c>
      <c r="DC25" s="27">
        <f t="shared" ca="1" si="134"/>
        <v>-1000</v>
      </c>
      <c r="DD25" s="27">
        <f t="shared" ca="1" si="134"/>
        <v>-1000</v>
      </c>
      <c r="DE25" s="27">
        <f t="shared" ca="1" si="134"/>
        <v>-1000</v>
      </c>
      <c r="DF25" s="27">
        <f t="shared" ca="1" si="134"/>
        <v>-1000</v>
      </c>
      <c r="DG25" s="27">
        <f t="shared" ca="1" si="134"/>
        <v>-1000</v>
      </c>
      <c r="DH25" s="27">
        <f t="shared" ca="1" si="134"/>
        <v>-1000</v>
      </c>
      <c r="DI25" s="27">
        <f t="shared" ca="1" si="134"/>
        <v>-1000</v>
      </c>
      <c r="DJ25" s="27">
        <f t="shared" ca="1" si="134"/>
        <v>-1000</v>
      </c>
      <c r="DK25" s="27">
        <f t="shared" ca="1" si="134"/>
        <v>-1000</v>
      </c>
      <c r="DL25" s="27">
        <f t="shared" ca="1" si="134"/>
        <v>-1000</v>
      </c>
      <c r="DM25" s="27">
        <f t="shared" ca="1" si="134"/>
        <v>-1000</v>
      </c>
      <c r="DN25" s="27">
        <f t="shared" ca="1" si="134"/>
        <v>-1000</v>
      </c>
      <c r="DO25" s="27">
        <f t="shared" ca="1" si="134"/>
        <v>-1000</v>
      </c>
      <c r="DP25" s="27">
        <f t="shared" ca="1" si="134"/>
        <v>-1000</v>
      </c>
      <c r="DQ25" s="27">
        <f t="shared" ca="1" si="134"/>
        <v>-1000</v>
      </c>
      <c r="DR25" s="27">
        <f t="shared" ca="1" si="134"/>
        <v>-1000</v>
      </c>
      <c r="DS25" s="27">
        <f t="shared" ca="1" si="134"/>
        <v>-1000</v>
      </c>
      <c r="DT25" s="27">
        <f t="shared" ca="1" si="134"/>
        <v>-1000</v>
      </c>
      <c r="DU25" s="27">
        <f t="shared" ca="1" si="134"/>
        <v>-1000</v>
      </c>
      <c r="DV25" s="27">
        <f t="shared" ca="1" si="134"/>
        <v>-1000</v>
      </c>
      <c r="DW25" s="27">
        <f t="shared" ca="1" si="134"/>
        <v>-1000</v>
      </c>
      <c r="DX25" s="27">
        <f t="shared" ca="1" si="134"/>
        <v>-1000</v>
      </c>
      <c r="DY25" s="27">
        <f t="shared" ca="1" si="134"/>
        <v>-1000</v>
      </c>
      <c r="DZ25" s="27">
        <f t="shared" ca="1" si="134"/>
        <v>-1000</v>
      </c>
      <c r="EA25" s="27">
        <f t="shared" ca="1" si="134"/>
        <v>-1000</v>
      </c>
      <c r="EB25" s="27">
        <f t="shared" ca="1" si="134"/>
        <v>-1000</v>
      </c>
      <c r="EC25" s="27">
        <f t="shared" ca="1" si="134"/>
        <v>-1000</v>
      </c>
      <c r="ED25" s="27">
        <f t="shared" ca="1" si="134"/>
        <v>-1000</v>
      </c>
      <c r="EE25" s="27">
        <f t="shared" ref="EE25:GP25" ca="1" si="135">IF(EE3=TODAY(),1,-1000)</f>
        <v>-1000</v>
      </c>
      <c r="EF25" s="27">
        <f t="shared" ca="1" si="135"/>
        <v>-1000</v>
      </c>
      <c r="EG25" s="27">
        <f t="shared" ca="1" si="135"/>
        <v>-1000</v>
      </c>
      <c r="EH25" s="27">
        <f t="shared" ca="1" si="135"/>
        <v>-1000</v>
      </c>
      <c r="EI25" s="27">
        <f t="shared" ca="1" si="135"/>
        <v>-1000</v>
      </c>
      <c r="EJ25" s="27">
        <f t="shared" ca="1" si="135"/>
        <v>-1000</v>
      </c>
      <c r="EK25" s="27">
        <f t="shared" ca="1" si="135"/>
        <v>-1000</v>
      </c>
      <c r="EL25" s="27">
        <f t="shared" ca="1" si="135"/>
        <v>-1000</v>
      </c>
      <c r="EM25" s="27">
        <f t="shared" ca="1" si="135"/>
        <v>-1000</v>
      </c>
      <c r="EN25" s="27">
        <f t="shared" ca="1" si="135"/>
        <v>-1000</v>
      </c>
      <c r="EO25" s="27">
        <f t="shared" ca="1" si="135"/>
        <v>-1000</v>
      </c>
      <c r="EP25" s="27">
        <f t="shared" ca="1" si="135"/>
        <v>-1000</v>
      </c>
      <c r="EQ25" s="27">
        <f t="shared" ca="1" si="135"/>
        <v>-1000</v>
      </c>
      <c r="ER25" s="27">
        <f t="shared" ca="1" si="135"/>
        <v>-1000</v>
      </c>
      <c r="ES25" s="27">
        <f t="shared" ca="1" si="135"/>
        <v>-1000</v>
      </c>
      <c r="ET25" s="27">
        <f t="shared" ca="1" si="135"/>
        <v>-1000</v>
      </c>
      <c r="EU25" s="27">
        <f t="shared" ca="1" si="135"/>
        <v>-1000</v>
      </c>
      <c r="EV25" s="27">
        <f t="shared" ca="1" si="135"/>
        <v>-1000</v>
      </c>
      <c r="EW25" s="27">
        <f t="shared" ca="1" si="135"/>
        <v>-1000</v>
      </c>
      <c r="EX25" s="27">
        <f t="shared" ca="1" si="135"/>
        <v>-1000</v>
      </c>
      <c r="EY25" s="27">
        <f t="shared" ca="1" si="135"/>
        <v>-1000</v>
      </c>
      <c r="EZ25" s="27">
        <f t="shared" ca="1" si="135"/>
        <v>-1000</v>
      </c>
      <c r="FA25" s="27">
        <f t="shared" ca="1" si="135"/>
        <v>-1000</v>
      </c>
      <c r="FB25" s="27">
        <f t="shared" ca="1" si="135"/>
        <v>-1000</v>
      </c>
      <c r="FC25" s="27">
        <f t="shared" ca="1" si="135"/>
        <v>-1000</v>
      </c>
      <c r="FD25" s="27">
        <f t="shared" ca="1" si="135"/>
        <v>-1000</v>
      </c>
      <c r="FE25" s="27">
        <f t="shared" ca="1" si="135"/>
        <v>-1000</v>
      </c>
      <c r="FF25" s="27">
        <f t="shared" ca="1" si="135"/>
        <v>-1000</v>
      </c>
      <c r="FG25" s="27">
        <f t="shared" ca="1" si="135"/>
        <v>-1000</v>
      </c>
      <c r="FH25" s="27">
        <f t="shared" ca="1" si="135"/>
        <v>-1000</v>
      </c>
      <c r="FI25" s="27">
        <f t="shared" ca="1" si="135"/>
        <v>-1000</v>
      </c>
      <c r="FJ25" s="27">
        <f t="shared" ca="1" si="135"/>
        <v>-1000</v>
      </c>
      <c r="FK25" s="27">
        <f t="shared" ca="1" si="135"/>
        <v>-1000</v>
      </c>
      <c r="FL25" s="27">
        <f t="shared" ca="1" si="135"/>
        <v>-1000</v>
      </c>
      <c r="FM25" s="27">
        <f t="shared" ca="1" si="135"/>
        <v>-1000</v>
      </c>
      <c r="FN25" s="27">
        <f t="shared" ca="1" si="135"/>
        <v>-1000</v>
      </c>
      <c r="FO25" s="27">
        <f t="shared" ca="1" si="135"/>
        <v>-1000</v>
      </c>
      <c r="FP25" s="27">
        <f t="shared" ca="1" si="135"/>
        <v>-1000</v>
      </c>
      <c r="FQ25" s="27">
        <f t="shared" ca="1" si="135"/>
        <v>-1000</v>
      </c>
      <c r="FR25" s="27">
        <f t="shared" ca="1" si="135"/>
        <v>-1000</v>
      </c>
      <c r="FS25" s="27">
        <f t="shared" ca="1" si="135"/>
        <v>-1000</v>
      </c>
      <c r="FT25" s="27">
        <f t="shared" ca="1" si="135"/>
        <v>-1000</v>
      </c>
      <c r="FU25" s="27">
        <f t="shared" ca="1" si="135"/>
        <v>-1000</v>
      </c>
      <c r="FV25" s="27">
        <f t="shared" ca="1" si="135"/>
        <v>-1000</v>
      </c>
      <c r="FW25" s="27">
        <f t="shared" ca="1" si="135"/>
        <v>-1000</v>
      </c>
      <c r="FX25" s="27">
        <f t="shared" ca="1" si="135"/>
        <v>-1000</v>
      </c>
      <c r="FY25" s="27">
        <f t="shared" ca="1" si="135"/>
        <v>-1000</v>
      </c>
      <c r="FZ25" s="27">
        <f t="shared" ca="1" si="135"/>
        <v>-1000</v>
      </c>
      <c r="GA25" s="27">
        <f t="shared" ca="1" si="135"/>
        <v>-1000</v>
      </c>
      <c r="GB25" s="27">
        <f t="shared" ca="1" si="135"/>
        <v>-1000</v>
      </c>
      <c r="GC25" s="27">
        <f t="shared" ca="1" si="135"/>
        <v>-1000</v>
      </c>
      <c r="GD25" s="27">
        <f t="shared" ca="1" si="135"/>
        <v>-1000</v>
      </c>
      <c r="GE25" s="27">
        <f t="shared" ca="1" si="135"/>
        <v>-1000</v>
      </c>
      <c r="GF25" s="27">
        <f t="shared" ca="1" si="135"/>
        <v>-1000</v>
      </c>
      <c r="GG25" s="27">
        <f t="shared" ca="1" si="135"/>
        <v>-1000</v>
      </c>
      <c r="GH25" s="27">
        <f t="shared" ca="1" si="135"/>
        <v>-1000</v>
      </c>
      <c r="GI25" s="27">
        <f t="shared" ca="1" si="135"/>
        <v>-1000</v>
      </c>
      <c r="GJ25" s="27">
        <f t="shared" ca="1" si="135"/>
        <v>-1000</v>
      </c>
      <c r="GK25" s="27">
        <f t="shared" ca="1" si="135"/>
        <v>-1000</v>
      </c>
      <c r="GL25" s="27">
        <f t="shared" ca="1" si="135"/>
        <v>-1000</v>
      </c>
      <c r="GM25" s="27">
        <f t="shared" ca="1" si="135"/>
        <v>-1000</v>
      </c>
      <c r="GN25" s="27">
        <f t="shared" ca="1" si="135"/>
        <v>-1000</v>
      </c>
      <c r="GO25" s="27">
        <f t="shared" ca="1" si="135"/>
        <v>-1000</v>
      </c>
      <c r="GP25" s="27">
        <f t="shared" ca="1" si="135"/>
        <v>-1000</v>
      </c>
      <c r="GQ25" s="27">
        <f t="shared" ref="GQ25:IN25" ca="1" si="136">IF(GQ3=TODAY(),1,-1000)</f>
        <v>-1000</v>
      </c>
      <c r="GR25" s="27">
        <f t="shared" ca="1" si="136"/>
        <v>-1000</v>
      </c>
      <c r="GS25" s="27">
        <f t="shared" ca="1" si="136"/>
        <v>-1000</v>
      </c>
      <c r="GT25" s="27">
        <f t="shared" ca="1" si="136"/>
        <v>-1000</v>
      </c>
      <c r="GU25" s="27">
        <f t="shared" ca="1" si="136"/>
        <v>-1000</v>
      </c>
      <c r="GV25" s="27">
        <f t="shared" ca="1" si="136"/>
        <v>-1000</v>
      </c>
      <c r="GW25" s="27">
        <f t="shared" ca="1" si="136"/>
        <v>-1000</v>
      </c>
      <c r="GX25" s="27">
        <f t="shared" ca="1" si="136"/>
        <v>-1000</v>
      </c>
      <c r="GY25" s="27">
        <f t="shared" ca="1" si="136"/>
        <v>-1000</v>
      </c>
      <c r="GZ25" s="27">
        <f t="shared" ca="1" si="136"/>
        <v>-1000</v>
      </c>
      <c r="HA25" s="27">
        <f t="shared" ca="1" si="136"/>
        <v>-1000</v>
      </c>
      <c r="HB25" s="27">
        <f t="shared" ca="1" si="136"/>
        <v>-1000</v>
      </c>
      <c r="HC25" s="27">
        <f t="shared" ca="1" si="136"/>
        <v>-1000</v>
      </c>
      <c r="HD25" s="27">
        <f t="shared" ca="1" si="136"/>
        <v>-1000</v>
      </c>
      <c r="HE25" s="27">
        <f t="shared" ca="1" si="136"/>
        <v>-1000</v>
      </c>
      <c r="HF25" s="27">
        <f t="shared" ca="1" si="136"/>
        <v>-1000</v>
      </c>
      <c r="HG25" s="27">
        <f t="shared" ca="1" si="136"/>
        <v>-1000</v>
      </c>
      <c r="HH25" s="27">
        <f t="shared" ca="1" si="136"/>
        <v>-1000</v>
      </c>
      <c r="HI25" s="27">
        <f t="shared" ca="1" si="136"/>
        <v>-1000</v>
      </c>
      <c r="HJ25" s="27">
        <f t="shared" ca="1" si="136"/>
        <v>-1000</v>
      </c>
      <c r="HK25" s="27">
        <f t="shared" ca="1" si="136"/>
        <v>-1000</v>
      </c>
      <c r="HL25" s="27">
        <f t="shared" ca="1" si="136"/>
        <v>-1000</v>
      </c>
      <c r="HM25" s="27">
        <f t="shared" ca="1" si="136"/>
        <v>-1000</v>
      </c>
      <c r="HN25" s="27">
        <f t="shared" ca="1" si="136"/>
        <v>-1000</v>
      </c>
      <c r="HO25" s="27">
        <f t="shared" ca="1" si="136"/>
        <v>-1000</v>
      </c>
      <c r="HP25" s="27">
        <f t="shared" ca="1" si="136"/>
        <v>-1000</v>
      </c>
      <c r="HQ25" s="27">
        <f t="shared" ca="1" si="136"/>
        <v>-1000</v>
      </c>
      <c r="HR25" s="27">
        <f t="shared" ca="1" si="136"/>
        <v>-1000</v>
      </c>
      <c r="HS25" s="27">
        <f t="shared" ca="1" si="136"/>
        <v>-1000</v>
      </c>
      <c r="HT25" s="27">
        <f t="shared" ca="1" si="136"/>
        <v>-1000</v>
      </c>
      <c r="HU25" s="27">
        <f t="shared" ca="1" si="136"/>
        <v>-1000</v>
      </c>
      <c r="HV25" s="27">
        <f t="shared" ca="1" si="136"/>
        <v>-1000</v>
      </c>
      <c r="HW25" s="27">
        <f t="shared" ca="1" si="136"/>
        <v>-1000</v>
      </c>
      <c r="HX25" s="27">
        <f t="shared" ca="1" si="136"/>
        <v>-1000</v>
      </c>
      <c r="HY25" s="27">
        <f t="shared" ca="1" si="136"/>
        <v>-1000</v>
      </c>
      <c r="HZ25" s="27">
        <f t="shared" ca="1" si="136"/>
        <v>-1000</v>
      </c>
      <c r="IA25" s="27">
        <f t="shared" ca="1" si="136"/>
        <v>-1000</v>
      </c>
      <c r="IB25" s="27">
        <f t="shared" ca="1" si="136"/>
        <v>-1000</v>
      </c>
      <c r="IC25" s="27">
        <f t="shared" ca="1" si="136"/>
        <v>-1000</v>
      </c>
      <c r="ID25" s="27">
        <f t="shared" ca="1" si="136"/>
        <v>-1000</v>
      </c>
      <c r="IE25" s="27">
        <f t="shared" ca="1" si="136"/>
        <v>-1000</v>
      </c>
      <c r="IF25" s="27">
        <f t="shared" ca="1" si="136"/>
        <v>-1000</v>
      </c>
      <c r="IG25" s="27">
        <f t="shared" ca="1" si="136"/>
        <v>-1000</v>
      </c>
      <c r="IH25" s="27">
        <f t="shared" ca="1" si="136"/>
        <v>-1000</v>
      </c>
      <c r="II25" s="27">
        <f t="shared" ca="1" si="136"/>
        <v>-1000</v>
      </c>
      <c r="IJ25" s="27">
        <f t="shared" ca="1" si="136"/>
        <v>-1000</v>
      </c>
      <c r="IK25" s="27">
        <f t="shared" ca="1" si="136"/>
        <v>-1000</v>
      </c>
      <c r="IL25" s="27">
        <f t="shared" ca="1" si="136"/>
        <v>-1000</v>
      </c>
      <c r="IM25" s="27">
        <f t="shared" ca="1" si="136"/>
        <v>-1000</v>
      </c>
      <c r="IN25" s="27">
        <f t="shared" ca="1" si="136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473</v>
      </c>
      <c r="G26" s="26" t="e">
        <f>IF(AND(G20&gt;G19,F20&lt;F19),1,0)</f>
        <v>#N/A</v>
      </c>
      <c r="H26" s="26" t="e">
        <f t="shared" ref="H26:BS26" ca="1" si="137">IF(AND(H20&gt;H19,G20&lt;G19),1,0)</f>
        <v>#N/A</v>
      </c>
      <c r="I26" s="26" t="e">
        <f t="shared" ca="1" si="137"/>
        <v>#N/A</v>
      </c>
      <c r="J26" s="26" t="e">
        <f t="shared" ca="1" si="137"/>
        <v>#N/A</v>
      </c>
      <c r="K26" s="26" t="e">
        <f t="shared" ca="1" si="137"/>
        <v>#N/A</v>
      </c>
      <c r="L26" s="26" t="e">
        <f t="shared" ca="1" si="137"/>
        <v>#N/A</v>
      </c>
      <c r="M26" s="26" t="e">
        <f t="shared" ca="1" si="137"/>
        <v>#N/A</v>
      </c>
      <c r="N26" s="26" t="e">
        <f t="shared" ca="1" si="137"/>
        <v>#N/A</v>
      </c>
      <c r="O26" s="26" t="e">
        <f t="shared" ca="1" si="137"/>
        <v>#N/A</v>
      </c>
      <c r="P26" s="26" t="e">
        <f t="shared" ca="1" si="137"/>
        <v>#N/A</v>
      </c>
      <c r="Q26" s="26" t="e">
        <f t="shared" ca="1" si="137"/>
        <v>#N/A</v>
      </c>
      <c r="R26" s="26" t="e">
        <f t="shared" ca="1" si="137"/>
        <v>#N/A</v>
      </c>
      <c r="S26" s="26" t="e">
        <f t="shared" ca="1" si="137"/>
        <v>#N/A</v>
      </c>
      <c r="T26" s="26" t="e">
        <f t="shared" ca="1" si="137"/>
        <v>#N/A</v>
      </c>
      <c r="U26" s="26" t="e">
        <f t="shared" ca="1" si="137"/>
        <v>#N/A</v>
      </c>
      <c r="V26" s="26" t="e">
        <f t="shared" ca="1" si="137"/>
        <v>#N/A</v>
      </c>
      <c r="W26" s="26" t="e">
        <f t="shared" ca="1" si="137"/>
        <v>#N/A</v>
      </c>
      <c r="X26" s="26" t="e">
        <f t="shared" ca="1" si="137"/>
        <v>#N/A</v>
      </c>
      <c r="Y26" s="26" t="e">
        <f t="shared" ca="1" si="137"/>
        <v>#N/A</v>
      </c>
      <c r="Z26" s="26" t="e">
        <f t="shared" ca="1" si="137"/>
        <v>#N/A</v>
      </c>
      <c r="AA26" s="26" t="e">
        <f t="shared" ca="1" si="137"/>
        <v>#N/A</v>
      </c>
      <c r="AB26" s="26" t="e">
        <f t="shared" ca="1" si="137"/>
        <v>#N/A</v>
      </c>
      <c r="AC26" s="26" t="e">
        <f t="shared" ca="1" si="137"/>
        <v>#N/A</v>
      </c>
      <c r="AD26" s="26" t="e">
        <f t="shared" ca="1" si="137"/>
        <v>#N/A</v>
      </c>
      <c r="AE26" s="26" t="e">
        <f t="shared" ca="1" si="137"/>
        <v>#N/A</v>
      </c>
      <c r="AF26" s="26" t="e">
        <f t="shared" ca="1" si="137"/>
        <v>#N/A</v>
      </c>
      <c r="AG26" s="26" t="e">
        <f t="shared" ca="1" si="137"/>
        <v>#N/A</v>
      </c>
      <c r="AH26" s="26" t="e">
        <f t="shared" ca="1" si="137"/>
        <v>#N/A</v>
      </c>
      <c r="AI26" s="26" t="e">
        <f t="shared" ca="1" si="137"/>
        <v>#N/A</v>
      </c>
      <c r="AJ26" s="26" t="e">
        <f t="shared" ca="1" si="137"/>
        <v>#N/A</v>
      </c>
      <c r="AK26" s="26" t="e">
        <f t="shared" ca="1" si="137"/>
        <v>#N/A</v>
      </c>
      <c r="AL26" s="26" t="e">
        <f t="shared" ca="1" si="137"/>
        <v>#N/A</v>
      </c>
      <c r="AM26" s="26" t="e">
        <f t="shared" ca="1" si="137"/>
        <v>#N/A</v>
      </c>
      <c r="AN26" s="26" t="e">
        <f t="shared" ca="1" si="137"/>
        <v>#N/A</v>
      </c>
      <c r="AO26" s="26" t="e">
        <f t="shared" ca="1" si="137"/>
        <v>#N/A</v>
      </c>
      <c r="AP26" s="26" t="e">
        <f t="shared" ca="1" si="137"/>
        <v>#N/A</v>
      </c>
      <c r="AQ26" s="26" t="e">
        <f t="shared" ca="1" si="137"/>
        <v>#N/A</v>
      </c>
      <c r="AR26" s="26" t="e">
        <f t="shared" ca="1" si="137"/>
        <v>#N/A</v>
      </c>
      <c r="AS26" s="26" t="e">
        <f t="shared" ca="1" si="137"/>
        <v>#N/A</v>
      </c>
      <c r="AT26" s="26" t="e">
        <f t="shared" ca="1" si="137"/>
        <v>#N/A</v>
      </c>
      <c r="AU26" s="26" t="e">
        <f t="shared" ca="1" si="137"/>
        <v>#N/A</v>
      </c>
      <c r="AV26" s="26" t="e">
        <f t="shared" ca="1" si="137"/>
        <v>#N/A</v>
      </c>
      <c r="AW26" s="26" t="e">
        <f t="shared" ca="1" si="137"/>
        <v>#N/A</v>
      </c>
      <c r="AX26" s="26" t="e">
        <f t="shared" ca="1" si="137"/>
        <v>#N/A</v>
      </c>
      <c r="AY26" s="26" t="e">
        <f t="shared" ca="1" si="137"/>
        <v>#N/A</v>
      </c>
      <c r="AZ26" s="26" t="e">
        <f t="shared" ca="1" si="137"/>
        <v>#N/A</v>
      </c>
      <c r="BA26" s="26" t="e">
        <f t="shared" ca="1" si="137"/>
        <v>#N/A</v>
      </c>
      <c r="BB26" s="26" t="e">
        <f t="shared" ca="1" si="137"/>
        <v>#N/A</v>
      </c>
      <c r="BC26" s="26" t="e">
        <f t="shared" ca="1" si="137"/>
        <v>#N/A</v>
      </c>
      <c r="BD26" s="26" t="e">
        <f t="shared" ca="1" si="137"/>
        <v>#N/A</v>
      </c>
      <c r="BE26" s="26" t="e">
        <f t="shared" ca="1" si="137"/>
        <v>#N/A</v>
      </c>
      <c r="BF26" s="26" t="e">
        <f t="shared" ca="1" si="137"/>
        <v>#N/A</v>
      </c>
      <c r="BG26" s="26" t="e">
        <f t="shared" ca="1" si="137"/>
        <v>#N/A</v>
      </c>
      <c r="BH26" s="26" t="e">
        <f t="shared" ca="1" si="137"/>
        <v>#N/A</v>
      </c>
      <c r="BI26" s="26" t="e">
        <f t="shared" ca="1" si="137"/>
        <v>#N/A</v>
      </c>
      <c r="BJ26" s="26" t="e">
        <f t="shared" ca="1" si="137"/>
        <v>#N/A</v>
      </c>
      <c r="BK26" s="26" t="e">
        <f t="shared" ca="1" si="137"/>
        <v>#N/A</v>
      </c>
      <c r="BL26" s="26" t="e">
        <f t="shared" ca="1" si="137"/>
        <v>#N/A</v>
      </c>
      <c r="BM26" s="26" t="e">
        <f t="shared" ca="1" si="137"/>
        <v>#N/A</v>
      </c>
      <c r="BN26" s="26" t="e">
        <f t="shared" ca="1" si="137"/>
        <v>#N/A</v>
      </c>
      <c r="BO26" s="26" t="e">
        <f t="shared" ca="1" si="137"/>
        <v>#N/A</v>
      </c>
      <c r="BP26" s="26" t="e">
        <f t="shared" ca="1" si="137"/>
        <v>#N/A</v>
      </c>
      <c r="BQ26" s="26" t="e">
        <f t="shared" ca="1" si="137"/>
        <v>#N/A</v>
      </c>
      <c r="BR26" s="26" t="e">
        <f t="shared" ca="1" si="137"/>
        <v>#N/A</v>
      </c>
      <c r="BS26" s="26" t="e">
        <f t="shared" ca="1" si="137"/>
        <v>#N/A</v>
      </c>
      <c r="BT26" s="26" t="e">
        <f t="shared" ref="BT26:EE26" ca="1" si="138">IF(AND(BT20&gt;BT19,BS20&lt;BS19),1,0)</f>
        <v>#N/A</v>
      </c>
      <c r="BU26" s="26" t="e">
        <f t="shared" ca="1" si="138"/>
        <v>#N/A</v>
      </c>
      <c r="BV26" s="26" t="e">
        <f t="shared" ca="1" si="138"/>
        <v>#N/A</v>
      </c>
      <c r="BW26" s="26" t="e">
        <f t="shared" ca="1" si="138"/>
        <v>#N/A</v>
      </c>
      <c r="BX26" s="26" t="e">
        <f t="shared" ca="1" si="138"/>
        <v>#N/A</v>
      </c>
      <c r="BY26" s="26" t="e">
        <f t="shared" ca="1" si="138"/>
        <v>#N/A</v>
      </c>
      <c r="BZ26" s="26" t="e">
        <f t="shared" ca="1" si="138"/>
        <v>#N/A</v>
      </c>
      <c r="CA26" s="26" t="e">
        <f t="shared" ca="1" si="138"/>
        <v>#N/A</v>
      </c>
      <c r="CB26" s="26" t="e">
        <f t="shared" ca="1" si="138"/>
        <v>#N/A</v>
      </c>
      <c r="CC26" s="26" t="e">
        <f t="shared" ca="1" si="138"/>
        <v>#N/A</v>
      </c>
      <c r="CD26" s="26" t="e">
        <f t="shared" ca="1" si="138"/>
        <v>#N/A</v>
      </c>
      <c r="CE26" s="26" t="e">
        <f t="shared" ca="1" si="138"/>
        <v>#N/A</v>
      </c>
      <c r="CF26" s="26" t="e">
        <f t="shared" ca="1" si="138"/>
        <v>#N/A</v>
      </c>
      <c r="CG26" s="26" t="e">
        <f t="shared" ca="1" si="138"/>
        <v>#N/A</v>
      </c>
      <c r="CH26" s="26" t="e">
        <f t="shared" ca="1" si="138"/>
        <v>#N/A</v>
      </c>
      <c r="CI26" s="26" t="e">
        <f t="shared" si="138"/>
        <v>#N/A</v>
      </c>
      <c r="CJ26" s="26" t="e">
        <f t="shared" si="138"/>
        <v>#N/A</v>
      </c>
      <c r="CK26" s="26" t="e">
        <f t="shared" si="138"/>
        <v>#N/A</v>
      </c>
      <c r="CL26" s="26" t="e">
        <f t="shared" si="138"/>
        <v>#N/A</v>
      </c>
      <c r="CM26" s="26" t="e">
        <f t="shared" si="138"/>
        <v>#N/A</v>
      </c>
      <c r="CN26" s="26" t="e">
        <f t="shared" si="138"/>
        <v>#N/A</v>
      </c>
      <c r="CO26" s="26" t="e">
        <f t="shared" si="138"/>
        <v>#N/A</v>
      </c>
      <c r="CP26" s="26" t="e">
        <f t="shared" si="138"/>
        <v>#N/A</v>
      </c>
      <c r="CQ26" s="26" t="e">
        <f t="shared" si="138"/>
        <v>#N/A</v>
      </c>
      <c r="CR26" s="26" t="e">
        <f t="shared" si="138"/>
        <v>#N/A</v>
      </c>
      <c r="CS26" s="26" t="e">
        <f t="shared" ca="1" si="138"/>
        <v>#N/A</v>
      </c>
      <c r="CT26" s="26" t="e">
        <f t="shared" ca="1" si="138"/>
        <v>#N/A</v>
      </c>
      <c r="CU26" s="26" t="e">
        <f t="shared" ca="1" si="138"/>
        <v>#N/A</v>
      </c>
      <c r="CV26" s="26" t="e">
        <f t="shared" ca="1" si="138"/>
        <v>#N/A</v>
      </c>
      <c r="CW26" s="26" t="e">
        <f t="shared" ca="1" si="138"/>
        <v>#N/A</v>
      </c>
      <c r="CX26" s="26" t="e">
        <f t="shared" ca="1" si="138"/>
        <v>#N/A</v>
      </c>
      <c r="CY26" s="26" t="e">
        <f t="shared" ca="1" si="138"/>
        <v>#N/A</v>
      </c>
      <c r="CZ26" s="26" t="e">
        <f t="shared" ca="1" si="138"/>
        <v>#N/A</v>
      </c>
      <c r="DA26" s="26" t="e">
        <f t="shared" ca="1" si="138"/>
        <v>#N/A</v>
      </c>
      <c r="DB26" s="26" t="e">
        <f t="shared" ca="1" si="138"/>
        <v>#N/A</v>
      </c>
      <c r="DC26" s="26" t="e">
        <f t="shared" ca="1" si="138"/>
        <v>#N/A</v>
      </c>
      <c r="DD26" s="26" t="e">
        <f t="shared" ca="1" si="138"/>
        <v>#N/A</v>
      </c>
      <c r="DE26" s="26" t="e">
        <f t="shared" ca="1" si="138"/>
        <v>#N/A</v>
      </c>
      <c r="DF26" s="26" t="e">
        <f t="shared" ca="1" si="138"/>
        <v>#N/A</v>
      </c>
      <c r="DG26" s="26" t="e">
        <f t="shared" ca="1" si="138"/>
        <v>#N/A</v>
      </c>
      <c r="DH26" s="26" t="e">
        <f t="shared" ca="1" si="138"/>
        <v>#N/A</v>
      </c>
      <c r="DI26" s="26" t="e">
        <f t="shared" ca="1" si="138"/>
        <v>#N/A</v>
      </c>
      <c r="DJ26" s="26" t="e">
        <f t="shared" ca="1" si="138"/>
        <v>#N/A</v>
      </c>
      <c r="DK26" s="26" t="e">
        <f t="shared" ca="1" si="138"/>
        <v>#N/A</v>
      </c>
      <c r="DL26" s="26" t="e">
        <f t="shared" ca="1" si="138"/>
        <v>#N/A</v>
      </c>
      <c r="DM26" s="26" t="e">
        <f t="shared" ca="1" si="138"/>
        <v>#N/A</v>
      </c>
      <c r="DN26" s="26" t="e">
        <f t="shared" ca="1" si="138"/>
        <v>#N/A</v>
      </c>
      <c r="DO26" s="26" t="e">
        <f t="shared" ca="1" si="138"/>
        <v>#N/A</v>
      </c>
      <c r="DP26" s="26" t="e">
        <f t="shared" ca="1" si="138"/>
        <v>#N/A</v>
      </c>
      <c r="DQ26" s="26" t="e">
        <f t="shared" ca="1" si="138"/>
        <v>#N/A</v>
      </c>
      <c r="DR26" s="26" t="e">
        <f t="shared" ca="1" si="138"/>
        <v>#N/A</v>
      </c>
      <c r="DS26" s="26" t="e">
        <f t="shared" ca="1" si="138"/>
        <v>#N/A</v>
      </c>
      <c r="DT26" s="26" t="e">
        <f t="shared" ca="1" si="138"/>
        <v>#N/A</v>
      </c>
      <c r="DU26" s="26" t="e">
        <f t="shared" ca="1" si="138"/>
        <v>#N/A</v>
      </c>
      <c r="DV26" s="26" t="e">
        <f t="shared" ca="1" si="138"/>
        <v>#N/A</v>
      </c>
      <c r="DW26" s="26" t="e">
        <f t="shared" ca="1" si="138"/>
        <v>#N/A</v>
      </c>
      <c r="DX26" s="26" t="e">
        <f t="shared" ca="1" si="138"/>
        <v>#N/A</v>
      </c>
      <c r="DY26" s="26" t="e">
        <f t="shared" ca="1" si="138"/>
        <v>#N/A</v>
      </c>
      <c r="DZ26" s="26" t="e">
        <f t="shared" ca="1" si="138"/>
        <v>#N/A</v>
      </c>
      <c r="EA26" s="26" t="e">
        <f t="shared" ca="1" si="138"/>
        <v>#N/A</v>
      </c>
      <c r="EB26" s="26" t="e">
        <f t="shared" ca="1" si="138"/>
        <v>#N/A</v>
      </c>
      <c r="EC26" s="26" t="e">
        <f t="shared" ca="1" si="138"/>
        <v>#N/A</v>
      </c>
      <c r="ED26" s="26" t="e">
        <f t="shared" ca="1" si="138"/>
        <v>#N/A</v>
      </c>
      <c r="EE26" s="26" t="e">
        <f t="shared" ca="1" si="138"/>
        <v>#N/A</v>
      </c>
      <c r="EF26" s="26" t="e">
        <f t="shared" ref="EF26:GQ26" ca="1" si="139">IF(AND(EF20&gt;EF19,EE20&lt;EE19),1,0)</f>
        <v>#N/A</v>
      </c>
      <c r="EG26" s="26" t="e">
        <f t="shared" ca="1" si="139"/>
        <v>#N/A</v>
      </c>
      <c r="EH26" s="26" t="e">
        <f t="shared" ca="1" si="139"/>
        <v>#N/A</v>
      </c>
      <c r="EI26" s="26" t="e">
        <f t="shared" ca="1" si="139"/>
        <v>#N/A</v>
      </c>
      <c r="EJ26" s="26" t="e">
        <f t="shared" ca="1" si="139"/>
        <v>#N/A</v>
      </c>
      <c r="EK26" s="26" t="e">
        <f t="shared" ca="1" si="139"/>
        <v>#N/A</v>
      </c>
      <c r="EL26" s="26" t="e">
        <f t="shared" ca="1" si="139"/>
        <v>#N/A</v>
      </c>
      <c r="EM26" s="26" t="e">
        <f t="shared" ca="1" si="139"/>
        <v>#N/A</v>
      </c>
      <c r="EN26" s="26" t="e">
        <f t="shared" ca="1" si="139"/>
        <v>#N/A</v>
      </c>
      <c r="EO26" s="26" t="e">
        <f t="shared" ca="1" si="139"/>
        <v>#N/A</v>
      </c>
      <c r="EP26" s="26" t="e">
        <f t="shared" ca="1" si="139"/>
        <v>#N/A</v>
      </c>
      <c r="EQ26" s="26" t="e">
        <f t="shared" ca="1" si="139"/>
        <v>#N/A</v>
      </c>
      <c r="ER26" s="26" t="e">
        <f t="shared" ca="1" si="139"/>
        <v>#N/A</v>
      </c>
      <c r="ES26" s="26" t="e">
        <f t="shared" ca="1" si="139"/>
        <v>#N/A</v>
      </c>
      <c r="ET26" s="26" t="e">
        <f t="shared" ca="1" si="139"/>
        <v>#N/A</v>
      </c>
      <c r="EU26" s="26" t="e">
        <f t="shared" ca="1" si="139"/>
        <v>#N/A</v>
      </c>
      <c r="EV26" s="26" t="e">
        <f t="shared" ca="1" si="139"/>
        <v>#N/A</v>
      </c>
      <c r="EW26" s="26" t="e">
        <f t="shared" ca="1" si="139"/>
        <v>#N/A</v>
      </c>
      <c r="EX26" s="26" t="e">
        <f t="shared" ca="1" si="139"/>
        <v>#N/A</v>
      </c>
      <c r="EY26" s="26" t="e">
        <f t="shared" ca="1" si="139"/>
        <v>#N/A</v>
      </c>
      <c r="EZ26" s="26" t="e">
        <f t="shared" ca="1" si="139"/>
        <v>#N/A</v>
      </c>
      <c r="FA26" s="26" t="e">
        <f t="shared" ca="1" si="139"/>
        <v>#N/A</v>
      </c>
      <c r="FB26" s="26" t="e">
        <f t="shared" ca="1" si="139"/>
        <v>#N/A</v>
      </c>
      <c r="FC26" s="26" t="e">
        <f t="shared" ca="1" si="139"/>
        <v>#N/A</v>
      </c>
      <c r="FD26" s="26" t="e">
        <f t="shared" ca="1" si="139"/>
        <v>#N/A</v>
      </c>
      <c r="FE26" s="26" t="e">
        <f t="shared" ca="1" si="139"/>
        <v>#N/A</v>
      </c>
      <c r="FF26" s="26" t="e">
        <f t="shared" ca="1" si="139"/>
        <v>#N/A</v>
      </c>
      <c r="FG26" s="26" t="e">
        <f t="shared" ca="1" si="139"/>
        <v>#N/A</v>
      </c>
      <c r="FH26" s="26" t="e">
        <f t="shared" ca="1" si="139"/>
        <v>#N/A</v>
      </c>
      <c r="FI26" s="26" t="e">
        <f t="shared" ca="1" si="139"/>
        <v>#N/A</v>
      </c>
      <c r="FJ26" s="26" t="e">
        <f t="shared" ca="1" si="139"/>
        <v>#N/A</v>
      </c>
      <c r="FK26" s="26" t="e">
        <f t="shared" ca="1" si="139"/>
        <v>#N/A</v>
      </c>
      <c r="FL26" s="26" t="e">
        <f t="shared" ca="1" si="139"/>
        <v>#N/A</v>
      </c>
      <c r="FM26" s="26" t="e">
        <f t="shared" ca="1" si="139"/>
        <v>#N/A</v>
      </c>
      <c r="FN26" s="26" t="e">
        <f t="shared" ca="1" si="139"/>
        <v>#N/A</v>
      </c>
      <c r="FO26" s="26" t="e">
        <f t="shared" ca="1" si="139"/>
        <v>#N/A</v>
      </c>
      <c r="FP26" s="26" t="e">
        <f t="shared" ca="1" si="139"/>
        <v>#N/A</v>
      </c>
      <c r="FQ26" s="26" t="e">
        <f t="shared" ca="1" si="139"/>
        <v>#N/A</v>
      </c>
      <c r="FR26" s="26" t="e">
        <f t="shared" ca="1" si="139"/>
        <v>#N/A</v>
      </c>
      <c r="FS26" s="26" t="e">
        <f t="shared" ca="1" si="139"/>
        <v>#N/A</v>
      </c>
      <c r="FT26" s="26" t="e">
        <f t="shared" ca="1" si="139"/>
        <v>#N/A</v>
      </c>
      <c r="FU26" s="26" t="e">
        <f t="shared" ca="1" si="139"/>
        <v>#N/A</v>
      </c>
      <c r="FV26" s="26" t="e">
        <f t="shared" ca="1" si="139"/>
        <v>#N/A</v>
      </c>
      <c r="FW26" s="26" t="e">
        <f t="shared" ca="1" si="139"/>
        <v>#N/A</v>
      </c>
      <c r="FX26" s="26" t="e">
        <f t="shared" ca="1" si="139"/>
        <v>#N/A</v>
      </c>
      <c r="FY26" s="26" t="e">
        <f t="shared" ca="1" si="139"/>
        <v>#N/A</v>
      </c>
      <c r="FZ26" s="26" t="e">
        <f t="shared" ca="1" si="139"/>
        <v>#N/A</v>
      </c>
      <c r="GA26" s="26" t="e">
        <f t="shared" ca="1" si="139"/>
        <v>#N/A</v>
      </c>
      <c r="GB26" s="26" t="e">
        <f t="shared" ca="1" si="139"/>
        <v>#N/A</v>
      </c>
      <c r="GC26" s="26" t="e">
        <f t="shared" ca="1" si="139"/>
        <v>#N/A</v>
      </c>
      <c r="GD26" s="26" t="e">
        <f t="shared" ca="1" si="139"/>
        <v>#N/A</v>
      </c>
      <c r="GE26" s="26" t="e">
        <f t="shared" ca="1" si="139"/>
        <v>#N/A</v>
      </c>
      <c r="GF26" s="26" t="e">
        <f t="shared" ca="1" si="139"/>
        <v>#N/A</v>
      </c>
      <c r="GG26" s="26" t="e">
        <f t="shared" ca="1" si="139"/>
        <v>#N/A</v>
      </c>
      <c r="GH26" s="26" t="e">
        <f t="shared" ca="1" si="139"/>
        <v>#N/A</v>
      </c>
      <c r="GI26" s="26" t="e">
        <f t="shared" ca="1" si="139"/>
        <v>#N/A</v>
      </c>
      <c r="GJ26" s="26" t="e">
        <f t="shared" ca="1" si="139"/>
        <v>#N/A</v>
      </c>
      <c r="GK26" s="26" t="e">
        <f t="shared" ca="1" si="139"/>
        <v>#N/A</v>
      </c>
      <c r="GL26" s="26" t="e">
        <f t="shared" ca="1" si="139"/>
        <v>#N/A</v>
      </c>
      <c r="GM26" s="26" t="e">
        <f t="shared" ca="1" si="139"/>
        <v>#N/A</v>
      </c>
      <c r="GN26" s="26" t="e">
        <f t="shared" ca="1" si="139"/>
        <v>#N/A</v>
      </c>
      <c r="GO26" s="26" t="e">
        <f t="shared" ca="1" si="139"/>
        <v>#N/A</v>
      </c>
      <c r="GP26" s="26" t="e">
        <f t="shared" ca="1" si="139"/>
        <v>#N/A</v>
      </c>
      <c r="GQ26" s="26" t="e">
        <f t="shared" ca="1" si="139"/>
        <v>#N/A</v>
      </c>
      <c r="GR26" s="26" t="e">
        <f t="shared" ref="GR26:IN26" ca="1" si="140">IF(AND(GR20&gt;GR19,GQ20&lt;GQ19),1,0)</f>
        <v>#N/A</v>
      </c>
      <c r="GS26" s="26" t="e">
        <f t="shared" ca="1" si="140"/>
        <v>#N/A</v>
      </c>
      <c r="GT26" s="26" t="e">
        <f t="shared" ca="1" si="140"/>
        <v>#N/A</v>
      </c>
      <c r="GU26" s="26" t="e">
        <f t="shared" ca="1" si="140"/>
        <v>#N/A</v>
      </c>
      <c r="GV26" s="26" t="e">
        <f t="shared" ca="1" si="140"/>
        <v>#N/A</v>
      </c>
      <c r="GW26" s="26" t="e">
        <f t="shared" ca="1" si="140"/>
        <v>#N/A</v>
      </c>
      <c r="GX26" s="26" t="e">
        <f t="shared" ca="1" si="140"/>
        <v>#N/A</v>
      </c>
      <c r="GY26" s="26" t="e">
        <f t="shared" ca="1" si="140"/>
        <v>#N/A</v>
      </c>
      <c r="GZ26" s="26" t="e">
        <f t="shared" ca="1" si="140"/>
        <v>#N/A</v>
      </c>
      <c r="HA26" s="26" t="e">
        <f t="shared" ca="1" si="140"/>
        <v>#N/A</v>
      </c>
      <c r="HB26" s="26" t="e">
        <f t="shared" ca="1" si="140"/>
        <v>#N/A</v>
      </c>
      <c r="HC26" s="26" t="e">
        <f t="shared" ca="1" si="140"/>
        <v>#N/A</v>
      </c>
      <c r="HD26" s="26" t="e">
        <f t="shared" ca="1" si="140"/>
        <v>#N/A</v>
      </c>
      <c r="HE26" s="26" t="e">
        <f t="shared" ca="1" si="140"/>
        <v>#N/A</v>
      </c>
      <c r="HF26" s="26" t="e">
        <f t="shared" ca="1" si="140"/>
        <v>#N/A</v>
      </c>
      <c r="HG26" s="26" t="e">
        <f t="shared" ca="1" si="140"/>
        <v>#N/A</v>
      </c>
      <c r="HH26" s="26" t="e">
        <f t="shared" ca="1" si="140"/>
        <v>#N/A</v>
      </c>
      <c r="HI26" s="26" t="e">
        <f t="shared" ca="1" si="140"/>
        <v>#N/A</v>
      </c>
      <c r="HJ26" s="26" t="e">
        <f t="shared" ca="1" si="140"/>
        <v>#N/A</v>
      </c>
      <c r="HK26" s="26" t="e">
        <f t="shared" ca="1" si="140"/>
        <v>#N/A</v>
      </c>
      <c r="HL26" s="26" t="e">
        <f t="shared" ca="1" si="140"/>
        <v>#N/A</v>
      </c>
      <c r="HM26" s="26" t="e">
        <f t="shared" ca="1" si="140"/>
        <v>#N/A</v>
      </c>
      <c r="HN26" s="26" t="e">
        <f t="shared" ca="1" si="140"/>
        <v>#N/A</v>
      </c>
      <c r="HO26" s="26" t="e">
        <f t="shared" ca="1" si="140"/>
        <v>#N/A</v>
      </c>
      <c r="HP26" s="26" t="e">
        <f t="shared" ca="1" si="140"/>
        <v>#N/A</v>
      </c>
      <c r="HQ26" s="26" t="e">
        <f t="shared" ca="1" si="140"/>
        <v>#N/A</v>
      </c>
      <c r="HR26" s="26" t="e">
        <f t="shared" ca="1" si="140"/>
        <v>#N/A</v>
      </c>
      <c r="HS26" s="26" t="e">
        <f t="shared" ca="1" si="140"/>
        <v>#N/A</v>
      </c>
      <c r="HT26" s="26" t="e">
        <f t="shared" ca="1" si="140"/>
        <v>#N/A</v>
      </c>
      <c r="HU26" s="26" t="e">
        <f t="shared" ca="1" si="140"/>
        <v>#N/A</v>
      </c>
      <c r="HV26" s="26" t="e">
        <f t="shared" ca="1" si="140"/>
        <v>#N/A</v>
      </c>
      <c r="HW26" s="26" t="e">
        <f t="shared" ca="1" si="140"/>
        <v>#N/A</v>
      </c>
      <c r="HX26" s="26" t="e">
        <f t="shared" ca="1" si="140"/>
        <v>#N/A</v>
      </c>
      <c r="HY26" s="26" t="e">
        <f t="shared" ca="1" si="140"/>
        <v>#N/A</v>
      </c>
      <c r="HZ26" s="26" t="e">
        <f t="shared" ca="1" si="140"/>
        <v>#N/A</v>
      </c>
      <c r="IA26" s="26" t="e">
        <f t="shared" ca="1" si="140"/>
        <v>#N/A</v>
      </c>
      <c r="IB26" s="26" t="e">
        <f t="shared" ca="1" si="140"/>
        <v>#N/A</v>
      </c>
      <c r="IC26" s="26" t="e">
        <f t="shared" ca="1" si="140"/>
        <v>#N/A</v>
      </c>
      <c r="ID26" s="26" t="e">
        <f t="shared" ca="1" si="140"/>
        <v>#N/A</v>
      </c>
      <c r="IE26" s="26" t="e">
        <f t="shared" ca="1" si="140"/>
        <v>#N/A</v>
      </c>
      <c r="IF26" s="26" t="e">
        <f t="shared" ca="1" si="140"/>
        <v>#N/A</v>
      </c>
      <c r="IG26" s="26" t="e">
        <f t="shared" ca="1" si="140"/>
        <v>#N/A</v>
      </c>
      <c r="IH26" s="26" t="e">
        <f t="shared" ca="1" si="140"/>
        <v>#N/A</v>
      </c>
      <c r="II26" s="26" t="e">
        <f t="shared" ca="1" si="140"/>
        <v>#N/A</v>
      </c>
      <c r="IJ26" s="26" t="e">
        <f t="shared" ca="1" si="140"/>
        <v>#N/A</v>
      </c>
      <c r="IK26" s="26" t="e">
        <f t="shared" ca="1" si="140"/>
        <v>#N/A</v>
      </c>
      <c r="IL26" s="26" t="e">
        <f t="shared" ca="1" si="140"/>
        <v>#N/A</v>
      </c>
      <c r="IM26" s="26" t="e">
        <f t="shared" ca="1" si="140"/>
        <v>#N/A</v>
      </c>
      <c r="IN26" s="26" t="e">
        <f t="shared" ca="1" si="140"/>
        <v>#N/A</v>
      </c>
    </row>
    <row r="27" spans="2:248" x14ac:dyDescent="0.3">
      <c r="B27" s="19" t="s">
        <v>427</v>
      </c>
      <c r="C27" s="21">
        <f ca="1">IF(C11&lt;0,MAX(G9:IN9)*1.1,_xlfn.MAXIFS(G8:IN8,G8:IN8,"&gt;"&amp;0)*1.3)</f>
        <v>1095263</v>
      </c>
      <c r="D27" s="24" t="e">
        <f ca="1">IF(D31&lt;TODAY(),_xlfn.MAXIFS(G20:IN20,G4:IN4,"&lt;"&amp;C5+5),IF(D31="N/A",C16*1.5,_xlfn.MAXIFS(G20:IN20,G3:IN3,"&lt;"&amp;$D$31)*1.5))</f>
        <v>#N/A</v>
      </c>
      <c r="F27" s="22" t="s">
        <v>497</v>
      </c>
      <c r="G27" s="27">
        <f t="shared" ref="G27:BR27" ca="1" si="141">IF(G3=$C$24,1,-1000)</f>
        <v>-1000</v>
      </c>
      <c r="H27" s="27">
        <f t="shared" ca="1" si="141"/>
        <v>-1000</v>
      </c>
      <c r="I27" s="27">
        <f t="shared" ca="1" si="141"/>
        <v>-1000</v>
      </c>
      <c r="J27" s="27">
        <f t="shared" ca="1" si="141"/>
        <v>-1000</v>
      </c>
      <c r="K27" s="27">
        <f t="shared" ca="1" si="141"/>
        <v>-1000</v>
      </c>
      <c r="L27" s="27">
        <f t="shared" ca="1" si="141"/>
        <v>-1000</v>
      </c>
      <c r="M27" s="27">
        <f t="shared" ca="1" si="141"/>
        <v>-1000</v>
      </c>
      <c r="N27" s="27">
        <f t="shared" ca="1" si="141"/>
        <v>-1000</v>
      </c>
      <c r="O27" s="27">
        <f t="shared" ca="1" si="141"/>
        <v>-1000</v>
      </c>
      <c r="P27" s="27">
        <f t="shared" ca="1" si="141"/>
        <v>-1000</v>
      </c>
      <c r="Q27" s="27">
        <f t="shared" ca="1" si="141"/>
        <v>-1000</v>
      </c>
      <c r="R27" s="27">
        <f t="shared" ca="1" si="141"/>
        <v>-1000</v>
      </c>
      <c r="S27" s="27">
        <f t="shared" ca="1" si="141"/>
        <v>-1000</v>
      </c>
      <c r="T27" s="27">
        <f t="shared" ca="1" si="141"/>
        <v>-1000</v>
      </c>
      <c r="U27" s="27">
        <f t="shared" ca="1" si="141"/>
        <v>-1000</v>
      </c>
      <c r="V27" s="27">
        <f t="shared" ca="1" si="141"/>
        <v>-1000</v>
      </c>
      <c r="W27" s="27">
        <f t="shared" ca="1" si="141"/>
        <v>-1000</v>
      </c>
      <c r="X27" s="27">
        <f t="shared" ca="1" si="141"/>
        <v>-1000</v>
      </c>
      <c r="Y27" s="27">
        <f t="shared" ca="1" si="141"/>
        <v>-1000</v>
      </c>
      <c r="Z27" s="27">
        <f t="shared" ca="1" si="141"/>
        <v>-1000</v>
      </c>
      <c r="AA27" s="27">
        <f t="shared" ca="1" si="141"/>
        <v>-1000</v>
      </c>
      <c r="AB27" s="27">
        <f t="shared" ca="1" si="141"/>
        <v>-1000</v>
      </c>
      <c r="AC27" s="27">
        <f t="shared" ca="1" si="141"/>
        <v>-1000</v>
      </c>
      <c r="AD27" s="27">
        <f t="shared" ca="1" si="141"/>
        <v>-1000</v>
      </c>
      <c r="AE27" s="27">
        <f t="shared" ca="1" si="141"/>
        <v>-1000</v>
      </c>
      <c r="AF27" s="27">
        <f t="shared" ca="1" si="141"/>
        <v>-1000</v>
      </c>
      <c r="AG27" s="27">
        <f t="shared" ca="1" si="141"/>
        <v>-1000</v>
      </c>
      <c r="AH27" s="27">
        <f t="shared" ca="1" si="141"/>
        <v>-1000</v>
      </c>
      <c r="AI27" s="27">
        <f t="shared" ca="1" si="141"/>
        <v>-1000</v>
      </c>
      <c r="AJ27" s="27">
        <f t="shared" ca="1" si="141"/>
        <v>-1000</v>
      </c>
      <c r="AK27" s="27">
        <f t="shared" ca="1" si="141"/>
        <v>-1000</v>
      </c>
      <c r="AL27" s="27">
        <f t="shared" ca="1" si="141"/>
        <v>-1000</v>
      </c>
      <c r="AM27" s="27">
        <f t="shared" ca="1" si="141"/>
        <v>-1000</v>
      </c>
      <c r="AN27" s="27">
        <f t="shared" ca="1" si="141"/>
        <v>-1000</v>
      </c>
      <c r="AO27" s="27">
        <f t="shared" ca="1" si="141"/>
        <v>-1000</v>
      </c>
      <c r="AP27" s="27">
        <f t="shared" ca="1" si="141"/>
        <v>-1000</v>
      </c>
      <c r="AQ27" s="27">
        <f t="shared" ca="1" si="141"/>
        <v>-1000</v>
      </c>
      <c r="AR27" s="27">
        <f t="shared" ca="1" si="141"/>
        <v>-1000</v>
      </c>
      <c r="AS27" s="27">
        <f t="shared" ca="1" si="141"/>
        <v>-1000</v>
      </c>
      <c r="AT27" s="27">
        <f t="shared" ca="1" si="141"/>
        <v>-1000</v>
      </c>
      <c r="AU27" s="27">
        <f t="shared" ca="1" si="141"/>
        <v>-1000</v>
      </c>
      <c r="AV27" s="27">
        <f t="shared" ca="1" si="141"/>
        <v>-1000</v>
      </c>
      <c r="AW27" s="27">
        <f t="shared" ca="1" si="141"/>
        <v>-1000</v>
      </c>
      <c r="AX27" s="27">
        <f t="shared" ca="1" si="141"/>
        <v>-1000</v>
      </c>
      <c r="AY27" s="27">
        <f t="shared" ca="1" si="141"/>
        <v>-1000</v>
      </c>
      <c r="AZ27" s="27">
        <f t="shared" ca="1" si="141"/>
        <v>-1000</v>
      </c>
      <c r="BA27" s="27">
        <f t="shared" ca="1" si="141"/>
        <v>-1000</v>
      </c>
      <c r="BB27" s="27">
        <f t="shared" ca="1" si="141"/>
        <v>-1000</v>
      </c>
      <c r="BC27" s="27">
        <f t="shared" ca="1" si="141"/>
        <v>-1000</v>
      </c>
      <c r="BD27" s="27">
        <f t="shared" ca="1" si="141"/>
        <v>-1000</v>
      </c>
      <c r="BE27" s="27">
        <f t="shared" ca="1" si="141"/>
        <v>-1000</v>
      </c>
      <c r="BF27" s="27">
        <f t="shared" ca="1" si="141"/>
        <v>-1000</v>
      </c>
      <c r="BG27" s="27">
        <f t="shared" ca="1" si="141"/>
        <v>-1000</v>
      </c>
      <c r="BH27" s="27">
        <f t="shared" ca="1" si="141"/>
        <v>-1000</v>
      </c>
      <c r="BI27" s="27">
        <f t="shared" ca="1" si="141"/>
        <v>-1000</v>
      </c>
      <c r="BJ27" s="27">
        <f t="shared" ca="1" si="141"/>
        <v>-1000</v>
      </c>
      <c r="BK27" s="27">
        <f t="shared" ca="1" si="141"/>
        <v>-1000</v>
      </c>
      <c r="BL27" s="27">
        <f t="shared" ca="1" si="141"/>
        <v>-1000</v>
      </c>
      <c r="BM27" s="27">
        <f t="shared" ca="1" si="141"/>
        <v>-1000</v>
      </c>
      <c r="BN27" s="27">
        <f t="shared" ca="1" si="141"/>
        <v>-1000</v>
      </c>
      <c r="BO27" s="27">
        <f t="shared" ca="1" si="141"/>
        <v>-1000</v>
      </c>
      <c r="BP27" s="27">
        <f t="shared" ca="1" si="141"/>
        <v>-1000</v>
      </c>
      <c r="BQ27" s="27">
        <f t="shared" ca="1" si="141"/>
        <v>-1000</v>
      </c>
      <c r="BR27" s="27">
        <f t="shared" ca="1" si="141"/>
        <v>-1000</v>
      </c>
      <c r="BS27" s="27">
        <f t="shared" ref="BS27:ED27" ca="1" si="142">IF(BS3=$C$24,1,-1000)</f>
        <v>-1000</v>
      </c>
      <c r="BT27" s="27">
        <f t="shared" ca="1" si="142"/>
        <v>-1000</v>
      </c>
      <c r="BU27" s="27">
        <f t="shared" ca="1" si="142"/>
        <v>-1000</v>
      </c>
      <c r="BV27" s="27">
        <f t="shared" ca="1" si="142"/>
        <v>-1000</v>
      </c>
      <c r="BW27" s="27">
        <f t="shared" ca="1" si="142"/>
        <v>-1000</v>
      </c>
      <c r="BX27" s="27">
        <f t="shared" ca="1" si="142"/>
        <v>-1000</v>
      </c>
      <c r="BY27" s="27">
        <f t="shared" ca="1" si="142"/>
        <v>-1000</v>
      </c>
      <c r="BZ27" s="27">
        <f t="shared" ca="1" si="142"/>
        <v>-1000</v>
      </c>
      <c r="CA27" s="27">
        <f t="shared" ca="1" si="142"/>
        <v>-1000</v>
      </c>
      <c r="CB27" s="27">
        <f t="shared" ca="1" si="142"/>
        <v>-1000</v>
      </c>
      <c r="CC27" s="27">
        <f t="shared" ca="1" si="142"/>
        <v>-1000</v>
      </c>
      <c r="CD27" s="27">
        <f t="shared" ca="1" si="142"/>
        <v>-1000</v>
      </c>
      <c r="CE27" s="27">
        <f t="shared" ca="1" si="142"/>
        <v>-1000</v>
      </c>
      <c r="CF27" s="27">
        <f t="shared" ca="1" si="142"/>
        <v>-1000</v>
      </c>
      <c r="CG27" s="27">
        <f t="shared" ca="1" si="142"/>
        <v>-1000</v>
      </c>
      <c r="CH27" s="27">
        <f t="shared" ca="1" si="142"/>
        <v>-1000</v>
      </c>
      <c r="CI27" s="27">
        <f t="shared" ca="1" si="142"/>
        <v>-1000</v>
      </c>
      <c r="CJ27" s="27">
        <f t="shared" ca="1" si="142"/>
        <v>-1000</v>
      </c>
      <c r="CK27" s="27">
        <f t="shared" ca="1" si="142"/>
        <v>-1000</v>
      </c>
      <c r="CL27" s="27">
        <f t="shared" ca="1" si="142"/>
        <v>-1000</v>
      </c>
      <c r="CM27" s="27">
        <f t="shared" ca="1" si="142"/>
        <v>-1000</v>
      </c>
      <c r="CN27" s="27">
        <f t="shared" ca="1" si="142"/>
        <v>-1000</v>
      </c>
      <c r="CO27" s="27">
        <f t="shared" ca="1" si="142"/>
        <v>-1000</v>
      </c>
      <c r="CP27" s="27">
        <f t="shared" ca="1" si="142"/>
        <v>-1000</v>
      </c>
      <c r="CQ27" s="27">
        <f t="shared" ca="1" si="142"/>
        <v>-1000</v>
      </c>
      <c r="CR27" s="27">
        <f t="shared" ca="1" si="142"/>
        <v>-1000</v>
      </c>
      <c r="CS27" s="27">
        <f t="shared" ca="1" si="142"/>
        <v>-1000</v>
      </c>
      <c r="CT27" s="27">
        <f t="shared" ca="1" si="142"/>
        <v>-1000</v>
      </c>
      <c r="CU27" s="27">
        <f t="shared" ca="1" si="142"/>
        <v>-1000</v>
      </c>
      <c r="CV27" s="27">
        <f t="shared" ca="1" si="142"/>
        <v>-1000</v>
      </c>
      <c r="CW27" s="27">
        <f t="shared" ca="1" si="142"/>
        <v>-1000</v>
      </c>
      <c r="CX27" s="27">
        <f t="shared" ca="1" si="142"/>
        <v>-1000</v>
      </c>
      <c r="CY27" s="27">
        <f t="shared" ca="1" si="142"/>
        <v>-1000</v>
      </c>
      <c r="CZ27" s="27">
        <f t="shared" ca="1" si="142"/>
        <v>-1000</v>
      </c>
      <c r="DA27" s="27">
        <f t="shared" ca="1" si="142"/>
        <v>-1000</v>
      </c>
      <c r="DB27" s="27">
        <f t="shared" ca="1" si="142"/>
        <v>-1000</v>
      </c>
      <c r="DC27" s="27">
        <f t="shared" ca="1" si="142"/>
        <v>-1000</v>
      </c>
      <c r="DD27" s="27">
        <f t="shared" ca="1" si="142"/>
        <v>-1000</v>
      </c>
      <c r="DE27" s="27">
        <f t="shared" ca="1" si="142"/>
        <v>-1000</v>
      </c>
      <c r="DF27" s="27">
        <f t="shared" ca="1" si="142"/>
        <v>-1000</v>
      </c>
      <c r="DG27" s="27">
        <f t="shared" ca="1" si="142"/>
        <v>-1000</v>
      </c>
      <c r="DH27" s="27">
        <f t="shared" ca="1" si="142"/>
        <v>-1000</v>
      </c>
      <c r="DI27" s="27">
        <f t="shared" ca="1" si="142"/>
        <v>-1000</v>
      </c>
      <c r="DJ27" s="27">
        <f t="shared" ca="1" si="142"/>
        <v>-1000</v>
      </c>
      <c r="DK27" s="27">
        <f t="shared" ca="1" si="142"/>
        <v>-1000</v>
      </c>
      <c r="DL27" s="27">
        <f t="shared" ca="1" si="142"/>
        <v>-1000</v>
      </c>
      <c r="DM27" s="27">
        <f t="shared" ca="1" si="142"/>
        <v>-1000</v>
      </c>
      <c r="DN27" s="27">
        <f t="shared" ca="1" si="142"/>
        <v>-1000</v>
      </c>
      <c r="DO27" s="27">
        <f t="shared" ca="1" si="142"/>
        <v>-1000</v>
      </c>
      <c r="DP27" s="27">
        <f t="shared" ca="1" si="142"/>
        <v>-1000</v>
      </c>
      <c r="DQ27" s="27">
        <f t="shared" ca="1" si="142"/>
        <v>-1000</v>
      </c>
      <c r="DR27" s="27">
        <f t="shared" ca="1" si="142"/>
        <v>-1000</v>
      </c>
      <c r="DS27" s="27">
        <f t="shared" ca="1" si="142"/>
        <v>-1000</v>
      </c>
      <c r="DT27" s="27">
        <f t="shared" ca="1" si="142"/>
        <v>-1000</v>
      </c>
      <c r="DU27" s="27">
        <f t="shared" ca="1" si="142"/>
        <v>-1000</v>
      </c>
      <c r="DV27" s="27">
        <f t="shared" ca="1" si="142"/>
        <v>-1000</v>
      </c>
      <c r="DW27" s="27">
        <f t="shared" ca="1" si="142"/>
        <v>-1000</v>
      </c>
      <c r="DX27" s="27">
        <f t="shared" ca="1" si="142"/>
        <v>-1000</v>
      </c>
      <c r="DY27" s="27">
        <f t="shared" ca="1" si="142"/>
        <v>-1000</v>
      </c>
      <c r="DZ27" s="27">
        <f t="shared" ca="1" si="142"/>
        <v>-1000</v>
      </c>
      <c r="EA27" s="27">
        <f t="shared" ca="1" si="142"/>
        <v>-1000</v>
      </c>
      <c r="EB27" s="27">
        <f t="shared" ca="1" si="142"/>
        <v>-1000</v>
      </c>
      <c r="EC27" s="27">
        <f t="shared" ca="1" si="142"/>
        <v>-1000</v>
      </c>
      <c r="ED27" s="27">
        <f t="shared" ca="1" si="142"/>
        <v>-1000</v>
      </c>
      <c r="EE27" s="27">
        <f t="shared" ref="EE27:GP27" ca="1" si="143">IF(EE3=$C$24,1,-1000)</f>
        <v>-1000</v>
      </c>
      <c r="EF27" s="27">
        <f t="shared" ca="1" si="143"/>
        <v>-1000</v>
      </c>
      <c r="EG27" s="27">
        <f t="shared" ca="1" si="143"/>
        <v>-1000</v>
      </c>
      <c r="EH27" s="27">
        <f t="shared" ca="1" si="143"/>
        <v>-1000</v>
      </c>
      <c r="EI27" s="27">
        <f t="shared" ca="1" si="143"/>
        <v>-1000</v>
      </c>
      <c r="EJ27" s="27">
        <f t="shared" ca="1" si="143"/>
        <v>-1000</v>
      </c>
      <c r="EK27" s="27">
        <f t="shared" ca="1" si="143"/>
        <v>-1000</v>
      </c>
      <c r="EL27" s="27">
        <f t="shared" ca="1" si="143"/>
        <v>-1000</v>
      </c>
      <c r="EM27" s="27">
        <f t="shared" ca="1" si="143"/>
        <v>-1000</v>
      </c>
      <c r="EN27" s="27">
        <f t="shared" ca="1" si="143"/>
        <v>-1000</v>
      </c>
      <c r="EO27" s="27">
        <f t="shared" ca="1" si="143"/>
        <v>-1000</v>
      </c>
      <c r="EP27" s="27">
        <f t="shared" ca="1" si="143"/>
        <v>-1000</v>
      </c>
      <c r="EQ27" s="27">
        <f t="shared" ca="1" si="143"/>
        <v>-1000</v>
      </c>
      <c r="ER27" s="27">
        <f t="shared" ca="1" si="143"/>
        <v>-1000</v>
      </c>
      <c r="ES27" s="27">
        <f t="shared" ca="1" si="143"/>
        <v>-1000</v>
      </c>
      <c r="ET27" s="27">
        <f t="shared" ca="1" si="143"/>
        <v>-1000</v>
      </c>
      <c r="EU27" s="27">
        <f t="shared" ca="1" si="143"/>
        <v>-1000</v>
      </c>
      <c r="EV27" s="27">
        <f t="shared" ca="1" si="143"/>
        <v>-1000</v>
      </c>
      <c r="EW27" s="27">
        <f t="shared" ca="1" si="143"/>
        <v>-1000</v>
      </c>
      <c r="EX27" s="27">
        <f t="shared" ca="1" si="143"/>
        <v>-1000</v>
      </c>
      <c r="EY27" s="27">
        <f t="shared" ca="1" si="143"/>
        <v>-1000</v>
      </c>
      <c r="EZ27" s="27">
        <f t="shared" ca="1" si="143"/>
        <v>-1000</v>
      </c>
      <c r="FA27" s="27">
        <f t="shared" ca="1" si="143"/>
        <v>-1000</v>
      </c>
      <c r="FB27" s="27">
        <f t="shared" ca="1" si="143"/>
        <v>-1000</v>
      </c>
      <c r="FC27" s="27">
        <f t="shared" ca="1" si="143"/>
        <v>-1000</v>
      </c>
      <c r="FD27" s="27">
        <f t="shared" ca="1" si="143"/>
        <v>-1000</v>
      </c>
      <c r="FE27" s="27">
        <f t="shared" ca="1" si="143"/>
        <v>-1000</v>
      </c>
      <c r="FF27" s="27">
        <f t="shared" ca="1" si="143"/>
        <v>-1000</v>
      </c>
      <c r="FG27" s="27">
        <f t="shared" ca="1" si="143"/>
        <v>-1000</v>
      </c>
      <c r="FH27" s="27">
        <f t="shared" ca="1" si="143"/>
        <v>-1000</v>
      </c>
      <c r="FI27" s="27">
        <f t="shared" ca="1" si="143"/>
        <v>-1000</v>
      </c>
      <c r="FJ27" s="27">
        <f t="shared" ca="1" si="143"/>
        <v>-1000</v>
      </c>
      <c r="FK27" s="27">
        <f t="shared" ca="1" si="143"/>
        <v>-1000</v>
      </c>
      <c r="FL27" s="27">
        <f t="shared" ca="1" si="143"/>
        <v>-1000</v>
      </c>
      <c r="FM27" s="27">
        <f t="shared" ca="1" si="143"/>
        <v>-1000</v>
      </c>
      <c r="FN27" s="27">
        <f t="shared" ca="1" si="143"/>
        <v>-1000</v>
      </c>
      <c r="FO27" s="27">
        <f t="shared" ca="1" si="143"/>
        <v>-1000</v>
      </c>
      <c r="FP27" s="27">
        <f t="shared" ca="1" si="143"/>
        <v>-1000</v>
      </c>
      <c r="FQ27" s="27">
        <f t="shared" ca="1" si="143"/>
        <v>-1000</v>
      </c>
      <c r="FR27" s="27">
        <f t="shared" ca="1" si="143"/>
        <v>-1000</v>
      </c>
      <c r="FS27" s="27">
        <f t="shared" ca="1" si="143"/>
        <v>-1000</v>
      </c>
      <c r="FT27" s="27">
        <f t="shared" ca="1" si="143"/>
        <v>-1000</v>
      </c>
      <c r="FU27" s="27">
        <f t="shared" ca="1" si="143"/>
        <v>-1000</v>
      </c>
      <c r="FV27" s="27">
        <f t="shared" ca="1" si="143"/>
        <v>-1000</v>
      </c>
      <c r="FW27" s="27">
        <f t="shared" ca="1" si="143"/>
        <v>-1000</v>
      </c>
      <c r="FX27" s="27">
        <f t="shared" ca="1" si="143"/>
        <v>-1000</v>
      </c>
      <c r="FY27" s="27">
        <f t="shared" ca="1" si="143"/>
        <v>-1000</v>
      </c>
      <c r="FZ27" s="27">
        <f t="shared" ca="1" si="143"/>
        <v>-1000</v>
      </c>
      <c r="GA27" s="27">
        <f t="shared" ca="1" si="143"/>
        <v>-1000</v>
      </c>
      <c r="GB27" s="27">
        <f t="shared" ca="1" si="143"/>
        <v>-1000</v>
      </c>
      <c r="GC27" s="27">
        <f t="shared" ca="1" si="143"/>
        <v>-1000</v>
      </c>
      <c r="GD27" s="27">
        <f t="shared" ca="1" si="143"/>
        <v>-1000</v>
      </c>
      <c r="GE27" s="27">
        <f t="shared" ca="1" si="143"/>
        <v>-1000</v>
      </c>
      <c r="GF27" s="27">
        <f t="shared" ca="1" si="143"/>
        <v>-1000</v>
      </c>
      <c r="GG27" s="27">
        <f t="shared" ca="1" si="143"/>
        <v>-1000</v>
      </c>
      <c r="GH27" s="27">
        <f t="shared" ca="1" si="143"/>
        <v>-1000</v>
      </c>
      <c r="GI27" s="27">
        <f t="shared" ca="1" si="143"/>
        <v>-1000</v>
      </c>
      <c r="GJ27" s="27">
        <f t="shared" ca="1" si="143"/>
        <v>-1000</v>
      </c>
      <c r="GK27" s="27">
        <f t="shared" ca="1" si="143"/>
        <v>-1000</v>
      </c>
      <c r="GL27" s="27">
        <f t="shared" ca="1" si="143"/>
        <v>-1000</v>
      </c>
      <c r="GM27" s="27">
        <f t="shared" ca="1" si="143"/>
        <v>-1000</v>
      </c>
      <c r="GN27" s="27">
        <f t="shared" ca="1" si="143"/>
        <v>-1000</v>
      </c>
      <c r="GO27" s="27">
        <f t="shared" ca="1" si="143"/>
        <v>-1000</v>
      </c>
      <c r="GP27" s="27">
        <f t="shared" ca="1" si="143"/>
        <v>-1000</v>
      </c>
      <c r="GQ27" s="27">
        <f t="shared" ref="GQ27:IN27" ca="1" si="144">IF(GQ3=$C$24,1,-1000)</f>
        <v>-1000</v>
      </c>
      <c r="GR27" s="27">
        <f t="shared" ca="1" si="144"/>
        <v>-1000</v>
      </c>
      <c r="GS27" s="27">
        <f t="shared" ca="1" si="144"/>
        <v>-1000</v>
      </c>
      <c r="GT27" s="27">
        <f t="shared" ca="1" si="144"/>
        <v>-1000</v>
      </c>
      <c r="GU27" s="27">
        <f t="shared" ca="1" si="144"/>
        <v>-1000</v>
      </c>
      <c r="GV27" s="27">
        <f t="shared" ca="1" si="144"/>
        <v>-1000</v>
      </c>
      <c r="GW27" s="27">
        <f t="shared" ca="1" si="144"/>
        <v>-1000</v>
      </c>
      <c r="GX27" s="27">
        <f t="shared" ca="1" si="144"/>
        <v>-1000</v>
      </c>
      <c r="GY27" s="27">
        <f t="shared" ca="1" si="144"/>
        <v>-1000</v>
      </c>
      <c r="GZ27" s="27">
        <f t="shared" ca="1" si="144"/>
        <v>-1000</v>
      </c>
      <c r="HA27" s="27">
        <f t="shared" ca="1" si="144"/>
        <v>-1000</v>
      </c>
      <c r="HB27" s="27">
        <f t="shared" ca="1" si="144"/>
        <v>-1000</v>
      </c>
      <c r="HC27" s="27">
        <f t="shared" ca="1" si="144"/>
        <v>-1000</v>
      </c>
      <c r="HD27" s="27">
        <f t="shared" ca="1" si="144"/>
        <v>-1000</v>
      </c>
      <c r="HE27" s="27">
        <f t="shared" ca="1" si="144"/>
        <v>-1000</v>
      </c>
      <c r="HF27" s="27">
        <f t="shared" ca="1" si="144"/>
        <v>-1000</v>
      </c>
      <c r="HG27" s="27">
        <f t="shared" ca="1" si="144"/>
        <v>-1000</v>
      </c>
      <c r="HH27" s="27">
        <f t="shared" ca="1" si="144"/>
        <v>-1000</v>
      </c>
      <c r="HI27" s="27">
        <f t="shared" ca="1" si="144"/>
        <v>-1000</v>
      </c>
      <c r="HJ27" s="27">
        <f t="shared" ca="1" si="144"/>
        <v>-1000</v>
      </c>
      <c r="HK27" s="27">
        <f t="shared" ca="1" si="144"/>
        <v>-1000</v>
      </c>
      <c r="HL27" s="27">
        <f t="shared" ca="1" si="144"/>
        <v>-1000</v>
      </c>
      <c r="HM27" s="27">
        <f t="shared" ca="1" si="144"/>
        <v>-1000</v>
      </c>
      <c r="HN27" s="27">
        <f t="shared" ca="1" si="144"/>
        <v>-1000</v>
      </c>
      <c r="HO27" s="27">
        <f t="shared" ca="1" si="144"/>
        <v>-1000</v>
      </c>
      <c r="HP27" s="27">
        <f t="shared" ca="1" si="144"/>
        <v>-1000</v>
      </c>
      <c r="HQ27" s="27">
        <f t="shared" ca="1" si="144"/>
        <v>-1000</v>
      </c>
      <c r="HR27" s="27">
        <f t="shared" ca="1" si="144"/>
        <v>-1000</v>
      </c>
      <c r="HS27" s="27">
        <f t="shared" ca="1" si="144"/>
        <v>-1000</v>
      </c>
      <c r="HT27" s="27">
        <f t="shared" ca="1" si="144"/>
        <v>-1000</v>
      </c>
      <c r="HU27" s="27">
        <f t="shared" ca="1" si="144"/>
        <v>-1000</v>
      </c>
      <c r="HV27" s="27">
        <f t="shared" ca="1" si="144"/>
        <v>-1000</v>
      </c>
      <c r="HW27" s="27">
        <f t="shared" ca="1" si="144"/>
        <v>-1000</v>
      </c>
      <c r="HX27" s="27">
        <f t="shared" ca="1" si="144"/>
        <v>-1000</v>
      </c>
      <c r="HY27" s="27">
        <f t="shared" ca="1" si="144"/>
        <v>-1000</v>
      </c>
      <c r="HZ27" s="27">
        <f t="shared" ca="1" si="144"/>
        <v>-1000</v>
      </c>
      <c r="IA27" s="27">
        <f t="shared" ca="1" si="144"/>
        <v>-1000</v>
      </c>
      <c r="IB27" s="27">
        <f t="shared" ca="1" si="144"/>
        <v>-1000</v>
      </c>
      <c r="IC27" s="27">
        <f t="shared" ca="1" si="144"/>
        <v>-1000</v>
      </c>
      <c r="ID27" s="27">
        <f t="shared" ca="1" si="144"/>
        <v>-1000</v>
      </c>
      <c r="IE27" s="27">
        <f t="shared" ca="1" si="144"/>
        <v>-1000</v>
      </c>
      <c r="IF27" s="27">
        <f t="shared" ca="1" si="144"/>
        <v>-1000</v>
      </c>
      <c r="IG27" s="27">
        <f t="shared" ca="1" si="144"/>
        <v>-1000</v>
      </c>
      <c r="IH27" s="27">
        <f t="shared" ca="1" si="144"/>
        <v>-1000</v>
      </c>
      <c r="II27" s="27">
        <f t="shared" ca="1" si="144"/>
        <v>-1000</v>
      </c>
      <c r="IJ27" s="27">
        <f t="shared" ca="1" si="144"/>
        <v>-1000</v>
      </c>
      <c r="IK27" s="27">
        <f t="shared" ca="1" si="144"/>
        <v>-1000</v>
      </c>
      <c r="IL27" s="27">
        <f t="shared" ca="1" si="144"/>
        <v>-1000</v>
      </c>
      <c r="IM27" s="27">
        <f t="shared" ca="1" si="144"/>
        <v>-1000</v>
      </c>
      <c r="IN27" s="27">
        <f t="shared" ca="1" si="144"/>
        <v>-1000</v>
      </c>
    </row>
    <row r="28" spans="2:248" ht="15" thickBot="1" x14ac:dyDescent="0.35">
      <c r="F28" s="22" t="s">
        <v>495</v>
      </c>
      <c r="G28" s="27">
        <f t="shared" ref="G28:BR28" ca="1" si="145">IF(G27=1,-1000,IF(G3=$C$23,1,-1000))</f>
        <v>-1000</v>
      </c>
      <c r="H28" s="27">
        <f t="shared" ca="1" si="145"/>
        <v>-1000</v>
      </c>
      <c r="I28" s="27">
        <f t="shared" ca="1" si="145"/>
        <v>-1000</v>
      </c>
      <c r="J28" s="27">
        <f t="shared" ca="1" si="145"/>
        <v>-1000</v>
      </c>
      <c r="K28" s="27">
        <f t="shared" ca="1" si="145"/>
        <v>-1000</v>
      </c>
      <c r="L28" s="27">
        <f t="shared" ca="1" si="145"/>
        <v>-1000</v>
      </c>
      <c r="M28" s="27">
        <f t="shared" ca="1" si="145"/>
        <v>-1000</v>
      </c>
      <c r="N28" s="27">
        <f t="shared" ca="1" si="145"/>
        <v>-1000</v>
      </c>
      <c r="O28" s="27">
        <f t="shared" ca="1" si="145"/>
        <v>-1000</v>
      </c>
      <c r="P28" s="27">
        <f t="shared" ca="1" si="145"/>
        <v>-1000</v>
      </c>
      <c r="Q28" s="27">
        <f t="shared" ca="1" si="145"/>
        <v>-1000</v>
      </c>
      <c r="R28" s="27">
        <f t="shared" ca="1" si="145"/>
        <v>-1000</v>
      </c>
      <c r="S28" s="27">
        <f t="shared" ca="1" si="145"/>
        <v>-1000</v>
      </c>
      <c r="T28" s="27">
        <f t="shared" ca="1" si="145"/>
        <v>-1000</v>
      </c>
      <c r="U28" s="27">
        <f t="shared" ca="1" si="145"/>
        <v>-1000</v>
      </c>
      <c r="V28" s="27">
        <f t="shared" ca="1" si="145"/>
        <v>-1000</v>
      </c>
      <c r="W28" s="27">
        <f t="shared" ca="1" si="145"/>
        <v>-1000</v>
      </c>
      <c r="X28" s="27">
        <f t="shared" ca="1" si="145"/>
        <v>-1000</v>
      </c>
      <c r="Y28" s="27">
        <f t="shared" ca="1" si="145"/>
        <v>-1000</v>
      </c>
      <c r="Z28" s="27">
        <f t="shared" ca="1" si="145"/>
        <v>-1000</v>
      </c>
      <c r="AA28" s="27">
        <f t="shared" ca="1" si="145"/>
        <v>-1000</v>
      </c>
      <c r="AB28" s="27">
        <f t="shared" ca="1" si="145"/>
        <v>-1000</v>
      </c>
      <c r="AC28" s="27">
        <f t="shared" ca="1" si="145"/>
        <v>-1000</v>
      </c>
      <c r="AD28" s="27">
        <f t="shared" ca="1" si="145"/>
        <v>-1000</v>
      </c>
      <c r="AE28" s="27">
        <f t="shared" ca="1" si="145"/>
        <v>-1000</v>
      </c>
      <c r="AF28" s="27">
        <f t="shared" ca="1" si="145"/>
        <v>-1000</v>
      </c>
      <c r="AG28" s="27">
        <f t="shared" ca="1" si="145"/>
        <v>-1000</v>
      </c>
      <c r="AH28" s="27">
        <f t="shared" ca="1" si="145"/>
        <v>-1000</v>
      </c>
      <c r="AI28" s="27">
        <f t="shared" ca="1" si="145"/>
        <v>-1000</v>
      </c>
      <c r="AJ28" s="27">
        <f t="shared" ca="1" si="145"/>
        <v>-1000</v>
      </c>
      <c r="AK28" s="27">
        <f t="shared" ca="1" si="145"/>
        <v>-1000</v>
      </c>
      <c r="AL28" s="27">
        <f t="shared" ca="1" si="145"/>
        <v>-1000</v>
      </c>
      <c r="AM28" s="27">
        <f t="shared" ca="1" si="145"/>
        <v>-1000</v>
      </c>
      <c r="AN28" s="27">
        <f t="shared" ca="1" si="145"/>
        <v>-1000</v>
      </c>
      <c r="AO28" s="27">
        <f t="shared" ca="1" si="145"/>
        <v>-1000</v>
      </c>
      <c r="AP28" s="27">
        <f t="shared" ca="1" si="145"/>
        <v>-1000</v>
      </c>
      <c r="AQ28" s="27">
        <f t="shared" ca="1" si="145"/>
        <v>-1000</v>
      </c>
      <c r="AR28" s="27">
        <f t="shared" ca="1" si="145"/>
        <v>-1000</v>
      </c>
      <c r="AS28" s="27">
        <f t="shared" ca="1" si="145"/>
        <v>-1000</v>
      </c>
      <c r="AT28" s="27">
        <f t="shared" ca="1" si="145"/>
        <v>-1000</v>
      </c>
      <c r="AU28" s="27">
        <f t="shared" ca="1" si="145"/>
        <v>-1000</v>
      </c>
      <c r="AV28" s="27">
        <f t="shared" ca="1" si="145"/>
        <v>-1000</v>
      </c>
      <c r="AW28" s="27">
        <f t="shared" ca="1" si="145"/>
        <v>-1000</v>
      </c>
      <c r="AX28" s="27">
        <f t="shared" ca="1" si="145"/>
        <v>-1000</v>
      </c>
      <c r="AY28" s="27">
        <f t="shared" ca="1" si="145"/>
        <v>-1000</v>
      </c>
      <c r="AZ28" s="27">
        <f t="shared" ca="1" si="145"/>
        <v>-1000</v>
      </c>
      <c r="BA28" s="27">
        <f t="shared" ca="1" si="145"/>
        <v>-1000</v>
      </c>
      <c r="BB28" s="27">
        <f t="shared" ca="1" si="145"/>
        <v>-1000</v>
      </c>
      <c r="BC28" s="27">
        <f t="shared" ca="1" si="145"/>
        <v>-1000</v>
      </c>
      <c r="BD28" s="27">
        <f t="shared" ca="1" si="145"/>
        <v>-1000</v>
      </c>
      <c r="BE28" s="27">
        <f t="shared" ca="1" si="145"/>
        <v>-1000</v>
      </c>
      <c r="BF28" s="27">
        <f t="shared" ca="1" si="145"/>
        <v>-1000</v>
      </c>
      <c r="BG28" s="27">
        <f t="shared" ca="1" si="145"/>
        <v>-1000</v>
      </c>
      <c r="BH28" s="27">
        <f t="shared" ca="1" si="145"/>
        <v>-1000</v>
      </c>
      <c r="BI28" s="27">
        <f t="shared" ca="1" si="145"/>
        <v>-1000</v>
      </c>
      <c r="BJ28" s="27">
        <f t="shared" ca="1" si="145"/>
        <v>-1000</v>
      </c>
      <c r="BK28" s="27">
        <f t="shared" ca="1" si="145"/>
        <v>-1000</v>
      </c>
      <c r="BL28" s="27">
        <f t="shared" ca="1" si="145"/>
        <v>-1000</v>
      </c>
      <c r="BM28" s="27">
        <f t="shared" ca="1" si="145"/>
        <v>-1000</v>
      </c>
      <c r="BN28" s="27">
        <f t="shared" ca="1" si="145"/>
        <v>-1000</v>
      </c>
      <c r="BO28" s="27">
        <f t="shared" ca="1" si="145"/>
        <v>-1000</v>
      </c>
      <c r="BP28" s="27">
        <f t="shared" ca="1" si="145"/>
        <v>-1000</v>
      </c>
      <c r="BQ28" s="27">
        <f t="shared" ca="1" si="145"/>
        <v>-1000</v>
      </c>
      <c r="BR28" s="27">
        <f t="shared" ca="1" si="145"/>
        <v>-1000</v>
      </c>
      <c r="BS28" s="27">
        <f t="shared" ref="BS28:ED28" ca="1" si="146">IF(BS27=1,-1000,IF(BS3=$C$23,1,-1000))</f>
        <v>-1000</v>
      </c>
      <c r="BT28" s="27">
        <f t="shared" ca="1" si="146"/>
        <v>-1000</v>
      </c>
      <c r="BU28" s="27">
        <f t="shared" ca="1" si="146"/>
        <v>-1000</v>
      </c>
      <c r="BV28" s="27">
        <f t="shared" ca="1" si="146"/>
        <v>-1000</v>
      </c>
      <c r="BW28" s="27">
        <f t="shared" ca="1" si="146"/>
        <v>-1000</v>
      </c>
      <c r="BX28" s="27">
        <f t="shared" ca="1" si="146"/>
        <v>-1000</v>
      </c>
      <c r="BY28" s="27">
        <f t="shared" ca="1" si="146"/>
        <v>-1000</v>
      </c>
      <c r="BZ28" s="27">
        <f t="shared" ca="1" si="146"/>
        <v>-1000</v>
      </c>
      <c r="CA28" s="27">
        <f t="shared" ca="1" si="146"/>
        <v>-1000</v>
      </c>
      <c r="CB28" s="27">
        <f t="shared" ca="1" si="146"/>
        <v>-1000</v>
      </c>
      <c r="CC28" s="27">
        <f t="shared" ca="1" si="146"/>
        <v>-1000</v>
      </c>
      <c r="CD28" s="27">
        <f t="shared" ca="1" si="146"/>
        <v>-1000</v>
      </c>
      <c r="CE28" s="27">
        <f t="shared" ca="1" si="146"/>
        <v>-1000</v>
      </c>
      <c r="CF28" s="27">
        <f t="shared" ca="1" si="146"/>
        <v>-1000</v>
      </c>
      <c r="CG28" s="27">
        <f t="shared" ca="1" si="146"/>
        <v>-1000</v>
      </c>
      <c r="CH28" s="27">
        <f t="shared" ca="1" si="146"/>
        <v>-1000</v>
      </c>
      <c r="CI28" s="27">
        <f t="shared" ca="1" si="146"/>
        <v>-1000</v>
      </c>
      <c r="CJ28" s="27">
        <f t="shared" ca="1" si="146"/>
        <v>-1000</v>
      </c>
      <c r="CK28" s="27">
        <f t="shared" ca="1" si="146"/>
        <v>-1000</v>
      </c>
      <c r="CL28" s="27">
        <f t="shared" ca="1" si="146"/>
        <v>-1000</v>
      </c>
      <c r="CM28" s="27">
        <f t="shared" ca="1" si="146"/>
        <v>-1000</v>
      </c>
      <c r="CN28" s="27">
        <f t="shared" ca="1" si="146"/>
        <v>-1000</v>
      </c>
      <c r="CO28" s="27">
        <f t="shared" ca="1" si="146"/>
        <v>-1000</v>
      </c>
      <c r="CP28" s="27">
        <f t="shared" ca="1" si="146"/>
        <v>-1000</v>
      </c>
      <c r="CQ28" s="27">
        <f t="shared" ca="1" si="146"/>
        <v>-1000</v>
      </c>
      <c r="CR28" s="27">
        <f t="shared" ca="1" si="146"/>
        <v>-1000</v>
      </c>
      <c r="CS28" s="27">
        <f t="shared" ca="1" si="146"/>
        <v>-1000</v>
      </c>
      <c r="CT28" s="27">
        <f t="shared" ca="1" si="146"/>
        <v>-1000</v>
      </c>
      <c r="CU28" s="27">
        <f t="shared" ca="1" si="146"/>
        <v>-1000</v>
      </c>
      <c r="CV28" s="27">
        <f t="shared" ca="1" si="146"/>
        <v>-1000</v>
      </c>
      <c r="CW28" s="27">
        <f t="shared" ca="1" si="146"/>
        <v>-1000</v>
      </c>
      <c r="CX28" s="27">
        <f t="shared" ca="1" si="146"/>
        <v>-1000</v>
      </c>
      <c r="CY28" s="27">
        <f t="shared" ca="1" si="146"/>
        <v>-1000</v>
      </c>
      <c r="CZ28" s="27">
        <f t="shared" ca="1" si="146"/>
        <v>-1000</v>
      </c>
      <c r="DA28" s="27">
        <f t="shared" ca="1" si="146"/>
        <v>-1000</v>
      </c>
      <c r="DB28" s="27">
        <f t="shared" ca="1" si="146"/>
        <v>-1000</v>
      </c>
      <c r="DC28" s="27">
        <f t="shared" ca="1" si="146"/>
        <v>-1000</v>
      </c>
      <c r="DD28" s="27">
        <f t="shared" ca="1" si="146"/>
        <v>-1000</v>
      </c>
      <c r="DE28" s="27">
        <f t="shared" ca="1" si="146"/>
        <v>-1000</v>
      </c>
      <c r="DF28" s="27">
        <f t="shared" ca="1" si="146"/>
        <v>-1000</v>
      </c>
      <c r="DG28" s="27">
        <f t="shared" ca="1" si="146"/>
        <v>-1000</v>
      </c>
      <c r="DH28" s="27">
        <f t="shared" ca="1" si="146"/>
        <v>-1000</v>
      </c>
      <c r="DI28" s="27">
        <f t="shared" ca="1" si="146"/>
        <v>-1000</v>
      </c>
      <c r="DJ28" s="27">
        <f t="shared" ca="1" si="146"/>
        <v>-1000</v>
      </c>
      <c r="DK28" s="27">
        <f t="shared" ca="1" si="146"/>
        <v>-1000</v>
      </c>
      <c r="DL28" s="27">
        <f t="shared" ca="1" si="146"/>
        <v>-1000</v>
      </c>
      <c r="DM28" s="27">
        <f t="shared" ca="1" si="146"/>
        <v>-1000</v>
      </c>
      <c r="DN28" s="27">
        <f t="shared" ca="1" si="146"/>
        <v>-1000</v>
      </c>
      <c r="DO28" s="27">
        <f t="shared" ca="1" si="146"/>
        <v>-1000</v>
      </c>
      <c r="DP28" s="27">
        <f t="shared" ca="1" si="146"/>
        <v>-1000</v>
      </c>
      <c r="DQ28" s="27">
        <f t="shared" ca="1" si="146"/>
        <v>-1000</v>
      </c>
      <c r="DR28" s="27">
        <f t="shared" ca="1" si="146"/>
        <v>-1000</v>
      </c>
      <c r="DS28" s="27">
        <f t="shared" ca="1" si="146"/>
        <v>-1000</v>
      </c>
      <c r="DT28" s="27">
        <f t="shared" ca="1" si="146"/>
        <v>-1000</v>
      </c>
      <c r="DU28" s="27">
        <f t="shared" ca="1" si="146"/>
        <v>-1000</v>
      </c>
      <c r="DV28" s="27">
        <f t="shared" ca="1" si="146"/>
        <v>-1000</v>
      </c>
      <c r="DW28" s="27">
        <f t="shared" ca="1" si="146"/>
        <v>-1000</v>
      </c>
      <c r="DX28" s="27">
        <f t="shared" ca="1" si="146"/>
        <v>-1000</v>
      </c>
      <c r="DY28" s="27">
        <f t="shared" ca="1" si="146"/>
        <v>-1000</v>
      </c>
      <c r="DZ28" s="27">
        <f t="shared" ca="1" si="146"/>
        <v>-1000</v>
      </c>
      <c r="EA28" s="27">
        <f t="shared" ca="1" si="146"/>
        <v>-1000</v>
      </c>
      <c r="EB28" s="27">
        <f t="shared" ca="1" si="146"/>
        <v>-1000</v>
      </c>
      <c r="EC28" s="27">
        <f t="shared" ca="1" si="146"/>
        <v>-1000</v>
      </c>
      <c r="ED28" s="27">
        <f t="shared" ca="1" si="146"/>
        <v>-1000</v>
      </c>
      <c r="EE28" s="27">
        <f t="shared" ref="EE28:GP28" ca="1" si="147">IF(EE27=1,-1000,IF(EE3=$C$23,1,-1000))</f>
        <v>-1000</v>
      </c>
      <c r="EF28" s="27">
        <f t="shared" ca="1" si="147"/>
        <v>-1000</v>
      </c>
      <c r="EG28" s="27">
        <f t="shared" ca="1" si="147"/>
        <v>-1000</v>
      </c>
      <c r="EH28" s="27">
        <f t="shared" ca="1" si="147"/>
        <v>-1000</v>
      </c>
      <c r="EI28" s="27">
        <f t="shared" ca="1" si="147"/>
        <v>-1000</v>
      </c>
      <c r="EJ28" s="27">
        <f t="shared" ca="1" si="147"/>
        <v>-1000</v>
      </c>
      <c r="EK28" s="27">
        <f t="shared" ca="1" si="147"/>
        <v>-1000</v>
      </c>
      <c r="EL28" s="27">
        <f t="shared" ca="1" si="147"/>
        <v>-1000</v>
      </c>
      <c r="EM28" s="27">
        <f t="shared" ca="1" si="147"/>
        <v>-1000</v>
      </c>
      <c r="EN28" s="27">
        <f t="shared" ca="1" si="147"/>
        <v>-1000</v>
      </c>
      <c r="EO28" s="27">
        <f t="shared" ca="1" si="147"/>
        <v>-1000</v>
      </c>
      <c r="EP28" s="27">
        <f t="shared" ca="1" si="147"/>
        <v>-1000</v>
      </c>
      <c r="EQ28" s="27">
        <f t="shared" ca="1" si="147"/>
        <v>-1000</v>
      </c>
      <c r="ER28" s="27">
        <f t="shared" ca="1" si="147"/>
        <v>-1000</v>
      </c>
      <c r="ES28" s="27">
        <f t="shared" ca="1" si="147"/>
        <v>-1000</v>
      </c>
      <c r="ET28" s="27">
        <f t="shared" ca="1" si="147"/>
        <v>-1000</v>
      </c>
      <c r="EU28" s="27">
        <f t="shared" ca="1" si="147"/>
        <v>-1000</v>
      </c>
      <c r="EV28" s="27">
        <f t="shared" ca="1" si="147"/>
        <v>-1000</v>
      </c>
      <c r="EW28" s="27">
        <f t="shared" ca="1" si="147"/>
        <v>-1000</v>
      </c>
      <c r="EX28" s="27">
        <f t="shared" ca="1" si="147"/>
        <v>-1000</v>
      </c>
      <c r="EY28" s="27">
        <f t="shared" ca="1" si="147"/>
        <v>-1000</v>
      </c>
      <c r="EZ28" s="27">
        <f t="shared" ca="1" si="147"/>
        <v>-1000</v>
      </c>
      <c r="FA28" s="27">
        <f t="shared" ca="1" si="147"/>
        <v>-1000</v>
      </c>
      <c r="FB28" s="27">
        <f t="shared" ca="1" si="147"/>
        <v>-1000</v>
      </c>
      <c r="FC28" s="27">
        <f t="shared" ca="1" si="147"/>
        <v>-1000</v>
      </c>
      <c r="FD28" s="27">
        <f t="shared" ca="1" si="147"/>
        <v>-1000</v>
      </c>
      <c r="FE28" s="27">
        <f t="shared" ca="1" si="147"/>
        <v>-1000</v>
      </c>
      <c r="FF28" s="27">
        <f t="shared" ca="1" si="147"/>
        <v>-1000</v>
      </c>
      <c r="FG28" s="27">
        <f t="shared" ca="1" si="147"/>
        <v>-1000</v>
      </c>
      <c r="FH28" s="27">
        <f t="shared" ca="1" si="147"/>
        <v>-1000</v>
      </c>
      <c r="FI28" s="27">
        <f t="shared" ca="1" si="147"/>
        <v>-1000</v>
      </c>
      <c r="FJ28" s="27">
        <f t="shared" ca="1" si="147"/>
        <v>-1000</v>
      </c>
      <c r="FK28" s="27">
        <f t="shared" ca="1" si="147"/>
        <v>-1000</v>
      </c>
      <c r="FL28" s="27">
        <f t="shared" ca="1" si="147"/>
        <v>-1000</v>
      </c>
      <c r="FM28" s="27">
        <f t="shared" ca="1" si="147"/>
        <v>-1000</v>
      </c>
      <c r="FN28" s="27">
        <f t="shared" ca="1" si="147"/>
        <v>-1000</v>
      </c>
      <c r="FO28" s="27">
        <f t="shared" ca="1" si="147"/>
        <v>-1000</v>
      </c>
      <c r="FP28" s="27">
        <f t="shared" ca="1" si="147"/>
        <v>-1000</v>
      </c>
      <c r="FQ28" s="27">
        <f t="shared" ca="1" si="147"/>
        <v>-1000</v>
      </c>
      <c r="FR28" s="27">
        <f t="shared" ca="1" si="147"/>
        <v>-1000</v>
      </c>
      <c r="FS28" s="27">
        <f t="shared" ca="1" si="147"/>
        <v>-1000</v>
      </c>
      <c r="FT28" s="27">
        <f t="shared" ca="1" si="147"/>
        <v>-1000</v>
      </c>
      <c r="FU28" s="27">
        <f t="shared" ca="1" si="147"/>
        <v>-1000</v>
      </c>
      <c r="FV28" s="27">
        <f t="shared" ca="1" si="147"/>
        <v>-1000</v>
      </c>
      <c r="FW28" s="27">
        <f t="shared" ca="1" si="147"/>
        <v>-1000</v>
      </c>
      <c r="FX28" s="27">
        <f t="shared" ca="1" si="147"/>
        <v>-1000</v>
      </c>
      <c r="FY28" s="27">
        <f t="shared" ca="1" si="147"/>
        <v>-1000</v>
      </c>
      <c r="FZ28" s="27">
        <f t="shared" ca="1" si="147"/>
        <v>-1000</v>
      </c>
      <c r="GA28" s="27">
        <f t="shared" ca="1" si="147"/>
        <v>-1000</v>
      </c>
      <c r="GB28" s="27">
        <f t="shared" ca="1" si="147"/>
        <v>-1000</v>
      </c>
      <c r="GC28" s="27">
        <f t="shared" ca="1" si="147"/>
        <v>-1000</v>
      </c>
      <c r="GD28" s="27">
        <f t="shared" ca="1" si="147"/>
        <v>-1000</v>
      </c>
      <c r="GE28" s="27">
        <f t="shared" ca="1" si="147"/>
        <v>-1000</v>
      </c>
      <c r="GF28" s="27">
        <f t="shared" ca="1" si="147"/>
        <v>-1000</v>
      </c>
      <c r="GG28" s="27">
        <f t="shared" ca="1" si="147"/>
        <v>-1000</v>
      </c>
      <c r="GH28" s="27">
        <f t="shared" ca="1" si="147"/>
        <v>-1000</v>
      </c>
      <c r="GI28" s="27">
        <f t="shared" ca="1" si="147"/>
        <v>-1000</v>
      </c>
      <c r="GJ28" s="27">
        <f t="shared" ca="1" si="147"/>
        <v>-1000</v>
      </c>
      <c r="GK28" s="27">
        <f t="shared" ca="1" si="147"/>
        <v>-1000</v>
      </c>
      <c r="GL28" s="27">
        <f t="shared" ca="1" si="147"/>
        <v>-1000</v>
      </c>
      <c r="GM28" s="27">
        <f t="shared" ca="1" si="147"/>
        <v>-1000</v>
      </c>
      <c r="GN28" s="27">
        <f t="shared" ca="1" si="147"/>
        <v>-1000</v>
      </c>
      <c r="GO28" s="27">
        <f t="shared" ca="1" si="147"/>
        <v>-1000</v>
      </c>
      <c r="GP28" s="27">
        <f t="shared" ca="1" si="147"/>
        <v>-1000</v>
      </c>
      <c r="GQ28" s="27">
        <f t="shared" ref="GQ28:IN28" ca="1" si="148">IF(GQ27=1,-1000,IF(GQ3=$C$23,1,-1000))</f>
        <v>-1000</v>
      </c>
      <c r="GR28" s="27">
        <f t="shared" ca="1" si="148"/>
        <v>-1000</v>
      </c>
      <c r="GS28" s="27">
        <f t="shared" ca="1" si="148"/>
        <v>-1000</v>
      </c>
      <c r="GT28" s="27">
        <f t="shared" ca="1" si="148"/>
        <v>-1000</v>
      </c>
      <c r="GU28" s="27">
        <f t="shared" ca="1" si="148"/>
        <v>-1000</v>
      </c>
      <c r="GV28" s="27">
        <f t="shared" ca="1" si="148"/>
        <v>-1000</v>
      </c>
      <c r="GW28" s="27">
        <f t="shared" ca="1" si="148"/>
        <v>-1000</v>
      </c>
      <c r="GX28" s="27">
        <f t="shared" ca="1" si="148"/>
        <v>-1000</v>
      </c>
      <c r="GY28" s="27">
        <f t="shared" ca="1" si="148"/>
        <v>-1000</v>
      </c>
      <c r="GZ28" s="27">
        <f t="shared" ca="1" si="148"/>
        <v>-1000</v>
      </c>
      <c r="HA28" s="27">
        <f t="shared" ca="1" si="148"/>
        <v>-1000</v>
      </c>
      <c r="HB28" s="27">
        <f t="shared" ca="1" si="148"/>
        <v>-1000</v>
      </c>
      <c r="HC28" s="27">
        <f t="shared" ca="1" si="148"/>
        <v>-1000</v>
      </c>
      <c r="HD28" s="27">
        <f t="shared" ca="1" si="148"/>
        <v>-1000</v>
      </c>
      <c r="HE28" s="27">
        <f t="shared" ca="1" si="148"/>
        <v>-1000</v>
      </c>
      <c r="HF28" s="27">
        <f t="shared" ca="1" si="148"/>
        <v>-1000</v>
      </c>
      <c r="HG28" s="27">
        <f t="shared" ca="1" si="148"/>
        <v>-1000</v>
      </c>
      <c r="HH28" s="27">
        <f t="shared" ca="1" si="148"/>
        <v>-1000</v>
      </c>
      <c r="HI28" s="27">
        <f t="shared" ca="1" si="148"/>
        <v>-1000</v>
      </c>
      <c r="HJ28" s="27">
        <f t="shared" ca="1" si="148"/>
        <v>-1000</v>
      </c>
      <c r="HK28" s="27">
        <f t="shared" ca="1" si="148"/>
        <v>-1000</v>
      </c>
      <c r="HL28" s="27">
        <f t="shared" ca="1" si="148"/>
        <v>-1000</v>
      </c>
      <c r="HM28" s="27">
        <f t="shared" ca="1" si="148"/>
        <v>-1000</v>
      </c>
      <c r="HN28" s="27">
        <f t="shared" ca="1" si="148"/>
        <v>-1000</v>
      </c>
      <c r="HO28" s="27">
        <f t="shared" ca="1" si="148"/>
        <v>-1000</v>
      </c>
      <c r="HP28" s="27">
        <f t="shared" ca="1" si="148"/>
        <v>-1000</v>
      </c>
      <c r="HQ28" s="27">
        <f t="shared" ca="1" si="148"/>
        <v>-1000</v>
      </c>
      <c r="HR28" s="27">
        <f t="shared" ca="1" si="148"/>
        <v>-1000</v>
      </c>
      <c r="HS28" s="27">
        <f t="shared" ca="1" si="148"/>
        <v>-1000</v>
      </c>
      <c r="HT28" s="27">
        <f t="shared" ca="1" si="148"/>
        <v>-1000</v>
      </c>
      <c r="HU28" s="27">
        <f t="shared" ca="1" si="148"/>
        <v>-1000</v>
      </c>
      <c r="HV28" s="27">
        <f t="shared" ca="1" si="148"/>
        <v>-1000</v>
      </c>
      <c r="HW28" s="27">
        <f t="shared" ca="1" si="148"/>
        <v>-1000</v>
      </c>
      <c r="HX28" s="27">
        <f t="shared" ca="1" si="148"/>
        <v>-1000</v>
      </c>
      <c r="HY28" s="27">
        <f t="shared" ca="1" si="148"/>
        <v>-1000</v>
      </c>
      <c r="HZ28" s="27">
        <f t="shared" ca="1" si="148"/>
        <v>-1000</v>
      </c>
      <c r="IA28" s="27">
        <f t="shared" ca="1" si="148"/>
        <v>-1000</v>
      </c>
      <c r="IB28" s="27">
        <f t="shared" ca="1" si="148"/>
        <v>-1000</v>
      </c>
      <c r="IC28" s="27">
        <f t="shared" ca="1" si="148"/>
        <v>-1000</v>
      </c>
      <c r="ID28" s="27">
        <f t="shared" ca="1" si="148"/>
        <v>-1000</v>
      </c>
      <c r="IE28" s="27">
        <f t="shared" ca="1" si="148"/>
        <v>-1000</v>
      </c>
      <c r="IF28" s="27">
        <f t="shared" ca="1" si="148"/>
        <v>-1000</v>
      </c>
      <c r="IG28" s="27">
        <f t="shared" ca="1" si="148"/>
        <v>-1000</v>
      </c>
      <c r="IH28" s="27">
        <f t="shared" ca="1" si="148"/>
        <v>-1000</v>
      </c>
      <c r="II28" s="27">
        <f t="shared" ca="1" si="148"/>
        <v>-1000</v>
      </c>
      <c r="IJ28" s="27">
        <f t="shared" ca="1" si="148"/>
        <v>-1000</v>
      </c>
      <c r="IK28" s="27">
        <f t="shared" ca="1" si="148"/>
        <v>-1000</v>
      </c>
      <c r="IL28" s="27">
        <f t="shared" ca="1" si="148"/>
        <v>-1000</v>
      </c>
      <c r="IM28" s="27">
        <f t="shared" ca="1" si="148"/>
        <v>-1000</v>
      </c>
      <c r="IN28" s="27">
        <f t="shared" ca="1" si="148"/>
        <v>-1000</v>
      </c>
    </row>
    <row r="29" spans="2:248" x14ac:dyDescent="0.3">
      <c r="B29" s="19" t="s">
        <v>428</v>
      </c>
      <c r="C29" s="20">
        <f ca="1">G3</f>
        <v>43852</v>
      </c>
      <c r="D29" s="20">
        <f ca="1">G3</f>
        <v>43852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453</v>
      </c>
      <c r="C30" s="20">
        <f ca="1">MIN(IF(Projections!$Z$8="",xMin2+C5+5,xMin2+Projections!$Z$8+C5),MAX(3:3))</f>
        <v>43947</v>
      </c>
      <c r="D30" s="20">
        <f ca="1">IF(D31&lt;TODAY(),TODAY()+3+Projections!Z45,IFERROR(OFFSET(G26,-23,MATCH(1,G26:IN26,0))+3+Projections!Z45,xMax2+3+Projections!Z45))</f>
        <v>43950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 t="str">
        <f ca="1">IFERROR(OFFSET(G26,-23,MATCH(1,G26:IN26,0))-1,"N/A")</f>
        <v>N/A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531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World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World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AD28-A407-4C91-9806-4F443DC9D3A0}">
  <sheetPr codeName="Sheet8">
    <tabColor rgb="FFFFC000"/>
  </sheetPr>
  <dimension ref="A1:KN31"/>
  <sheetViews>
    <sheetView topLeftCell="FQ1" workbookViewId="0">
      <selection activeCell="A34" sqref="A34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619</v>
      </c>
      <c r="B1" s="14">
        <v>0</v>
      </c>
      <c r="C1" s="14">
        <f>B1+1</f>
        <v>1</v>
      </c>
      <c r="D1" s="14">
        <f t="shared" ref="D1:BO1" si="0">C1+1</f>
        <v>2</v>
      </c>
      <c r="E1" s="14">
        <f t="shared" si="0"/>
        <v>3</v>
      </c>
      <c r="F1" s="14">
        <f t="shared" si="0"/>
        <v>4</v>
      </c>
      <c r="G1" s="14">
        <f t="shared" si="0"/>
        <v>5</v>
      </c>
      <c r="H1" s="14">
        <f t="shared" si="0"/>
        <v>6</v>
      </c>
      <c r="I1" s="14">
        <f t="shared" si="0"/>
        <v>7</v>
      </c>
      <c r="J1" s="14">
        <f t="shared" si="0"/>
        <v>8</v>
      </c>
      <c r="K1" s="14">
        <f t="shared" si="0"/>
        <v>9</v>
      </c>
      <c r="L1" s="14">
        <f t="shared" si="0"/>
        <v>10</v>
      </c>
      <c r="M1" s="14">
        <f t="shared" si="0"/>
        <v>11</v>
      </c>
      <c r="N1" s="14">
        <f t="shared" si="0"/>
        <v>12</v>
      </c>
      <c r="O1" s="14">
        <f t="shared" si="0"/>
        <v>13</v>
      </c>
      <c r="P1" s="14">
        <f t="shared" si="0"/>
        <v>14</v>
      </c>
      <c r="Q1" s="14">
        <f t="shared" si="0"/>
        <v>15</v>
      </c>
      <c r="R1" s="14">
        <f t="shared" si="0"/>
        <v>16</v>
      </c>
      <c r="S1" s="14">
        <f t="shared" si="0"/>
        <v>17</v>
      </c>
      <c r="T1" s="14">
        <f t="shared" si="0"/>
        <v>18</v>
      </c>
      <c r="U1" s="14">
        <f t="shared" si="0"/>
        <v>19</v>
      </c>
      <c r="V1" s="14">
        <f t="shared" si="0"/>
        <v>20</v>
      </c>
      <c r="W1" s="14">
        <f t="shared" si="0"/>
        <v>21</v>
      </c>
      <c r="X1" s="14">
        <f t="shared" si="0"/>
        <v>22</v>
      </c>
      <c r="Y1" s="14">
        <f t="shared" si="0"/>
        <v>23</v>
      </c>
      <c r="Z1" s="14">
        <f t="shared" si="0"/>
        <v>24</v>
      </c>
      <c r="AA1" s="14">
        <f t="shared" si="0"/>
        <v>25</v>
      </c>
      <c r="AB1" s="14">
        <f t="shared" si="0"/>
        <v>26</v>
      </c>
      <c r="AC1" s="14">
        <f t="shared" si="0"/>
        <v>27</v>
      </c>
      <c r="AD1" s="14">
        <f t="shared" si="0"/>
        <v>28</v>
      </c>
      <c r="AE1" s="14">
        <f t="shared" si="0"/>
        <v>29</v>
      </c>
      <c r="AF1" s="14">
        <f t="shared" si="0"/>
        <v>30</v>
      </c>
      <c r="AG1" s="14">
        <f t="shared" si="0"/>
        <v>31</v>
      </c>
      <c r="AH1" s="14">
        <f t="shared" si="0"/>
        <v>32</v>
      </c>
      <c r="AI1" s="14">
        <f t="shared" si="0"/>
        <v>33</v>
      </c>
      <c r="AJ1" s="14">
        <f t="shared" si="0"/>
        <v>34</v>
      </c>
      <c r="AK1" s="14">
        <f t="shared" si="0"/>
        <v>35</v>
      </c>
      <c r="AL1" s="14">
        <f t="shared" si="0"/>
        <v>36</v>
      </c>
      <c r="AM1" s="14">
        <f t="shared" si="0"/>
        <v>37</v>
      </c>
      <c r="AN1" s="14">
        <f t="shared" si="0"/>
        <v>38</v>
      </c>
      <c r="AO1" s="14">
        <f t="shared" si="0"/>
        <v>39</v>
      </c>
      <c r="AP1" s="14">
        <f t="shared" si="0"/>
        <v>40</v>
      </c>
      <c r="AQ1" s="14">
        <f t="shared" si="0"/>
        <v>41</v>
      </c>
      <c r="AR1" s="14">
        <f t="shared" si="0"/>
        <v>42</v>
      </c>
      <c r="AS1" s="14">
        <f t="shared" si="0"/>
        <v>43</v>
      </c>
      <c r="AT1" s="14">
        <f t="shared" si="0"/>
        <v>44</v>
      </c>
      <c r="AU1" s="14">
        <f t="shared" si="0"/>
        <v>45</v>
      </c>
      <c r="AV1" s="14">
        <f t="shared" si="0"/>
        <v>46</v>
      </c>
      <c r="AW1" s="14">
        <f t="shared" si="0"/>
        <v>47</v>
      </c>
      <c r="AX1" s="14">
        <f t="shared" si="0"/>
        <v>48</v>
      </c>
      <c r="AY1" s="14">
        <f t="shared" si="0"/>
        <v>49</v>
      </c>
      <c r="AZ1" s="14">
        <f t="shared" si="0"/>
        <v>50</v>
      </c>
      <c r="BA1" s="14">
        <f t="shared" si="0"/>
        <v>51</v>
      </c>
      <c r="BB1" s="14">
        <f t="shared" si="0"/>
        <v>52</v>
      </c>
      <c r="BC1" s="14">
        <f t="shared" si="0"/>
        <v>53</v>
      </c>
      <c r="BD1" s="14">
        <f t="shared" si="0"/>
        <v>54</v>
      </c>
      <c r="BE1" s="14">
        <f t="shared" si="0"/>
        <v>55</v>
      </c>
      <c r="BF1" s="14">
        <f t="shared" si="0"/>
        <v>56</v>
      </c>
      <c r="BG1" s="14">
        <f t="shared" si="0"/>
        <v>57</v>
      </c>
      <c r="BH1" s="14">
        <f t="shared" si="0"/>
        <v>58</v>
      </c>
      <c r="BI1" s="14">
        <f t="shared" si="0"/>
        <v>59</v>
      </c>
      <c r="BJ1" s="14">
        <f t="shared" si="0"/>
        <v>60</v>
      </c>
      <c r="BK1" s="14">
        <f t="shared" si="0"/>
        <v>61</v>
      </c>
      <c r="BL1" s="14">
        <f t="shared" si="0"/>
        <v>62</v>
      </c>
      <c r="BM1" s="14">
        <f t="shared" si="0"/>
        <v>63</v>
      </c>
      <c r="BN1" s="14">
        <f t="shared" si="0"/>
        <v>64</v>
      </c>
      <c r="BO1" s="14">
        <f t="shared" si="0"/>
        <v>65</v>
      </c>
      <c r="BP1" s="14">
        <f t="shared" ref="BP1:EA1" si="1">BO1+1</f>
        <v>66</v>
      </c>
      <c r="BQ1" s="14">
        <f t="shared" si="1"/>
        <v>67</v>
      </c>
      <c r="BR1" s="14">
        <f t="shared" si="1"/>
        <v>68</v>
      </c>
      <c r="BS1" s="14">
        <f t="shared" si="1"/>
        <v>69</v>
      </c>
      <c r="BT1" s="14">
        <f t="shared" si="1"/>
        <v>70</v>
      </c>
      <c r="BU1" s="14">
        <f t="shared" si="1"/>
        <v>71</v>
      </c>
      <c r="BV1" s="14">
        <f t="shared" si="1"/>
        <v>72</v>
      </c>
      <c r="BW1" s="14">
        <f t="shared" si="1"/>
        <v>73</v>
      </c>
      <c r="BX1" s="14">
        <f t="shared" si="1"/>
        <v>74</v>
      </c>
      <c r="BY1" s="14">
        <f t="shared" si="1"/>
        <v>75</v>
      </c>
      <c r="BZ1" s="14">
        <f t="shared" si="1"/>
        <v>76</v>
      </c>
      <c r="CA1" s="14">
        <f t="shared" si="1"/>
        <v>77</v>
      </c>
      <c r="CB1" s="14">
        <f t="shared" si="1"/>
        <v>78</v>
      </c>
      <c r="CC1" s="14">
        <f t="shared" si="1"/>
        <v>79</v>
      </c>
      <c r="CD1" s="14">
        <f t="shared" si="1"/>
        <v>80</v>
      </c>
      <c r="CE1" s="14">
        <f t="shared" si="1"/>
        <v>81</v>
      </c>
      <c r="CF1" s="14">
        <f t="shared" si="1"/>
        <v>82</v>
      </c>
      <c r="CG1" s="14">
        <f t="shared" si="1"/>
        <v>83</v>
      </c>
      <c r="CH1" s="14">
        <f t="shared" si="1"/>
        <v>84</v>
      </c>
      <c r="CI1" s="14">
        <f t="shared" si="1"/>
        <v>85</v>
      </c>
      <c r="CJ1" s="14">
        <f t="shared" si="1"/>
        <v>86</v>
      </c>
      <c r="CK1" s="14">
        <f t="shared" si="1"/>
        <v>87</v>
      </c>
      <c r="CL1" s="14">
        <f t="shared" si="1"/>
        <v>88</v>
      </c>
      <c r="CM1" s="14">
        <f t="shared" si="1"/>
        <v>89</v>
      </c>
      <c r="CN1" s="14">
        <f t="shared" si="1"/>
        <v>90</v>
      </c>
      <c r="CO1" s="14">
        <f t="shared" si="1"/>
        <v>91</v>
      </c>
      <c r="CP1" s="14">
        <f t="shared" si="1"/>
        <v>92</v>
      </c>
      <c r="CQ1" s="14">
        <f t="shared" si="1"/>
        <v>93</v>
      </c>
      <c r="CR1" s="14">
        <f t="shared" si="1"/>
        <v>94</v>
      </c>
      <c r="CS1" s="14">
        <f t="shared" si="1"/>
        <v>95</v>
      </c>
      <c r="CT1" s="14">
        <f t="shared" si="1"/>
        <v>96</v>
      </c>
      <c r="CU1" s="14">
        <f t="shared" si="1"/>
        <v>97</v>
      </c>
      <c r="CV1" s="14">
        <f t="shared" si="1"/>
        <v>98</v>
      </c>
      <c r="CW1" s="14">
        <f t="shared" si="1"/>
        <v>99</v>
      </c>
      <c r="CX1" s="14">
        <f t="shared" si="1"/>
        <v>100</v>
      </c>
      <c r="CY1" s="14">
        <f t="shared" si="1"/>
        <v>101</v>
      </c>
      <c r="CZ1" s="14">
        <f t="shared" si="1"/>
        <v>102</v>
      </c>
      <c r="DA1" s="14">
        <f t="shared" si="1"/>
        <v>103</v>
      </c>
      <c r="DB1" s="14">
        <f t="shared" si="1"/>
        <v>104</v>
      </c>
      <c r="DC1" s="14">
        <f t="shared" si="1"/>
        <v>105</v>
      </c>
      <c r="DD1" s="14">
        <f t="shared" si="1"/>
        <v>106</v>
      </c>
      <c r="DE1" s="14">
        <f t="shared" si="1"/>
        <v>107</v>
      </c>
      <c r="DF1" s="14">
        <f t="shared" si="1"/>
        <v>108</v>
      </c>
      <c r="DG1" s="14">
        <f t="shared" si="1"/>
        <v>109</v>
      </c>
      <c r="DH1" s="14">
        <f t="shared" si="1"/>
        <v>110</v>
      </c>
      <c r="DI1" s="14">
        <f t="shared" si="1"/>
        <v>111</v>
      </c>
      <c r="DJ1" s="14">
        <f t="shared" si="1"/>
        <v>112</v>
      </c>
      <c r="DK1" s="14">
        <f t="shared" si="1"/>
        <v>113</v>
      </c>
      <c r="DL1" s="14">
        <f t="shared" si="1"/>
        <v>114</v>
      </c>
      <c r="DM1" s="14">
        <f t="shared" si="1"/>
        <v>115</v>
      </c>
      <c r="DN1" s="14">
        <f t="shared" si="1"/>
        <v>116</v>
      </c>
      <c r="DO1" s="14">
        <f t="shared" si="1"/>
        <v>117</v>
      </c>
      <c r="DP1" s="14">
        <f t="shared" si="1"/>
        <v>118</v>
      </c>
      <c r="DQ1" s="14">
        <f t="shared" si="1"/>
        <v>119</v>
      </c>
      <c r="DR1" s="14">
        <f t="shared" si="1"/>
        <v>120</v>
      </c>
      <c r="DS1" s="14">
        <f t="shared" si="1"/>
        <v>121</v>
      </c>
      <c r="DT1" s="14">
        <f t="shared" si="1"/>
        <v>122</v>
      </c>
      <c r="DU1" s="14">
        <f t="shared" si="1"/>
        <v>123</v>
      </c>
      <c r="DV1" s="14">
        <f t="shared" si="1"/>
        <v>124</v>
      </c>
      <c r="DW1" s="14">
        <f t="shared" si="1"/>
        <v>125</v>
      </c>
      <c r="DX1" s="14">
        <f t="shared" si="1"/>
        <v>126</v>
      </c>
      <c r="DY1" s="14">
        <f t="shared" si="1"/>
        <v>127</v>
      </c>
      <c r="DZ1" s="14">
        <f t="shared" si="1"/>
        <v>128</v>
      </c>
      <c r="EA1" s="14">
        <f t="shared" si="1"/>
        <v>129</v>
      </c>
      <c r="EB1" s="14">
        <f t="shared" ref="EB1:GM1" si="2">EA1+1</f>
        <v>130</v>
      </c>
      <c r="EC1" s="14">
        <f t="shared" si="2"/>
        <v>131</v>
      </c>
      <c r="ED1" s="14">
        <f t="shared" si="2"/>
        <v>132</v>
      </c>
      <c r="EE1" s="14">
        <f t="shared" si="2"/>
        <v>133</v>
      </c>
      <c r="EF1" s="14">
        <f t="shared" si="2"/>
        <v>134</v>
      </c>
      <c r="EG1" s="14">
        <f t="shared" si="2"/>
        <v>135</v>
      </c>
      <c r="EH1" s="14">
        <f t="shared" si="2"/>
        <v>136</v>
      </c>
      <c r="EI1" s="14">
        <f t="shared" si="2"/>
        <v>137</v>
      </c>
      <c r="EJ1" s="14">
        <f t="shared" si="2"/>
        <v>138</v>
      </c>
      <c r="EK1" s="14">
        <f t="shared" si="2"/>
        <v>139</v>
      </c>
      <c r="EL1" s="14">
        <f t="shared" si="2"/>
        <v>140</v>
      </c>
      <c r="EM1" s="14">
        <f t="shared" si="2"/>
        <v>141</v>
      </c>
      <c r="EN1" s="14">
        <f t="shared" si="2"/>
        <v>142</v>
      </c>
      <c r="EO1" s="14">
        <f t="shared" si="2"/>
        <v>143</v>
      </c>
      <c r="EP1" s="14">
        <f t="shared" si="2"/>
        <v>144</v>
      </c>
      <c r="EQ1" s="14">
        <f t="shared" si="2"/>
        <v>145</v>
      </c>
      <c r="ER1" s="14">
        <f t="shared" si="2"/>
        <v>146</v>
      </c>
      <c r="ES1" s="14">
        <f t="shared" si="2"/>
        <v>147</v>
      </c>
      <c r="ET1" s="14">
        <f t="shared" si="2"/>
        <v>148</v>
      </c>
      <c r="EU1" s="14">
        <f t="shared" si="2"/>
        <v>149</v>
      </c>
      <c r="EV1" s="14">
        <f t="shared" si="2"/>
        <v>150</v>
      </c>
      <c r="EW1" s="14">
        <f t="shared" si="2"/>
        <v>151</v>
      </c>
      <c r="EX1" s="14">
        <f t="shared" si="2"/>
        <v>152</v>
      </c>
      <c r="EY1" s="14">
        <f t="shared" si="2"/>
        <v>153</v>
      </c>
      <c r="EZ1" s="14">
        <f t="shared" si="2"/>
        <v>154</v>
      </c>
      <c r="FA1" s="14">
        <f t="shared" si="2"/>
        <v>155</v>
      </c>
      <c r="FB1" s="14">
        <f t="shared" si="2"/>
        <v>156</v>
      </c>
      <c r="FC1" s="14">
        <f t="shared" si="2"/>
        <v>157</v>
      </c>
      <c r="FD1" s="14">
        <f t="shared" si="2"/>
        <v>158</v>
      </c>
      <c r="FE1" s="14">
        <f t="shared" si="2"/>
        <v>159</v>
      </c>
      <c r="FF1" s="14">
        <f t="shared" si="2"/>
        <v>160</v>
      </c>
      <c r="FG1" s="14">
        <f t="shared" si="2"/>
        <v>161</v>
      </c>
      <c r="FH1" s="14">
        <f t="shared" si="2"/>
        <v>162</v>
      </c>
      <c r="FI1" s="14">
        <f t="shared" si="2"/>
        <v>163</v>
      </c>
      <c r="FJ1" s="14">
        <f t="shared" si="2"/>
        <v>164</v>
      </c>
      <c r="FK1" s="14">
        <f t="shared" si="2"/>
        <v>165</v>
      </c>
      <c r="FL1" s="14">
        <f t="shared" si="2"/>
        <v>166</v>
      </c>
      <c r="FM1" s="14">
        <f t="shared" si="2"/>
        <v>167</v>
      </c>
      <c r="FN1" s="14">
        <f t="shared" si="2"/>
        <v>168</v>
      </c>
      <c r="FO1" s="14">
        <f t="shared" si="2"/>
        <v>169</v>
      </c>
      <c r="FP1" s="14">
        <f t="shared" si="2"/>
        <v>170</v>
      </c>
      <c r="FQ1" s="14">
        <f t="shared" si="2"/>
        <v>171</v>
      </c>
      <c r="FR1" s="14">
        <f t="shared" si="2"/>
        <v>172</v>
      </c>
      <c r="FS1" s="14">
        <f t="shared" si="2"/>
        <v>173</v>
      </c>
      <c r="FT1" s="14">
        <f t="shared" si="2"/>
        <v>174</v>
      </c>
      <c r="FU1" s="14">
        <f t="shared" si="2"/>
        <v>175</v>
      </c>
      <c r="FV1" s="14">
        <f t="shared" si="2"/>
        <v>176</v>
      </c>
      <c r="FW1" s="14">
        <f t="shared" si="2"/>
        <v>177</v>
      </c>
      <c r="FX1" s="14">
        <f t="shared" si="2"/>
        <v>178</v>
      </c>
      <c r="FY1" s="14">
        <f t="shared" si="2"/>
        <v>179</v>
      </c>
      <c r="FZ1" s="14">
        <f t="shared" si="2"/>
        <v>180</v>
      </c>
      <c r="GA1" s="14">
        <f t="shared" si="2"/>
        <v>181</v>
      </c>
      <c r="GB1" s="14">
        <f t="shared" si="2"/>
        <v>182</v>
      </c>
      <c r="GC1" s="14">
        <f t="shared" si="2"/>
        <v>183</v>
      </c>
      <c r="GD1" s="14">
        <f t="shared" si="2"/>
        <v>184</v>
      </c>
      <c r="GE1" s="14">
        <f t="shared" si="2"/>
        <v>185</v>
      </c>
      <c r="GF1" s="14">
        <f t="shared" si="2"/>
        <v>186</v>
      </c>
      <c r="GG1" s="14">
        <f t="shared" si="2"/>
        <v>187</v>
      </c>
      <c r="GH1" s="14">
        <f t="shared" si="2"/>
        <v>188</v>
      </c>
      <c r="GI1" s="14">
        <f t="shared" si="2"/>
        <v>189</v>
      </c>
      <c r="GJ1" s="14">
        <f t="shared" si="2"/>
        <v>190</v>
      </c>
      <c r="GK1" s="14">
        <f t="shared" si="2"/>
        <v>191</v>
      </c>
      <c r="GL1" s="14">
        <f t="shared" si="2"/>
        <v>192</v>
      </c>
      <c r="GM1" s="14">
        <f t="shared" si="2"/>
        <v>193</v>
      </c>
      <c r="GN1" s="14">
        <f t="shared" ref="GN1:IY1" si="3">GM1+1</f>
        <v>194</v>
      </c>
      <c r="GO1" s="14">
        <f t="shared" si="3"/>
        <v>195</v>
      </c>
      <c r="GP1" s="14">
        <f t="shared" si="3"/>
        <v>196</v>
      </c>
      <c r="GQ1" s="14">
        <f t="shared" si="3"/>
        <v>197</v>
      </c>
      <c r="GR1" s="14">
        <f t="shared" si="3"/>
        <v>198</v>
      </c>
      <c r="GS1" s="14">
        <f t="shared" si="3"/>
        <v>199</v>
      </c>
      <c r="GT1" s="14">
        <f t="shared" si="3"/>
        <v>200</v>
      </c>
      <c r="GU1" s="14">
        <f t="shared" si="3"/>
        <v>201</v>
      </c>
      <c r="GV1" s="14">
        <f t="shared" si="3"/>
        <v>202</v>
      </c>
      <c r="GW1" s="14">
        <f t="shared" si="3"/>
        <v>203</v>
      </c>
      <c r="GX1" s="14">
        <f t="shared" si="3"/>
        <v>204</v>
      </c>
      <c r="GY1" s="14">
        <f t="shared" si="3"/>
        <v>205</v>
      </c>
      <c r="GZ1" s="14">
        <f t="shared" si="3"/>
        <v>206</v>
      </c>
      <c r="HA1" s="14">
        <f t="shared" si="3"/>
        <v>207</v>
      </c>
      <c r="HB1" s="14">
        <f t="shared" si="3"/>
        <v>208</v>
      </c>
      <c r="HC1" s="14">
        <f t="shared" si="3"/>
        <v>209</v>
      </c>
      <c r="HD1" s="14">
        <f t="shared" si="3"/>
        <v>210</v>
      </c>
      <c r="HE1" s="14">
        <f t="shared" si="3"/>
        <v>211</v>
      </c>
      <c r="HF1" s="14">
        <f t="shared" si="3"/>
        <v>212</v>
      </c>
      <c r="HG1" s="14">
        <f t="shared" si="3"/>
        <v>213</v>
      </c>
      <c r="HH1" s="14">
        <f t="shared" si="3"/>
        <v>214</v>
      </c>
      <c r="HI1" s="14">
        <f t="shared" si="3"/>
        <v>215</v>
      </c>
      <c r="HJ1" s="14">
        <f t="shared" si="3"/>
        <v>216</v>
      </c>
      <c r="HK1" s="14">
        <f t="shared" si="3"/>
        <v>217</v>
      </c>
      <c r="HL1" s="14">
        <f t="shared" si="3"/>
        <v>218</v>
      </c>
      <c r="HM1" s="14">
        <f t="shared" si="3"/>
        <v>219</v>
      </c>
      <c r="HN1" s="14">
        <f t="shared" si="3"/>
        <v>220</v>
      </c>
      <c r="HO1" s="14">
        <f t="shared" si="3"/>
        <v>221</v>
      </c>
      <c r="HP1" s="14">
        <f t="shared" si="3"/>
        <v>222</v>
      </c>
      <c r="HQ1" s="14">
        <f t="shared" si="3"/>
        <v>223</v>
      </c>
      <c r="HR1" s="14">
        <f t="shared" si="3"/>
        <v>224</v>
      </c>
      <c r="HS1" s="14">
        <f t="shared" si="3"/>
        <v>225</v>
      </c>
      <c r="HT1" s="14">
        <f t="shared" si="3"/>
        <v>226</v>
      </c>
      <c r="HU1" s="14">
        <f t="shared" si="3"/>
        <v>227</v>
      </c>
      <c r="HV1" s="14">
        <f t="shared" si="3"/>
        <v>228</v>
      </c>
      <c r="HW1" s="14">
        <f t="shared" si="3"/>
        <v>229</v>
      </c>
      <c r="HX1" s="14">
        <f t="shared" si="3"/>
        <v>230</v>
      </c>
      <c r="HY1" s="14">
        <f t="shared" si="3"/>
        <v>231</v>
      </c>
      <c r="HZ1" s="14">
        <f t="shared" si="3"/>
        <v>232</v>
      </c>
      <c r="IA1" s="14">
        <f t="shared" si="3"/>
        <v>233</v>
      </c>
      <c r="IB1" s="14">
        <f t="shared" si="3"/>
        <v>234</v>
      </c>
      <c r="IC1" s="14">
        <f t="shared" si="3"/>
        <v>235</v>
      </c>
      <c r="ID1" s="14">
        <f t="shared" si="3"/>
        <v>236</v>
      </c>
      <c r="IE1" s="14">
        <f t="shared" si="3"/>
        <v>237</v>
      </c>
      <c r="IF1" s="14">
        <f t="shared" si="3"/>
        <v>238</v>
      </c>
      <c r="IG1" s="14">
        <f t="shared" si="3"/>
        <v>239</v>
      </c>
      <c r="IH1" s="14">
        <f t="shared" si="3"/>
        <v>240</v>
      </c>
      <c r="II1" s="14">
        <f t="shared" si="3"/>
        <v>241</v>
      </c>
      <c r="IJ1" s="14">
        <f t="shared" si="3"/>
        <v>242</v>
      </c>
      <c r="IK1" s="14">
        <f t="shared" si="3"/>
        <v>243</v>
      </c>
      <c r="IL1" s="14">
        <f t="shared" si="3"/>
        <v>244</v>
      </c>
      <c r="IM1" s="14">
        <f t="shared" si="3"/>
        <v>245</v>
      </c>
      <c r="IN1" s="14">
        <f t="shared" si="3"/>
        <v>246</v>
      </c>
      <c r="IO1" s="14">
        <f t="shared" si="3"/>
        <v>247</v>
      </c>
      <c r="IP1" s="14">
        <f t="shared" si="3"/>
        <v>248</v>
      </c>
      <c r="IQ1" s="14">
        <f t="shared" si="3"/>
        <v>249</v>
      </c>
      <c r="IR1" s="14">
        <f t="shared" si="3"/>
        <v>250</v>
      </c>
      <c r="IS1" s="14">
        <f t="shared" si="3"/>
        <v>251</v>
      </c>
      <c r="IT1" s="14">
        <f t="shared" si="3"/>
        <v>252</v>
      </c>
      <c r="IU1" s="14">
        <f t="shared" si="3"/>
        <v>253</v>
      </c>
      <c r="IV1" s="14">
        <f t="shared" si="3"/>
        <v>254</v>
      </c>
      <c r="IW1" s="14">
        <f t="shared" si="3"/>
        <v>255</v>
      </c>
      <c r="IX1" s="14">
        <f t="shared" si="3"/>
        <v>256</v>
      </c>
      <c r="IY1" s="14">
        <f t="shared" si="3"/>
        <v>257</v>
      </c>
      <c r="IZ1" s="14">
        <f t="shared" ref="IZ1:KN1" si="4">IY1+1</f>
        <v>258</v>
      </c>
      <c r="JA1" s="14">
        <f t="shared" si="4"/>
        <v>259</v>
      </c>
      <c r="JB1" s="14">
        <f t="shared" si="4"/>
        <v>260</v>
      </c>
      <c r="JC1" s="14">
        <f t="shared" si="4"/>
        <v>261</v>
      </c>
      <c r="JD1" s="14">
        <f t="shared" si="4"/>
        <v>262</v>
      </c>
      <c r="JE1" s="14">
        <f t="shared" si="4"/>
        <v>263</v>
      </c>
      <c r="JF1" s="14">
        <f t="shared" si="4"/>
        <v>264</v>
      </c>
      <c r="JG1" s="14">
        <f t="shared" si="4"/>
        <v>265</v>
      </c>
      <c r="JH1" s="14">
        <f t="shared" si="4"/>
        <v>266</v>
      </c>
      <c r="JI1" s="14">
        <f t="shared" si="4"/>
        <v>267</v>
      </c>
      <c r="JJ1" s="14">
        <f t="shared" si="4"/>
        <v>268</v>
      </c>
      <c r="JK1" s="14">
        <f t="shared" si="4"/>
        <v>269</v>
      </c>
      <c r="JL1" s="14">
        <f t="shared" si="4"/>
        <v>270</v>
      </c>
      <c r="JM1" s="14">
        <f t="shared" si="4"/>
        <v>271</v>
      </c>
      <c r="JN1" s="14">
        <f t="shared" si="4"/>
        <v>272</v>
      </c>
      <c r="JO1" s="14">
        <f t="shared" si="4"/>
        <v>273</v>
      </c>
      <c r="JP1" s="14">
        <f t="shared" si="4"/>
        <v>274</v>
      </c>
      <c r="JQ1" s="14">
        <f t="shared" si="4"/>
        <v>275</v>
      </c>
      <c r="JR1" s="14">
        <f t="shared" si="4"/>
        <v>276</v>
      </c>
      <c r="JS1" s="14">
        <f t="shared" si="4"/>
        <v>277</v>
      </c>
      <c r="JT1" s="14">
        <f t="shared" si="4"/>
        <v>278</v>
      </c>
      <c r="JU1" s="14">
        <f t="shared" si="4"/>
        <v>279</v>
      </c>
      <c r="JV1" s="14">
        <f t="shared" si="4"/>
        <v>280</v>
      </c>
      <c r="JW1" s="14">
        <f t="shared" si="4"/>
        <v>281</v>
      </c>
      <c r="JX1" s="14">
        <f t="shared" si="4"/>
        <v>282</v>
      </c>
      <c r="JY1" s="14">
        <f t="shared" si="4"/>
        <v>283</v>
      </c>
      <c r="JZ1" s="14">
        <f t="shared" si="4"/>
        <v>284</v>
      </c>
      <c r="KA1" s="14">
        <f t="shared" si="4"/>
        <v>285</v>
      </c>
      <c r="KB1" s="14">
        <f t="shared" si="4"/>
        <v>286</v>
      </c>
      <c r="KC1" s="14">
        <f t="shared" si="4"/>
        <v>287</v>
      </c>
      <c r="KD1" s="14">
        <f t="shared" si="4"/>
        <v>288</v>
      </c>
      <c r="KE1" s="14">
        <f t="shared" si="4"/>
        <v>289</v>
      </c>
      <c r="KF1" s="14">
        <f t="shared" si="4"/>
        <v>290</v>
      </c>
      <c r="KG1" s="14">
        <f t="shared" si="4"/>
        <v>291</v>
      </c>
      <c r="KH1" s="14">
        <f t="shared" si="4"/>
        <v>292</v>
      </c>
      <c r="KI1" s="14">
        <f t="shared" si="4"/>
        <v>293</v>
      </c>
      <c r="KJ1" s="14">
        <f t="shared" si="4"/>
        <v>294</v>
      </c>
      <c r="KK1" s="14">
        <f t="shared" si="4"/>
        <v>295</v>
      </c>
      <c r="KL1" s="14">
        <f t="shared" si="4"/>
        <v>296</v>
      </c>
      <c r="KM1" s="14">
        <f t="shared" si="4"/>
        <v>297</v>
      </c>
      <c r="KN1" s="14">
        <f t="shared" si="4"/>
        <v>298</v>
      </c>
    </row>
    <row r="2" spans="1:300" x14ac:dyDescent="0.3">
      <c r="A2" t="str">
        <f>Country_Comparison!I2</f>
        <v>United Kingdom</v>
      </c>
      <c r="B2">
        <f>IF(VLOOKUP($A2,Days_Since_100!$H:$KU,B$1+2,FALSE)=0,NA(),VLOOKUP($A2,Days_Since_100!$H:$KU,B$1+2,FALSE))</f>
        <v>116</v>
      </c>
      <c r="C2">
        <f>IF(VLOOKUP($A2,Days_Since_100!$H:$KU,C$1+2,FALSE)=0,NA(),VLOOKUP($A2,Days_Since_100!$H:$KU,C$1+2,FALSE))</f>
        <v>164</v>
      </c>
      <c r="D2">
        <f>IF(VLOOKUP($A2,Days_Since_100!$H:$KU,D$1+2,FALSE)=0,NA(),VLOOKUP($A2,Days_Since_100!$H:$KU,D$1+2,FALSE))</f>
        <v>207</v>
      </c>
      <c r="E2">
        <f>IF(VLOOKUP($A2,Days_Since_100!$H:$KU,E$1+2,FALSE)=0,NA(),VLOOKUP($A2,Days_Since_100!$H:$KU,E$1+2,FALSE))</f>
        <v>274</v>
      </c>
      <c r="F2">
        <f>IF(VLOOKUP($A2,Days_Since_100!$H:$KU,F$1+2,FALSE)=0,NA(),VLOOKUP($A2,Days_Since_100!$H:$KU,F$1+2,FALSE))</f>
        <v>322</v>
      </c>
      <c r="G2">
        <f>IF(VLOOKUP($A2,Days_Since_100!$H:$KU,G$1+2,FALSE)=0,NA(),VLOOKUP($A2,Days_Since_100!$H:$KU,G$1+2,FALSE))</f>
        <v>384</v>
      </c>
      <c r="H2">
        <f>IF(VLOOKUP($A2,Days_Since_100!$H:$KU,H$1+2,FALSE)=0,NA(),VLOOKUP($A2,Days_Since_100!$H:$KU,H$1+2,FALSE))</f>
        <v>459</v>
      </c>
      <c r="I2">
        <f>IF(VLOOKUP($A2,Days_Since_100!$H:$KU,I$1+2,FALSE)=0,NA(),VLOOKUP($A2,Days_Since_100!$H:$KU,I$1+2,FALSE))</f>
        <v>590</v>
      </c>
      <c r="J2">
        <f>IF(VLOOKUP($A2,Days_Since_100!$H:$KU,J$1+2,FALSE)=0,NA(),VLOOKUP($A2,Days_Since_100!$H:$KU,J$1+2,FALSE))</f>
        <v>802</v>
      </c>
      <c r="K2">
        <f>IF(VLOOKUP($A2,Days_Since_100!$H:$KU,K$1+2,FALSE)=0,NA(),VLOOKUP($A2,Days_Since_100!$H:$KU,K$1+2,FALSE))</f>
        <v>1144</v>
      </c>
      <c r="L2">
        <f>IF(VLOOKUP($A2,Days_Since_100!$H:$KU,L$1+2,FALSE)=0,NA(),VLOOKUP($A2,Days_Since_100!$H:$KU,L$1+2,FALSE))</f>
        <v>1355</v>
      </c>
      <c r="M2">
        <f>IF(VLOOKUP($A2,Days_Since_100!$H:$KU,M$1+2,FALSE)=0,NA(),VLOOKUP($A2,Days_Since_100!$H:$KU,M$1+2,FALSE))</f>
        <v>1551</v>
      </c>
      <c r="N2">
        <f>IF(VLOOKUP($A2,Days_Since_100!$H:$KU,N$1+2,FALSE)=0,NA(),VLOOKUP($A2,Days_Since_100!$H:$KU,N$1+2,FALSE))</f>
        <v>1960</v>
      </c>
      <c r="O2">
        <f>IF(VLOOKUP($A2,Days_Since_100!$H:$KU,O$1+2,FALSE)=0,NA(),VLOOKUP($A2,Days_Since_100!$H:$KU,O$1+2,FALSE))</f>
        <v>2642</v>
      </c>
      <c r="P2">
        <f>IF(VLOOKUP($A2,Days_Since_100!$H:$KU,P$1+2,FALSE)=0,NA(),VLOOKUP($A2,Days_Since_100!$H:$KU,P$1+2,FALSE))</f>
        <v>3269</v>
      </c>
      <c r="Q2">
        <f>IF(VLOOKUP($A2,Days_Since_100!$H:$KU,Q$1+2,FALSE)=0,NA(),VLOOKUP($A2,Days_Since_100!$H:$KU,Q$1+2,FALSE))</f>
        <v>4014</v>
      </c>
      <c r="R2">
        <f>IF(VLOOKUP($A2,Days_Since_100!$H:$KU,R$1+2,FALSE)=0,NA(),VLOOKUP($A2,Days_Since_100!$H:$KU,R$1+2,FALSE))</f>
        <v>5067</v>
      </c>
      <c r="S2">
        <f>IF(VLOOKUP($A2,Days_Since_100!$H:$KU,S$1+2,FALSE)=0,NA(),VLOOKUP($A2,Days_Since_100!$H:$KU,S$1+2,FALSE))</f>
        <v>5745</v>
      </c>
      <c r="T2">
        <f>IF(VLOOKUP($A2,Days_Since_100!$H:$KU,T$1+2,FALSE)=0,NA(),VLOOKUP($A2,Days_Since_100!$H:$KU,T$1+2,FALSE))</f>
        <v>6726</v>
      </c>
      <c r="U2">
        <f>IF(VLOOKUP($A2,Days_Since_100!$H:$KU,U$1+2,FALSE)=0,NA(),VLOOKUP($A2,Days_Since_100!$H:$KU,U$1+2,FALSE))</f>
        <v>8164</v>
      </c>
      <c r="V2">
        <f>IF(VLOOKUP($A2,Days_Since_100!$H:$KU,V$1+2,FALSE)=0,NA(),VLOOKUP($A2,Days_Since_100!$H:$KU,V$1+2,FALSE))</f>
        <v>9640</v>
      </c>
      <c r="W2">
        <f>IF(VLOOKUP($A2,Days_Since_100!$H:$KU,W$1+2,FALSE)=0,NA(),VLOOKUP($A2,Days_Since_100!$H:$KU,W$1+2,FALSE))</f>
        <v>11812</v>
      </c>
      <c r="X2">
        <f>IF(VLOOKUP($A2,Days_Since_100!$H:$KU,X$1+2,FALSE)=0,NA(),VLOOKUP($A2,Days_Since_100!$H:$KU,X$1+2,FALSE))</f>
        <v>14745</v>
      </c>
      <c r="Y2">
        <f>IF(VLOOKUP($A2,Days_Since_100!$H:$KU,Y$1+2,FALSE)=0,NA(),VLOOKUP($A2,Days_Since_100!$H:$KU,Y$1+2,FALSE))</f>
        <v>17312</v>
      </c>
      <c r="Z2">
        <f>IF(VLOOKUP($A2,Days_Since_100!$H:$KU,Z$1+2,FALSE)=0,NA(),VLOOKUP($A2,Days_Since_100!$H:$KU,Z$1+2,FALSE))</f>
        <v>19780</v>
      </c>
      <c r="AA2">
        <f>IF(VLOOKUP($A2,Days_Since_100!$H:$KU,AA$1+2,FALSE)=0,NA(),VLOOKUP($A2,Days_Since_100!$H:$KU,AA$1+2,FALSE))</f>
        <v>22453</v>
      </c>
      <c r="AB2">
        <f>IF(VLOOKUP($A2,Days_Since_100!$H:$KU,AB$1+2,FALSE)=0,NA(),VLOOKUP($A2,Days_Since_100!$H:$KU,AB$1+2,FALSE))</f>
        <v>25481</v>
      </c>
      <c r="AC2">
        <f>IF(VLOOKUP($A2,Days_Since_100!$H:$KU,AC$1+2,FALSE)=0,NA(),VLOOKUP($A2,Days_Since_100!$H:$KU,AC$1+2,FALSE))</f>
        <v>29865</v>
      </c>
      <c r="AD2">
        <f>IF(VLOOKUP($A2,Days_Since_100!$H:$KU,AD$1+2,FALSE)=0,NA(),VLOOKUP($A2,Days_Since_100!$H:$KU,AD$1+2,FALSE))</f>
        <v>34173</v>
      </c>
      <c r="AE2">
        <f>IF(VLOOKUP($A2,Days_Since_100!$H:$KU,AE$1+2,FALSE)=0,NA(),VLOOKUP($A2,Days_Since_100!$H:$KU,AE$1+2,FALSE))</f>
        <v>38689</v>
      </c>
      <c r="AF2">
        <f>IF(VLOOKUP($A2,Days_Since_100!$H:$KU,AF$1+2,FALSE)=0,NA(),VLOOKUP($A2,Days_Since_100!$H:$KU,AF$1+2,FALSE))</f>
        <v>42477</v>
      </c>
      <c r="AG2">
        <f>IF(VLOOKUP($A2,Days_Since_100!$H:$KU,AG$1+2,FALSE)=0,NA(),VLOOKUP($A2,Days_Since_100!$H:$KU,AG$1+2,FALSE))</f>
        <v>48436</v>
      </c>
      <c r="AH2">
        <f>IF(VLOOKUP($A2,Days_Since_100!$H:$KU,AH$1+2,FALSE)=0,NA(),VLOOKUP($A2,Days_Since_100!$H:$KU,AH$1+2,FALSE))</f>
        <v>52279</v>
      </c>
      <c r="AI2">
        <f>IF(VLOOKUP($A2,Days_Since_100!$H:$KU,AI$1+2,FALSE)=0,NA(),VLOOKUP($A2,Days_Since_100!$H:$KU,AI$1+2,FALSE))</f>
        <v>55949</v>
      </c>
      <c r="AJ2">
        <f>IF(VLOOKUP($A2,Days_Since_100!$H:$KU,AJ$1+2,FALSE)=0,NA(),VLOOKUP($A2,Days_Since_100!$H:$KU,AJ$1+2,FALSE))</f>
        <v>61474</v>
      </c>
      <c r="AK2">
        <f>IF(VLOOKUP($A2,Days_Since_100!$H:$KU,AK$1+2,FALSE)=0,NA(),VLOOKUP($A2,Days_Since_100!$H:$KU,AK$1+2,FALSE))</f>
        <v>65872</v>
      </c>
      <c r="AL2">
        <f>IF(VLOOKUP($A2,Days_Since_100!$H:$KU,AL$1+2,FALSE)=0,NA(),VLOOKUP($A2,Days_Since_100!$H:$KU,AL$1+2,FALSE))</f>
        <v>74605</v>
      </c>
      <c r="AM2">
        <f>IF(VLOOKUP($A2,Days_Since_100!$H:$KU,AM$1+2,FALSE)=0,NA(),VLOOKUP($A2,Days_Since_100!$H:$KU,AM$1+2,FALSE))</f>
        <v>79874</v>
      </c>
      <c r="AN2">
        <f>IF(VLOOKUP($A2,Days_Since_100!$H:$KU,AN$1+2,FALSE)=0,NA(),VLOOKUP($A2,Days_Since_100!$H:$KU,AN$1+2,FALSE))</f>
        <v>85206</v>
      </c>
      <c r="AO2">
        <f>IF(VLOOKUP($A2,Days_Since_100!$H:$KU,AO$1+2,FALSE)=0,NA(),VLOOKUP($A2,Days_Since_100!$H:$KU,AO$1+2,FALSE))</f>
        <v>89570</v>
      </c>
      <c r="AP2">
        <f>IF(VLOOKUP($A2,Days_Since_100!$H:$KU,AP$1+2,FALSE)=0,NA(),VLOOKUP($A2,Days_Since_100!$H:$KU,AP$1+2,FALSE))</f>
        <v>94845</v>
      </c>
      <c r="AQ2">
        <f>IF(VLOOKUP($A2,Days_Since_100!$H:$KU,AQ$1+2,FALSE)=0,NA(),VLOOKUP($A2,Days_Since_100!$H:$KU,AQ$1+2,FALSE))</f>
        <v>99483</v>
      </c>
      <c r="AR2">
        <f>IF(VLOOKUP($A2,Days_Since_100!$H:$KU,AR$1+2,FALSE)=0,NA(),VLOOKUP($A2,Days_Since_100!$H:$KU,AR$1+2,FALSE))</f>
        <v>104145</v>
      </c>
      <c r="AS2">
        <f>IF(VLOOKUP($A2,Days_Since_100!$H:$KU,AS$1+2,FALSE)=0,NA(),VLOOKUP($A2,Days_Since_100!$H:$KU,AS$1+2,FALSE))</f>
        <v>109769</v>
      </c>
      <c r="AT2">
        <f>IF(VLOOKUP($A2,Days_Since_100!$H:$KU,AT$1+2,FALSE)=0,NA(),VLOOKUP($A2,Days_Since_100!$H:$KU,AT$1+2,FALSE))</f>
        <v>115314</v>
      </c>
      <c r="AU2">
        <f>IF(VLOOKUP($A2,Days_Since_100!$H:$KU,AU$1+2,FALSE)=0,NA(),VLOOKUP($A2,Days_Since_100!$H:$KU,AU$1+2,FALSE))</f>
        <v>121172</v>
      </c>
      <c r="AV2">
        <f>IF(VLOOKUP($A2,Days_Since_100!$H:$KU,AV$1+2,FALSE)=0,NA(),VLOOKUP($A2,Days_Since_100!$H:$KU,AV$1+2,FALSE))</f>
        <v>125856</v>
      </c>
      <c r="AW2" t="e">
        <f>IF(VLOOKUP($A2,Days_Since_100!$H:$KU,AW$1+2,FALSE)=0,NA(),VLOOKUP($A2,Days_Since_100!$H:$KU,AW$1+2,FALSE))</f>
        <v>#N/A</v>
      </c>
      <c r="AX2" t="e">
        <f>IF(VLOOKUP($A2,Days_Since_100!$H:$KU,AX$1+2,FALSE)=0,NA(),VLOOKUP($A2,Days_Since_100!$H:$KU,AX$1+2,FALSE))</f>
        <v>#N/A</v>
      </c>
      <c r="AY2" t="e">
        <f>IF(VLOOKUP($A2,Days_Since_100!$H:$KU,AY$1+2,FALSE)=0,NA(),VLOOKUP($A2,Days_Since_100!$H:$KU,AY$1+2,FALSE))</f>
        <v>#N/A</v>
      </c>
      <c r="AZ2" t="e">
        <f>IF(VLOOKUP($A2,Days_Since_100!$H:$KU,AZ$1+2,FALSE)=0,NA(),VLOOKUP($A2,Days_Since_100!$H:$KU,AZ$1+2,FALSE))</f>
        <v>#N/A</v>
      </c>
      <c r="BA2" t="e">
        <f>IF(VLOOKUP($A2,Days_Since_100!$H:$KU,BA$1+2,FALSE)=0,NA(),VLOOKUP($A2,Days_Since_100!$H:$KU,BA$1+2,FALSE))</f>
        <v>#N/A</v>
      </c>
      <c r="BB2" t="e">
        <f>IF(VLOOKUP($A2,Days_Since_100!$H:$KU,BB$1+2,FALSE)=0,NA(),VLOOKUP($A2,Days_Since_100!$H:$KU,BB$1+2,FALSE))</f>
        <v>#N/A</v>
      </c>
      <c r="BC2" t="e">
        <f>IF(VLOOKUP($A2,Days_Since_100!$H:$KU,BC$1+2,FALSE)=0,NA(),VLOOKUP($A2,Days_Since_100!$H:$KU,BC$1+2,FALSE))</f>
        <v>#N/A</v>
      </c>
      <c r="BD2" t="e">
        <f>IF(VLOOKUP($A2,Days_Since_100!$H:$KU,BD$1+2,FALSE)=0,NA(),VLOOKUP($A2,Days_Since_100!$H:$KU,BD$1+2,FALSE))</f>
        <v>#N/A</v>
      </c>
      <c r="BE2" t="e">
        <f>IF(VLOOKUP($A2,Days_Since_100!$H:$KU,BE$1+2,FALSE)=0,NA(),VLOOKUP($A2,Days_Since_100!$H:$KU,BE$1+2,FALSE))</f>
        <v>#N/A</v>
      </c>
      <c r="BF2" t="e">
        <f>IF(VLOOKUP($A2,Days_Since_100!$H:$KU,BF$1+2,FALSE)=0,NA(),VLOOKUP($A2,Days_Since_100!$H:$KU,BF$1+2,FALSE))</f>
        <v>#N/A</v>
      </c>
      <c r="BG2" t="e">
        <f>IF(VLOOKUP($A2,Days_Since_100!$H:$KU,BG$1+2,FALSE)=0,NA(),VLOOKUP($A2,Days_Since_100!$H:$KU,BG$1+2,FALSE))</f>
        <v>#N/A</v>
      </c>
      <c r="BH2" t="e">
        <f>IF(VLOOKUP($A2,Days_Since_100!$H:$KU,BH$1+2,FALSE)=0,NA(),VLOOKUP($A2,Days_Since_100!$H:$KU,BH$1+2,FALSE))</f>
        <v>#N/A</v>
      </c>
      <c r="BI2" t="e">
        <f>IF(VLOOKUP($A2,Days_Since_100!$H:$KU,BI$1+2,FALSE)=0,NA(),VLOOKUP($A2,Days_Since_100!$H:$KU,BI$1+2,FALSE))</f>
        <v>#N/A</v>
      </c>
      <c r="BJ2" t="e">
        <f>IF(VLOOKUP($A2,Days_Since_100!$H:$KU,BJ$1+2,FALSE)=0,NA(),VLOOKUP($A2,Days_Since_100!$H:$KU,BJ$1+2,FALSE))</f>
        <v>#N/A</v>
      </c>
      <c r="BK2" t="e">
        <f>IF(VLOOKUP($A2,Days_Since_100!$H:$KU,BK$1+2,FALSE)=0,NA(),VLOOKUP($A2,Days_Since_100!$H:$KU,BK$1+2,FALSE))</f>
        <v>#N/A</v>
      </c>
      <c r="BL2" t="e">
        <f>IF(VLOOKUP($A2,Days_Since_100!$H:$KU,BL$1+2,FALSE)=0,NA(),VLOOKUP($A2,Days_Since_100!$H:$KU,BL$1+2,FALSE))</f>
        <v>#N/A</v>
      </c>
      <c r="BM2" t="e">
        <f>IF(VLOOKUP($A2,Days_Since_100!$H:$KU,BM$1+2,FALSE)=0,NA(),VLOOKUP($A2,Days_Since_100!$H:$KU,BM$1+2,FALSE))</f>
        <v>#N/A</v>
      </c>
      <c r="BN2" t="e">
        <f>IF(VLOOKUP($A2,Days_Since_100!$H:$KU,BN$1+2,FALSE)=0,NA(),VLOOKUP($A2,Days_Since_100!$H:$KU,BN$1+2,FALSE))</f>
        <v>#N/A</v>
      </c>
      <c r="BO2" t="e">
        <f>IF(VLOOKUP($A2,Days_Since_100!$H:$KU,BO$1+2,FALSE)=0,NA(),VLOOKUP($A2,Days_Since_100!$H:$KU,BO$1+2,FALSE))</f>
        <v>#N/A</v>
      </c>
      <c r="BP2" t="e">
        <f>IF(VLOOKUP($A2,Days_Since_100!$H:$KU,BP$1+2,FALSE)=0,NA(),VLOOKUP($A2,Days_Since_100!$H:$KU,BP$1+2,FALSE))</f>
        <v>#N/A</v>
      </c>
      <c r="BQ2" t="e">
        <f>IF(VLOOKUP($A2,Days_Since_100!$H:$KU,BQ$1+2,FALSE)=0,NA(),VLOOKUP($A2,Days_Since_100!$H:$KU,BQ$1+2,FALSE))</f>
        <v>#N/A</v>
      </c>
      <c r="BR2" t="e">
        <f>IF(VLOOKUP($A2,Days_Since_100!$H:$KU,BR$1+2,FALSE)=0,NA(),VLOOKUP($A2,Days_Since_100!$H:$KU,BR$1+2,FALSE))</f>
        <v>#N/A</v>
      </c>
      <c r="BS2" t="e">
        <f>IF(VLOOKUP($A2,Days_Since_100!$H:$KU,BS$1+2,FALSE)=0,NA(),VLOOKUP($A2,Days_Since_100!$H:$KU,BS$1+2,FALSE))</f>
        <v>#N/A</v>
      </c>
      <c r="BT2" t="e">
        <f>IF(VLOOKUP($A2,Days_Since_100!$H:$KU,BT$1+2,FALSE)=0,NA(),VLOOKUP($A2,Days_Since_100!$H:$KU,BT$1+2,FALSE))</f>
        <v>#N/A</v>
      </c>
      <c r="BU2" t="e">
        <f>IF(VLOOKUP($A2,Days_Since_100!$H:$KU,BU$1+2,FALSE)=0,NA(),VLOOKUP($A2,Days_Since_100!$H:$KU,BU$1+2,FALSE))</f>
        <v>#N/A</v>
      </c>
      <c r="BV2" t="e">
        <f>IF(VLOOKUP($A2,Days_Since_100!$H:$KU,BV$1+2,FALSE)=0,NA(),VLOOKUP($A2,Days_Since_100!$H:$KU,BV$1+2,FALSE))</f>
        <v>#N/A</v>
      </c>
      <c r="BW2" t="e">
        <f>IF(VLOOKUP($A2,Days_Since_100!$H:$KU,BW$1+2,FALSE)=0,NA(),VLOOKUP($A2,Days_Since_100!$H:$KU,BW$1+2,FALSE))</f>
        <v>#N/A</v>
      </c>
      <c r="BX2" t="e">
        <f>IF(VLOOKUP($A2,Days_Since_100!$H:$KU,BX$1+2,FALSE)=0,NA(),VLOOKUP($A2,Days_Since_100!$H:$KU,BX$1+2,FALSE))</f>
        <v>#N/A</v>
      </c>
      <c r="BY2" t="e">
        <f>IF(VLOOKUP($A2,Days_Since_100!$H:$KU,BY$1+2,FALSE)=0,NA(),VLOOKUP($A2,Days_Since_100!$H:$KU,BY$1+2,FALSE))</f>
        <v>#N/A</v>
      </c>
      <c r="BZ2" t="e">
        <f>IF(VLOOKUP($A2,Days_Since_100!$H:$KU,BZ$1+2,FALSE)=0,NA(),VLOOKUP($A2,Days_Since_100!$H:$KU,BZ$1+2,FALSE))</f>
        <v>#N/A</v>
      </c>
      <c r="CA2" t="e">
        <f>IF(VLOOKUP($A2,Days_Since_100!$H:$KU,CA$1+2,FALSE)=0,NA(),VLOOKUP($A2,Days_Since_100!$H:$KU,CA$1+2,FALSE))</f>
        <v>#N/A</v>
      </c>
      <c r="CB2" t="e">
        <f>IF(VLOOKUP($A2,Days_Since_100!$H:$KU,CB$1+2,FALSE)=0,NA(),VLOOKUP($A2,Days_Since_100!$H:$KU,CB$1+2,FALSE))</f>
        <v>#N/A</v>
      </c>
      <c r="CC2" t="e">
        <f>IF(VLOOKUP($A2,Days_Since_100!$H:$KU,CC$1+2,FALSE)=0,NA(),VLOOKUP($A2,Days_Since_100!$H:$KU,CC$1+2,FALSE))</f>
        <v>#N/A</v>
      </c>
      <c r="CD2" t="e">
        <f>IF(VLOOKUP($A2,Days_Since_100!$H:$KU,CD$1+2,FALSE)=0,NA(),VLOOKUP($A2,Days_Since_100!$H:$KU,CD$1+2,FALSE))</f>
        <v>#N/A</v>
      </c>
      <c r="CE2" t="e">
        <f>IF(VLOOKUP($A2,Days_Since_100!$H:$KU,CE$1+2,FALSE)=0,NA(),VLOOKUP($A2,Days_Since_100!$H:$KU,CE$1+2,FALSE))</f>
        <v>#N/A</v>
      </c>
      <c r="CF2" t="e">
        <f>IF(VLOOKUP($A2,Days_Since_100!$H:$KU,CF$1+2,FALSE)=0,NA(),VLOOKUP($A2,Days_Since_100!$H:$KU,CF$1+2,FALSE))</f>
        <v>#N/A</v>
      </c>
      <c r="CG2" t="e">
        <f>IF(VLOOKUP($A2,Days_Since_100!$H:$KU,CG$1+2,FALSE)=0,NA(),VLOOKUP($A2,Days_Since_100!$H:$KU,CG$1+2,FALSE))</f>
        <v>#N/A</v>
      </c>
      <c r="CH2" t="e">
        <f>IF(VLOOKUP($A2,Days_Since_100!$H:$KU,CH$1+2,FALSE)=0,NA(),VLOOKUP($A2,Days_Since_100!$H:$KU,CH$1+2,FALSE))</f>
        <v>#N/A</v>
      </c>
      <c r="CI2" t="e">
        <f>IF(VLOOKUP($A2,Days_Since_100!$H:$KU,CI$1+2,FALSE)=0,NA(),VLOOKUP($A2,Days_Since_100!$H:$KU,CI$1+2,FALSE))</f>
        <v>#N/A</v>
      </c>
      <c r="CJ2" t="e">
        <f>IF(VLOOKUP($A2,Days_Since_100!$H:$KU,CJ$1+2,FALSE)=0,NA(),VLOOKUP($A2,Days_Since_100!$H:$KU,CJ$1+2,FALSE))</f>
        <v>#N/A</v>
      </c>
      <c r="CK2" t="e">
        <f>IF(VLOOKUP($A2,Days_Since_100!$H:$KU,CK$1+2,FALSE)=0,NA(),VLOOKUP($A2,Days_Since_100!$H:$KU,CK$1+2,FALSE))</f>
        <v>#N/A</v>
      </c>
      <c r="CL2" t="e">
        <f>IF(VLOOKUP($A2,Days_Since_100!$H:$KU,CL$1+2,FALSE)=0,NA(),VLOOKUP($A2,Days_Since_100!$H:$KU,CL$1+2,FALSE))</f>
        <v>#N/A</v>
      </c>
      <c r="CM2" t="e">
        <f>IF(VLOOKUP($A2,Days_Since_100!$H:$KU,CM$1+2,FALSE)=0,NA(),VLOOKUP($A2,Days_Since_100!$H:$KU,CM$1+2,FALSE))</f>
        <v>#N/A</v>
      </c>
      <c r="CN2" t="e">
        <f>IF(VLOOKUP($A2,Days_Since_100!$H:$KU,CN$1+2,FALSE)=0,NA(),VLOOKUP($A2,Days_Since_100!$H:$KU,CN$1+2,FALSE))</f>
        <v>#N/A</v>
      </c>
      <c r="CO2" t="e">
        <f>IF(VLOOKUP($A2,Days_Since_100!$H:$KU,CO$1+2,FALSE)=0,NA(),VLOOKUP($A2,Days_Since_100!$H:$KU,CO$1+2,FALSE))</f>
        <v>#N/A</v>
      </c>
      <c r="CP2" t="e">
        <f>IF(VLOOKUP($A2,Days_Since_100!$H:$KU,CP$1+2,FALSE)=0,NA(),VLOOKUP($A2,Days_Since_100!$H:$KU,CP$1+2,FALSE))</f>
        <v>#N/A</v>
      </c>
      <c r="CQ2" t="e">
        <f>IF(VLOOKUP($A2,Days_Since_100!$H:$KU,CQ$1+2,FALSE)=0,NA(),VLOOKUP($A2,Days_Since_100!$H:$KU,CQ$1+2,FALSE))</f>
        <v>#N/A</v>
      </c>
      <c r="CR2" t="e">
        <f>IF(VLOOKUP($A2,Days_Since_100!$H:$KU,CR$1+2,FALSE)=0,NA(),VLOOKUP($A2,Days_Since_100!$H:$KU,CR$1+2,FALSE))</f>
        <v>#N/A</v>
      </c>
      <c r="CS2" t="e">
        <f>IF(VLOOKUP($A2,Days_Since_100!$H:$KU,CS$1+2,FALSE)=0,NA(),VLOOKUP($A2,Days_Since_100!$H:$KU,CS$1+2,FALSE))</f>
        <v>#N/A</v>
      </c>
      <c r="CT2" t="e">
        <f>IF(VLOOKUP($A2,Days_Since_100!$H:$KU,CT$1+2,FALSE)=0,NA(),VLOOKUP($A2,Days_Since_100!$H:$KU,CT$1+2,FALSE))</f>
        <v>#N/A</v>
      </c>
      <c r="CU2" t="e">
        <f>IF(VLOOKUP($A2,Days_Since_100!$H:$KU,CU$1+2,FALSE)=0,NA(),VLOOKUP($A2,Days_Since_100!$H:$KU,CU$1+2,FALSE))</f>
        <v>#N/A</v>
      </c>
      <c r="CV2" t="e">
        <f>IF(VLOOKUP($A2,Days_Since_100!$H:$KU,CV$1+2,FALSE)=0,NA(),VLOOKUP($A2,Days_Since_100!$H:$KU,CV$1+2,FALSE))</f>
        <v>#N/A</v>
      </c>
      <c r="CW2" t="e">
        <f>IF(VLOOKUP($A2,Days_Since_100!$H:$KU,CW$1+2,FALSE)=0,NA(),VLOOKUP($A2,Days_Since_100!$H:$KU,CW$1+2,FALSE))</f>
        <v>#N/A</v>
      </c>
      <c r="CX2" t="e">
        <f>IF(VLOOKUP($A2,Days_Since_100!$H:$KU,CX$1+2,FALSE)=0,NA(),VLOOKUP($A2,Days_Since_100!$H:$KU,CX$1+2,FALSE))</f>
        <v>#N/A</v>
      </c>
      <c r="CY2" t="e">
        <f>IF(VLOOKUP($A2,Days_Since_100!$H:$KU,CY$1+2,FALSE)=0,NA(),VLOOKUP($A2,Days_Since_100!$H:$KU,CY$1+2,FALSE))</f>
        <v>#N/A</v>
      </c>
      <c r="CZ2" t="e">
        <f>IF(VLOOKUP($A2,Days_Since_100!$H:$KU,CZ$1+2,FALSE)=0,NA(),VLOOKUP($A2,Days_Since_100!$H:$KU,CZ$1+2,FALSE))</f>
        <v>#N/A</v>
      </c>
      <c r="DA2" t="e">
        <f>IF(VLOOKUP($A2,Days_Since_100!$H:$KU,DA$1+2,FALSE)=0,NA(),VLOOKUP($A2,Days_Since_100!$H:$KU,DA$1+2,FALSE))</f>
        <v>#N/A</v>
      </c>
      <c r="DB2" t="e">
        <f>IF(VLOOKUP($A2,Days_Since_100!$H:$KU,DB$1+2,FALSE)=0,NA(),VLOOKUP($A2,Days_Since_100!$H:$KU,DB$1+2,FALSE))</f>
        <v>#N/A</v>
      </c>
      <c r="DC2" t="e">
        <f>IF(VLOOKUP($A2,Days_Since_100!$H:$KU,DC$1+2,FALSE)=0,NA(),VLOOKUP($A2,Days_Since_100!$H:$KU,DC$1+2,FALSE))</f>
        <v>#N/A</v>
      </c>
      <c r="DD2" t="e">
        <f>IF(VLOOKUP($A2,Days_Since_100!$H:$KU,DD$1+2,FALSE)=0,NA(),VLOOKUP($A2,Days_Since_100!$H:$KU,DD$1+2,FALSE))</f>
        <v>#N/A</v>
      </c>
      <c r="DE2" t="e">
        <f>IF(VLOOKUP($A2,Days_Since_100!$H:$KU,DE$1+2,FALSE)=0,NA(),VLOOKUP($A2,Days_Since_100!$H:$KU,DE$1+2,FALSE))</f>
        <v>#N/A</v>
      </c>
      <c r="DF2" t="e">
        <f>IF(VLOOKUP($A2,Days_Since_100!$H:$KU,DF$1+2,FALSE)=0,NA(),VLOOKUP($A2,Days_Since_100!$H:$KU,DF$1+2,FALSE))</f>
        <v>#N/A</v>
      </c>
      <c r="DG2" t="e">
        <f>IF(VLOOKUP($A2,Days_Since_100!$H:$KU,DG$1+2,FALSE)=0,NA(),VLOOKUP($A2,Days_Since_100!$H:$KU,DG$1+2,FALSE))</f>
        <v>#N/A</v>
      </c>
      <c r="DH2" t="e">
        <f>IF(VLOOKUP($A2,Days_Since_100!$H:$KU,DH$1+2,FALSE)=0,NA(),VLOOKUP($A2,Days_Since_100!$H:$KU,DH$1+2,FALSE))</f>
        <v>#N/A</v>
      </c>
      <c r="DI2" t="e">
        <f>IF(VLOOKUP($A2,Days_Since_100!$H:$KU,DI$1+2,FALSE)=0,NA(),VLOOKUP($A2,Days_Since_100!$H:$KU,DI$1+2,FALSE))</f>
        <v>#N/A</v>
      </c>
      <c r="DJ2" t="e">
        <f>IF(VLOOKUP($A2,Days_Since_100!$H:$KU,DJ$1+2,FALSE)=0,NA(),VLOOKUP($A2,Days_Since_100!$H:$KU,DJ$1+2,FALSE))</f>
        <v>#N/A</v>
      </c>
      <c r="DK2" t="e">
        <f>IF(VLOOKUP($A2,Days_Since_100!$H:$KU,DK$1+2,FALSE)=0,NA(),VLOOKUP($A2,Days_Since_100!$H:$KU,DK$1+2,FALSE))</f>
        <v>#N/A</v>
      </c>
      <c r="DL2" t="e">
        <f>IF(VLOOKUP($A2,Days_Since_100!$H:$KU,DL$1+2,FALSE)=0,NA(),VLOOKUP($A2,Days_Since_100!$H:$KU,DL$1+2,FALSE))</f>
        <v>#N/A</v>
      </c>
      <c r="DM2" t="e">
        <f>IF(VLOOKUP($A2,Days_Since_100!$H:$KU,DM$1+2,FALSE)=0,NA(),VLOOKUP($A2,Days_Since_100!$H:$KU,DM$1+2,FALSE))</f>
        <v>#N/A</v>
      </c>
      <c r="DN2" t="e">
        <f>IF(VLOOKUP($A2,Days_Since_100!$H:$KU,DN$1+2,FALSE)=0,NA(),VLOOKUP($A2,Days_Since_100!$H:$KU,DN$1+2,FALSE))</f>
        <v>#N/A</v>
      </c>
      <c r="DO2" t="e">
        <f>IF(VLOOKUP($A2,Days_Since_100!$H:$KU,DO$1+2,FALSE)=0,NA(),VLOOKUP($A2,Days_Since_100!$H:$KU,DO$1+2,FALSE))</f>
        <v>#N/A</v>
      </c>
      <c r="DP2" t="e">
        <f>IF(VLOOKUP($A2,Days_Since_100!$H:$KU,DP$1+2,FALSE)=0,NA(),VLOOKUP($A2,Days_Since_100!$H:$KU,DP$1+2,FALSE))</f>
        <v>#N/A</v>
      </c>
      <c r="DQ2" t="e">
        <f>IF(VLOOKUP($A2,Days_Since_100!$H:$KU,DQ$1+2,FALSE)=0,NA(),VLOOKUP($A2,Days_Since_100!$H:$KU,DQ$1+2,FALSE))</f>
        <v>#N/A</v>
      </c>
      <c r="DR2" t="e">
        <f>IF(VLOOKUP($A2,Days_Since_100!$H:$KU,DR$1+2,FALSE)=0,NA(),VLOOKUP($A2,Days_Since_100!$H:$KU,DR$1+2,FALSE))</f>
        <v>#N/A</v>
      </c>
      <c r="DS2" t="e">
        <f>IF(VLOOKUP($A2,Days_Since_100!$H:$KU,DS$1+2,FALSE)=0,NA(),VLOOKUP($A2,Days_Since_100!$H:$KU,DS$1+2,FALSE))</f>
        <v>#N/A</v>
      </c>
      <c r="DT2" t="e">
        <f>IF(VLOOKUP($A2,Days_Since_100!$H:$KU,DT$1+2,FALSE)=0,NA(),VLOOKUP($A2,Days_Since_100!$H:$KU,DT$1+2,FALSE))</f>
        <v>#N/A</v>
      </c>
      <c r="DU2" t="e">
        <f>IF(VLOOKUP($A2,Days_Since_100!$H:$KU,DU$1+2,FALSE)=0,NA(),VLOOKUP($A2,Days_Since_100!$H:$KU,DU$1+2,FALSE))</f>
        <v>#N/A</v>
      </c>
      <c r="DV2" t="e">
        <f>IF(VLOOKUP($A2,Days_Since_100!$H:$KU,DV$1+2,FALSE)=0,NA(),VLOOKUP($A2,Days_Since_100!$H:$KU,DV$1+2,FALSE))</f>
        <v>#N/A</v>
      </c>
      <c r="DW2" t="e">
        <f>IF(VLOOKUP($A2,Days_Since_100!$H:$KU,DW$1+2,FALSE)=0,NA(),VLOOKUP($A2,Days_Since_100!$H:$KU,DW$1+2,FALSE))</f>
        <v>#N/A</v>
      </c>
      <c r="DX2" t="e">
        <f>IF(VLOOKUP($A2,Days_Since_100!$H:$KU,DX$1+2,FALSE)=0,NA(),VLOOKUP($A2,Days_Since_100!$H:$KU,DX$1+2,FALSE))</f>
        <v>#N/A</v>
      </c>
      <c r="DY2" t="e">
        <f>IF(VLOOKUP($A2,Days_Since_100!$H:$KU,DY$1+2,FALSE)=0,NA(),VLOOKUP($A2,Days_Since_100!$H:$KU,DY$1+2,FALSE))</f>
        <v>#N/A</v>
      </c>
      <c r="DZ2" t="e">
        <f>IF(VLOOKUP($A2,Days_Since_100!$H:$KU,DZ$1+2,FALSE)=0,NA(),VLOOKUP($A2,Days_Since_100!$H:$KU,DZ$1+2,FALSE))</f>
        <v>#N/A</v>
      </c>
      <c r="EA2" t="e">
        <f>IF(VLOOKUP($A2,Days_Since_100!$H:$KU,EA$1+2,FALSE)=0,NA(),VLOOKUP($A2,Days_Since_100!$H:$KU,EA$1+2,FALSE))</f>
        <v>#N/A</v>
      </c>
      <c r="EB2" t="e">
        <f>IF(VLOOKUP($A2,Days_Since_100!$H:$KU,EB$1+2,FALSE)=0,NA(),VLOOKUP($A2,Days_Since_100!$H:$KU,EB$1+2,FALSE))</f>
        <v>#N/A</v>
      </c>
      <c r="EC2" t="e">
        <f>IF(VLOOKUP($A2,Days_Since_100!$H:$KU,EC$1+2,FALSE)=0,NA(),VLOOKUP($A2,Days_Since_100!$H:$KU,EC$1+2,FALSE))</f>
        <v>#N/A</v>
      </c>
      <c r="ED2" t="e">
        <f>IF(VLOOKUP($A2,Days_Since_100!$H:$KU,ED$1+2,FALSE)=0,NA(),VLOOKUP($A2,Days_Since_100!$H:$KU,ED$1+2,FALSE))</f>
        <v>#N/A</v>
      </c>
      <c r="EE2" t="e">
        <f>IF(VLOOKUP($A2,Days_Since_100!$H:$KU,EE$1+2,FALSE)=0,NA(),VLOOKUP($A2,Days_Since_100!$H:$KU,EE$1+2,FALSE))</f>
        <v>#N/A</v>
      </c>
      <c r="EF2" t="e">
        <f>IF(VLOOKUP($A2,Days_Since_100!$H:$KU,EF$1+2,FALSE)=0,NA(),VLOOKUP($A2,Days_Since_100!$H:$KU,EF$1+2,FALSE))</f>
        <v>#N/A</v>
      </c>
      <c r="EG2" t="e">
        <f>IF(VLOOKUP($A2,Days_Since_100!$H:$KU,EG$1+2,FALSE)=0,NA(),VLOOKUP($A2,Days_Since_100!$H:$KU,EG$1+2,FALSE))</f>
        <v>#N/A</v>
      </c>
      <c r="EH2" t="e">
        <f>IF(VLOOKUP($A2,Days_Since_100!$H:$KU,EH$1+2,FALSE)=0,NA(),VLOOKUP($A2,Days_Since_100!$H:$KU,EH$1+2,FALSE))</f>
        <v>#N/A</v>
      </c>
      <c r="EI2" t="e">
        <f>IF(VLOOKUP($A2,Days_Since_100!$H:$KU,EI$1+2,FALSE)=0,NA(),VLOOKUP($A2,Days_Since_100!$H:$KU,EI$1+2,FALSE))</f>
        <v>#N/A</v>
      </c>
      <c r="EJ2" t="e">
        <f>IF(VLOOKUP($A2,Days_Since_100!$H:$KU,EJ$1+2,FALSE)=0,NA(),VLOOKUP($A2,Days_Since_100!$H:$KU,EJ$1+2,FALSE))</f>
        <v>#N/A</v>
      </c>
      <c r="EK2" t="e">
        <f>IF(VLOOKUP($A2,Days_Since_100!$H:$KU,EK$1+2,FALSE)=0,NA(),VLOOKUP($A2,Days_Since_100!$H:$KU,EK$1+2,FALSE))</f>
        <v>#N/A</v>
      </c>
      <c r="EL2" t="e">
        <f>IF(VLOOKUP($A2,Days_Since_100!$H:$KU,EL$1+2,FALSE)=0,NA(),VLOOKUP($A2,Days_Since_100!$H:$KU,EL$1+2,FALSE))</f>
        <v>#N/A</v>
      </c>
      <c r="EM2" t="e">
        <f>IF(VLOOKUP($A2,Days_Since_100!$H:$KU,EM$1+2,FALSE)=0,NA(),VLOOKUP($A2,Days_Since_100!$H:$KU,EM$1+2,FALSE))</f>
        <v>#N/A</v>
      </c>
      <c r="EN2" t="e">
        <f>IF(VLOOKUP($A2,Days_Since_100!$H:$KU,EN$1+2,FALSE)=0,NA(),VLOOKUP($A2,Days_Since_100!$H:$KU,EN$1+2,FALSE))</f>
        <v>#N/A</v>
      </c>
      <c r="EO2" t="e">
        <f>IF(VLOOKUP($A2,Days_Since_100!$H:$KU,EO$1+2,FALSE)=0,NA(),VLOOKUP($A2,Days_Since_100!$H:$KU,EO$1+2,FALSE))</f>
        <v>#N/A</v>
      </c>
      <c r="EP2" t="e">
        <f>IF(VLOOKUP($A2,Days_Since_100!$H:$KU,EP$1+2,FALSE)=0,NA(),VLOOKUP($A2,Days_Since_100!$H:$KU,EP$1+2,FALSE))</f>
        <v>#N/A</v>
      </c>
      <c r="EQ2" t="e">
        <f>IF(VLOOKUP($A2,Days_Since_100!$H:$KU,EQ$1+2,FALSE)=0,NA(),VLOOKUP($A2,Days_Since_100!$H:$KU,EQ$1+2,FALSE))</f>
        <v>#N/A</v>
      </c>
      <c r="ER2" t="e">
        <f>IF(VLOOKUP($A2,Days_Since_100!$H:$KU,ER$1+2,FALSE)=0,NA(),VLOOKUP($A2,Days_Since_100!$H:$KU,ER$1+2,FALSE))</f>
        <v>#N/A</v>
      </c>
      <c r="ES2" t="e">
        <f>IF(VLOOKUP($A2,Days_Since_100!$H:$KU,ES$1+2,FALSE)=0,NA(),VLOOKUP($A2,Days_Since_100!$H:$KU,ES$1+2,FALSE))</f>
        <v>#N/A</v>
      </c>
      <c r="ET2" t="e">
        <f>IF(VLOOKUP($A2,Days_Since_100!$H:$KU,ET$1+2,FALSE)=0,NA(),VLOOKUP($A2,Days_Since_100!$H:$KU,ET$1+2,FALSE))</f>
        <v>#N/A</v>
      </c>
      <c r="EU2" t="e">
        <f>IF(VLOOKUP($A2,Days_Since_100!$H:$KU,EU$1+2,FALSE)=0,NA(),VLOOKUP($A2,Days_Since_100!$H:$KU,EU$1+2,FALSE))</f>
        <v>#N/A</v>
      </c>
      <c r="EV2" t="e">
        <f>IF(VLOOKUP($A2,Days_Since_100!$H:$KU,EV$1+2,FALSE)=0,NA(),VLOOKUP($A2,Days_Since_100!$H:$KU,EV$1+2,FALSE))</f>
        <v>#N/A</v>
      </c>
      <c r="EW2" t="e">
        <f>IF(VLOOKUP($A2,Days_Since_100!$H:$KU,EW$1+2,FALSE)=0,NA(),VLOOKUP($A2,Days_Since_100!$H:$KU,EW$1+2,FALSE))</f>
        <v>#N/A</v>
      </c>
      <c r="EX2" t="e">
        <f>IF(VLOOKUP($A2,Days_Since_100!$H:$KU,EX$1+2,FALSE)=0,NA(),VLOOKUP($A2,Days_Since_100!$H:$KU,EX$1+2,FALSE))</f>
        <v>#N/A</v>
      </c>
      <c r="EY2" t="e">
        <f>IF(VLOOKUP($A2,Days_Since_100!$H:$KU,EY$1+2,FALSE)=0,NA(),VLOOKUP($A2,Days_Since_100!$H:$KU,EY$1+2,FALSE))</f>
        <v>#N/A</v>
      </c>
      <c r="EZ2" t="e">
        <f>IF(VLOOKUP($A2,Days_Since_100!$H:$KU,EZ$1+2,FALSE)=0,NA(),VLOOKUP($A2,Days_Since_100!$H:$KU,EZ$1+2,FALSE))</f>
        <v>#N/A</v>
      </c>
      <c r="FA2" t="e">
        <f>IF(VLOOKUP($A2,Days_Since_100!$H:$KU,FA$1+2,FALSE)=0,NA(),VLOOKUP($A2,Days_Since_100!$H:$KU,FA$1+2,FALSE))</f>
        <v>#N/A</v>
      </c>
      <c r="FB2" t="e">
        <f>IF(VLOOKUP($A2,Days_Since_100!$H:$KU,FB$1+2,FALSE)=0,NA(),VLOOKUP($A2,Days_Since_100!$H:$KU,FB$1+2,FALSE))</f>
        <v>#N/A</v>
      </c>
      <c r="FC2" t="e">
        <f>IF(VLOOKUP($A2,Days_Since_100!$H:$KU,FC$1+2,FALSE)=0,NA(),VLOOKUP($A2,Days_Since_100!$H:$KU,FC$1+2,FALSE))</f>
        <v>#N/A</v>
      </c>
      <c r="FD2" t="e">
        <f>IF(VLOOKUP($A2,Days_Since_100!$H:$KU,FD$1+2,FALSE)=0,NA(),VLOOKUP($A2,Days_Since_100!$H:$KU,FD$1+2,FALSE))</f>
        <v>#N/A</v>
      </c>
      <c r="FE2" t="e">
        <f>IF(VLOOKUP($A2,Days_Since_100!$H:$KU,FE$1+2,FALSE)=0,NA(),VLOOKUP($A2,Days_Since_100!$H:$KU,FE$1+2,FALSE))</f>
        <v>#N/A</v>
      </c>
      <c r="FF2" t="e">
        <f>IF(VLOOKUP($A2,Days_Since_100!$H:$KU,FF$1+2,FALSE)=0,NA(),VLOOKUP($A2,Days_Since_100!$H:$KU,FF$1+2,FALSE))</f>
        <v>#N/A</v>
      </c>
      <c r="FG2" t="e">
        <f>IF(VLOOKUP($A2,Days_Since_100!$H:$KU,FG$1+2,FALSE)=0,NA(),VLOOKUP($A2,Days_Since_100!$H:$KU,FG$1+2,FALSE))</f>
        <v>#N/A</v>
      </c>
      <c r="FH2" t="e">
        <f>IF(VLOOKUP($A2,Days_Since_100!$H:$KU,FH$1+2,FALSE)=0,NA(),VLOOKUP($A2,Days_Since_100!$H:$KU,FH$1+2,FALSE))</f>
        <v>#N/A</v>
      </c>
      <c r="FI2" t="e">
        <f>IF(VLOOKUP($A2,Days_Since_100!$H:$KU,FI$1+2,FALSE)=0,NA(),VLOOKUP($A2,Days_Since_100!$H:$KU,FI$1+2,FALSE))</f>
        <v>#N/A</v>
      </c>
      <c r="FJ2" t="e">
        <f>IF(VLOOKUP($A2,Days_Since_100!$H:$KU,FJ$1+2,FALSE)=0,NA(),VLOOKUP($A2,Days_Since_100!$H:$KU,FJ$1+2,FALSE))</f>
        <v>#N/A</v>
      </c>
      <c r="FK2" t="e">
        <f>IF(VLOOKUP($A2,Days_Since_100!$H:$KU,FK$1+2,FALSE)=0,NA(),VLOOKUP($A2,Days_Since_100!$H:$KU,FK$1+2,FALSE))</f>
        <v>#N/A</v>
      </c>
      <c r="FL2" t="e">
        <f>IF(VLOOKUP($A2,Days_Since_100!$H:$KU,FL$1+2,FALSE)=0,NA(),VLOOKUP($A2,Days_Since_100!$H:$KU,FL$1+2,FALSE))</f>
        <v>#N/A</v>
      </c>
      <c r="FM2" t="e">
        <f>IF(VLOOKUP($A2,Days_Since_100!$H:$KU,FM$1+2,FALSE)=0,NA(),VLOOKUP($A2,Days_Since_100!$H:$KU,FM$1+2,FALSE))</f>
        <v>#N/A</v>
      </c>
      <c r="FN2" t="e">
        <f>IF(VLOOKUP($A2,Days_Since_100!$H:$KU,FN$1+2,FALSE)=0,NA(),VLOOKUP($A2,Days_Since_100!$H:$KU,FN$1+2,FALSE))</f>
        <v>#N/A</v>
      </c>
      <c r="FO2" t="e">
        <f>IF(VLOOKUP($A2,Days_Since_100!$H:$KU,FO$1+2,FALSE)=0,NA(),VLOOKUP($A2,Days_Since_100!$H:$KU,FO$1+2,FALSE))</f>
        <v>#N/A</v>
      </c>
      <c r="FP2" t="e">
        <f>IF(VLOOKUP($A2,Days_Since_100!$H:$KU,FP$1+2,FALSE)=0,NA(),VLOOKUP($A2,Days_Since_100!$H:$KU,FP$1+2,FALSE))</f>
        <v>#N/A</v>
      </c>
      <c r="FQ2" t="e">
        <f>IF(VLOOKUP($A2,Days_Since_100!$H:$KU,FQ$1+2,FALSE)=0,NA(),VLOOKUP($A2,Days_Since_100!$H:$KU,FQ$1+2,FALSE))</f>
        <v>#N/A</v>
      </c>
      <c r="FR2" t="e">
        <f>IF(VLOOKUP($A2,Days_Since_100!$H:$KU,FR$1+2,FALSE)=0,NA(),VLOOKUP($A2,Days_Since_100!$H:$KU,FR$1+2,FALSE))</f>
        <v>#N/A</v>
      </c>
      <c r="FS2" t="e">
        <f>IF(VLOOKUP($A2,Days_Since_100!$H:$KU,FS$1+2,FALSE)=0,NA(),VLOOKUP($A2,Days_Since_100!$H:$KU,FS$1+2,FALSE))</f>
        <v>#N/A</v>
      </c>
      <c r="FT2" t="e">
        <f>IF(VLOOKUP($A2,Days_Since_100!$H:$KU,FT$1+2,FALSE)=0,NA(),VLOOKUP($A2,Days_Since_100!$H:$KU,FT$1+2,FALSE))</f>
        <v>#N/A</v>
      </c>
      <c r="FU2" t="e">
        <f>IF(VLOOKUP($A2,Days_Since_100!$H:$KU,FU$1+2,FALSE)=0,NA(),VLOOKUP($A2,Days_Since_100!$H:$KU,FU$1+2,FALSE))</f>
        <v>#N/A</v>
      </c>
      <c r="FV2" t="e">
        <f>IF(VLOOKUP($A2,Days_Since_100!$H:$KU,FV$1+2,FALSE)=0,NA(),VLOOKUP($A2,Days_Since_100!$H:$KU,FV$1+2,FALSE))</f>
        <v>#N/A</v>
      </c>
      <c r="FW2" t="e">
        <f>IF(VLOOKUP($A2,Days_Since_100!$H:$KU,FW$1+2,FALSE)=0,NA(),VLOOKUP($A2,Days_Since_100!$H:$KU,FW$1+2,FALSE))</f>
        <v>#N/A</v>
      </c>
      <c r="FX2" t="e">
        <f>IF(VLOOKUP($A2,Days_Since_100!$H:$KU,FX$1+2,FALSE)=0,NA(),VLOOKUP($A2,Days_Since_100!$H:$KU,FX$1+2,FALSE))</f>
        <v>#N/A</v>
      </c>
      <c r="FY2" t="e">
        <f>IF(VLOOKUP($A2,Days_Since_100!$H:$KU,FY$1+2,FALSE)=0,NA(),VLOOKUP($A2,Days_Since_100!$H:$KU,FY$1+2,FALSE))</f>
        <v>#N/A</v>
      </c>
      <c r="FZ2" t="e">
        <f>IF(VLOOKUP($A2,Days_Since_100!$H:$KU,FZ$1+2,FALSE)=0,NA(),VLOOKUP($A2,Days_Since_100!$H:$KU,FZ$1+2,FALSE))</f>
        <v>#N/A</v>
      </c>
      <c r="GA2" t="e">
        <f>IF(VLOOKUP($A2,Days_Since_100!$H:$KU,GA$1+2,FALSE)=0,NA(),VLOOKUP($A2,Days_Since_100!$H:$KU,GA$1+2,FALSE))</f>
        <v>#N/A</v>
      </c>
      <c r="GB2" t="e">
        <f>IF(VLOOKUP($A2,Days_Since_100!$H:$KU,GB$1+2,FALSE)=0,NA(),VLOOKUP($A2,Days_Since_100!$H:$KU,GB$1+2,FALSE))</f>
        <v>#N/A</v>
      </c>
      <c r="GC2" t="e">
        <f>IF(VLOOKUP($A2,Days_Since_100!$H:$KU,GC$1+2,FALSE)=0,NA(),VLOOKUP($A2,Days_Since_100!$H:$KU,GC$1+2,FALSE))</f>
        <v>#N/A</v>
      </c>
      <c r="GD2" t="e">
        <f>IF(VLOOKUP($A2,Days_Since_100!$H:$KU,GD$1+2,FALSE)=0,NA(),VLOOKUP($A2,Days_Since_100!$H:$KU,GD$1+2,FALSE))</f>
        <v>#N/A</v>
      </c>
      <c r="GE2" t="e">
        <f>IF(VLOOKUP($A2,Days_Since_100!$H:$KU,GE$1+2,FALSE)=0,NA(),VLOOKUP($A2,Days_Since_100!$H:$KU,GE$1+2,FALSE))</f>
        <v>#N/A</v>
      </c>
      <c r="GF2" t="e">
        <f>IF(VLOOKUP($A2,Days_Since_100!$H:$KU,GF$1+2,FALSE)=0,NA(),VLOOKUP($A2,Days_Since_100!$H:$KU,GF$1+2,FALSE))</f>
        <v>#N/A</v>
      </c>
      <c r="GG2" t="e">
        <f>IF(VLOOKUP($A2,Days_Since_100!$H:$KU,GG$1+2,FALSE)=0,NA(),VLOOKUP($A2,Days_Since_100!$H:$KU,GG$1+2,FALSE))</f>
        <v>#N/A</v>
      </c>
      <c r="GH2" t="e">
        <f>IF(VLOOKUP($A2,Days_Since_100!$H:$KU,GH$1+2,FALSE)=0,NA(),VLOOKUP($A2,Days_Since_100!$H:$KU,GH$1+2,FALSE))</f>
        <v>#N/A</v>
      </c>
      <c r="GI2" t="e">
        <f>IF(VLOOKUP($A2,Days_Since_100!$H:$KU,GI$1+2,FALSE)=0,NA(),VLOOKUP($A2,Days_Since_100!$H:$KU,GI$1+2,FALSE))</f>
        <v>#N/A</v>
      </c>
      <c r="GJ2" t="e">
        <f>IF(VLOOKUP($A2,Days_Since_100!$H:$KU,GJ$1+2,FALSE)=0,NA(),VLOOKUP($A2,Days_Since_100!$H:$KU,GJ$1+2,FALSE))</f>
        <v>#N/A</v>
      </c>
      <c r="GK2" t="e">
        <f>IF(VLOOKUP($A2,Days_Since_100!$H:$KU,GK$1+2,FALSE)=0,NA(),VLOOKUP($A2,Days_Since_100!$H:$KU,GK$1+2,FALSE))</f>
        <v>#N/A</v>
      </c>
      <c r="GL2" t="e">
        <f>IF(VLOOKUP($A2,Days_Since_100!$H:$KU,GL$1+2,FALSE)=0,NA(),VLOOKUP($A2,Days_Since_100!$H:$KU,GL$1+2,FALSE))</f>
        <v>#N/A</v>
      </c>
      <c r="GM2" t="e">
        <f>IF(VLOOKUP($A2,Days_Since_100!$H:$KU,GM$1+2,FALSE)=0,NA(),VLOOKUP($A2,Days_Since_100!$H:$KU,GM$1+2,FALSE))</f>
        <v>#N/A</v>
      </c>
      <c r="GN2" t="e">
        <f>IF(VLOOKUP($A2,Days_Since_100!$H:$KU,GN$1+2,FALSE)=0,NA(),VLOOKUP($A2,Days_Since_100!$H:$KU,GN$1+2,FALSE))</f>
        <v>#N/A</v>
      </c>
      <c r="GO2" t="e">
        <f>IF(VLOOKUP($A2,Days_Since_100!$H:$KU,GO$1+2,FALSE)=0,NA(),VLOOKUP($A2,Days_Since_100!$H:$KU,GO$1+2,FALSE))</f>
        <v>#N/A</v>
      </c>
      <c r="GP2" t="e">
        <f>IF(VLOOKUP($A2,Days_Since_100!$H:$KU,GP$1+2,FALSE)=0,NA(),VLOOKUP($A2,Days_Since_100!$H:$KU,GP$1+2,FALSE))</f>
        <v>#N/A</v>
      </c>
      <c r="GQ2" t="e">
        <f>IF(VLOOKUP($A2,Days_Since_100!$H:$KU,GQ$1+2,FALSE)=0,NA(),VLOOKUP($A2,Days_Since_100!$H:$KU,GQ$1+2,FALSE))</f>
        <v>#N/A</v>
      </c>
      <c r="GR2" t="e">
        <f>IF(VLOOKUP($A2,Days_Since_100!$H:$KU,GR$1+2,FALSE)=0,NA(),VLOOKUP($A2,Days_Since_100!$H:$KU,GR$1+2,FALSE))</f>
        <v>#N/A</v>
      </c>
      <c r="GS2" t="e">
        <f>IF(VLOOKUP($A2,Days_Since_100!$H:$KU,GS$1+2,FALSE)=0,NA(),VLOOKUP($A2,Days_Since_100!$H:$KU,GS$1+2,FALSE))</f>
        <v>#N/A</v>
      </c>
      <c r="GT2" t="e">
        <f>IF(VLOOKUP($A2,Days_Since_100!$H:$KU,GT$1+2,FALSE)=0,NA(),VLOOKUP($A2,Days_Since_100!$H:$KU,GT$1+2,FALSE))</f>
        <v>#N/A</v>
      </c>
      <c r="GU2" t="e">
        <f>IF(VLOOKUP($A2,Days_Since_100!$H:$KU,GU$1+2,FALSE)=0,NA(),VLOOKUP($A2,Days_Since_100!$H:$KU,GU$1+2,FALSE))</f>
        <v>#N/A</v>
      </c>
      <c r="GV2" t="e">
        <f>IF(VLOOKUP($A2,Days_Since_100!$H:$KU,GV$1+2,FALSE)=0,NA(),VLOOKUP($A2,Days_Since_100!$H:$KU,GV$1+2,FALSE))</f>
        <v>#N/A</v>
      </c>
      <c r="GW2" t="e">
        <f>IF(VLOOKUP($A2,Days_Since_100!$H:$KU,GW$1+2,FALSE)=0,NA(),VLOOKUP($A2,Days_Since_100!$H:$KU,GW$1+2,FALSE))</f>
        <v>#N/A</v>
      </c>
      <c r="GX2" t="e">
        <f>IF(VLOOKUP($A2,Days_Since_100!$H:$KU,GX$1+2,FALSE)=0,NA(),VLOOKUP($A2,Days_Since_100!$H:$KU,GX$1+2,FALSE))</f>
        <v>#N/A</v>
      </c>
      <c r="GY2" t="e">
        <f>IF(VLOOKUP($A2,Days_Since_100!$H:$KU,GY$1+2,FALSE)=0,NA(),VLOOKUP($A2,Days_Since_100!$H:$KU,GY$1+2,FALSE))</f>
        <v>#N/A</v>
      </c>
      <c r="GZ2" t="e">
        <f>IF(VLOOKUP($A2,Days_Since_100!$H:$KU,GZ$1+2,FALSE)=0,NA(),VLOOKUP($A2,Days_Since_100!$H:$KU,GZ$1+2,FALSE))</f>
        <v>#N/A</v>
      </c>
      <c r="HA2" t="e">
        <f>IF(VLOOKUP($A2,Days_Since_100!$H:$KU,HA$1+2,FALSE)=0,NA(),VLOOKUP($A2,Days_Since_100!$H:$KU,HA$1+2,FALSE))</f>
        <v>#N/A</v>
      </c>
      <c r="HB2" t="e">
        <f>IF(VLOOKUP($A2,Days_Since_100!$H:$KU,HB$1+2,FALSE)=0,NA(),VLOOKUP($A2,Days_Since_100!$H:$KU,HB$1+2,FALSE))</f>
        <v>#N/A</v>
      </c>
      <c r="HC2" t="e">
        <f>IF(VLOOKUP($A2,Days_Since_100!$H:$KU,HC$1+2,FALSE)=0,NA(),VLOOKUP($A2,Days_Since_100!$H:$KU,HC$1+2,FALSE))</f>
        <v>#N/A</v>
      </c>
      <c r="HD2" t="e">
        <f>IF(VLOOKUP($A2,Days_Since_100!$H:$KU,HD$1+2,FALSE)=0,NA(),VLOOKUP($A2,Days_Since_100!$H:$KU,HD$1+2,FALSE))</f>
        <v>#N/A</v>
      </c>
      <c r="HE2" t="e">
        <f>IF(VLOOKUP($A2,Days_Since_100!$H:$KU,HE$1+2,FALSE)=0,NA(),VLOOKUP($A2,Days_Since_100!$H:$KU,HE$1+2,FALSE))</f>
        <v>#N/A</v>
      </c>
      <c r="HF2" t="e">
        <f>IF(VLOOKUP($A2,Days_Since_100!$H:$KU,HF$1+2,FALSE)=0,NA(),VLOOKUP($A2,Days_Since_100!$H:$KU,HF$1+2,FALSE))</f>
        <v>#N/A</v>
      </c>
      <c r="HG2" t="e">
        <f>IF(VLOOKUP($A2,Days_Since_100!$H:$KU,HG$1+2,FALSE)=0,NA(),VLOOKUP($A2,Days_Since_100!$H:$KU,HG$1+2,FALSE))</f>
        <v>#N/A</v>
      </c>
      <c r="HH2" t="e">
        <f>IF(VLOOKUP($A2,Days_Since_100!$H:$KU,HH$1+2,FALSE)=0,NA(),VLOOKUP($A2,Days_Since_100!$H:$KU,HH$1+2,FALSE))</f>
        <v>#N/A</v>
      </c>
      <c r="HI2" t="e">
        <f>IF(VLOOKUP($A2,Days_Since_100!$H:$KU,HI$1+2,FALSE)=0,NA(),VLOOKUP($A2,Days_Since_100!$H:$KU,HI$1+2,FALSE))</f>
        <v>#N/A</v>
      </c>
      <c r="HJ2" t="e">
        <f>IF(VLOOKUP($A2,Days_Since_100!$H:$KU,HJ$1+2,FALSE)=0,NA(),VLOOKUP($A2,Days_Since_100!$H:$KU,HJ$1+2,FALSE))</f>
        <v>#N/A</v>
      </c>
      <c r="HK2" t="e">
        <f>IF(VLOOKUP($A2,Days_Since_100!$H:$KU,HK$1+2,FALSE)=0,NA(),VLOOKUP($A2,Days_Since_100!$H:$KU,HK$1+2,FALSE))</f>
        <v>#N/A</v>
      </c>
      <c r="HL2" t="e">
        <f>IF(VLOOKUP($A2,Days_Since_100!$H:$KU,HL$1+2,FALSE)=0,NA(),VLOOKUP($A2,Days_Since_100!$H:$KU,HL$1+2,FALSE))</f>
        <v>#N/A</v>
      </c>
      <c r="HM2" t="e">
        <f>IF(VLOOKUP($A2,Days_Since_100!$H:$KU,HM$1+2,FALSE)=0,NA(),VLOOKUP($A2,Days_Since_100!$H:$KU,HM$1+2,FALSE))</f>
        <v>#N/A</v>
      </c>
      <c r="HN2" t="e">
        <f>IF(VLOOKUP($A2,Days_Since_100!$H:$KU,HN$1+2,FALSE)=0,NA(),VLOOKUP($A2,Days_Since_100!$H:$KU,HN$1+2,FALSE))</f>
        <v>#N/A</v>
      </c>
      <c r="HO2" t="e">
        <f>IF(VLOOKUP($A2,Days_Since_100!$H:$KU,HO$1+2,FALSE)=0,NA(),VLOOKUP($A2,Days_Since_100!$H:$KU,HO$1+2,FALSE))</f>
        <v>#N/A</v>
      </c>
      <c r="HP2" t="e">
        <f>IF(VLOOKUP($A2,Days_Since_100!$H:$KU,HP$1+2,FALSE)=0,NA(),VLOOKUP($A2,Days_Since_100!$H:$KU,HP$1+2,FALSE))</f>
        <v>#N/A</v>
      </c>
      <c r="HQ2" t="e">
        <f>IF(VLOOKUP($A2,Days_Since_100!$H:$KU,HQ$1+2,FALSE)=0,NA(),VLOOKUP($A2,Days_Since_100!$H:$KU,HQ$1+2,FALSE))</f>
        <v>#N/A</v>
      </c>
      <c r="HR2" t="e">
        <f>IF(VLOOKUP($A2,Days_Since_100!$H:$KU,HR$1+2,FALSE)=0,NA(),VLOOKUP($A2,Days_Since_100!$H:$KU,HR$1+2,FALSE))</f>
        <v>#N/A</v>
      </c>
      <c r="HS2" t="e">
        <f>IF(VLOOKUP($A2,Days_Since_100!$H:$KU,HS$1+2,FALSE)=0,NA(),VLOOKUP($A2,Days_Since_100!$H:$KU,HS$1+2,FALSE))</f>
        <v>#N/A</v>
      </c>
      <c r="HT2" t="e">
        <f>IF(VLOOKUP($A2,Days_Since_100!$H:$KU,HT$1+2,FALSE)=0,NA(),VLOOKUP($A2,Days_Since_100!$H:$KU,HT$1+2,FALSE))</f>
        <v>#N/A</v>
      </c>
      <c r="HU2" t="e">
        <f>IF(VLOOKUP($A2,Days_Since_100!$H:$KU,HU$1+2,FALSE)=0,NA(),VLOOKUP($A2,Days_Since_100!$H:$KU,HU$1+2,FALSE))</f>
        <v>#N/A</v>
      </c>
      <c r="HV2" t="e">
        <f>IF(VLOOKUP($A2,Days_Since_100!$H:$KU,HV$1+2,FALSE)=0,NA(),VLOOKUP($A2,Days_Since_100!$H:$KU,HV$1+2,FALSE))</f>
        <v>#N/A</v>
      </c>
      <c r="HW2" t="e">
        <f>IF(VLOOKUP($A2,Days_Since_100!$H:$KU,HW$1+2,FALSE)=0,NA(),VLOOKUP($A2,Days_Since_100!$H:$KU,HW$1+2,FALSE))</f>
        <v>#N/A</v>
      </c>
      <c r="HX2" t="e">
        <f>IF(VLOOKUP($A2,Days_Since_100!$H:$KU,HX$1+2,FALSE)=0,NA(),VLOOKUP($A2,Days_Since_100!$H:$KU,HX$1+2,FALSE))</f>
        <v>#N/A</v>
      </c>
      <c r="HY2" t="e">
        <f>IF(VLOOKUP($A2,Days_Since_100!$H:$KU,HY$1+2,FALSE)=0,NA(),VLOOKUP($A2,Days_Since_100!$H:$KU,HY$1+2,FALSE))</f>
        <v>#N/A</v>
      </c>
      <c r="HZ2" t="e">
        <f>IF(VLOOKUP($A2,Days_Since_100!$H:$KU,HZ$1+2,FALSE)=0,NA(),VLOOKUP($A2,Days_Since_100!$H:$KU,HZ$1+2,FALSE))</f>
        <v>#N/A</v>
      </c>
      <c r="IA2" t="e">
        <f>IF(VLOOKUP($A2,Days_Since_100!$H:$KU,IA$1+2,FALSE)=0,NA(),VLOOKUP($A2,Days_Since_100!$H:$KU,IA$1+2,FALSE))</f>
        <v>#N/A</v>
      </c>
      <c r="IB2" t="e">
        <f>IF(VLOOKUP($A2,Days_Since_100!$H:$KU,IB$1+2,FALSE)=0,NA(),VLOOKUP($A2,Days_Since_100!$H:$KU,IB$1+2,FALSE))</f>
        <v>#N/A</v>
      </c>
      <c r="IC2" t="e">
        <f>IF(VLOOKUP($A2,Days_Since_100!$H:$KU,IC$1+2,FALSE)=0,NA(),VLOOKUP($A2,Days_Since_100!$H:$KU,IC$1+2,FALSE))</f>
        <v>#N/A</v>
      </c>
      <c r="ID2" t="e">
        <f>IF(VLOOKUP($A2,Days_Since_100!$H:$KU,ID$1+2,FALSE)=0,NA(),VLOOKUP($A2,Days_Since_100!$H:$KU,ID$1+2,FALSE))</f>
        <v>#N/A</v>
      </c>
      <c r="IE2" t="e">
        <f>IF(VLOOKUP($A2,Days_Since_100!$H:$KU,IE$1+2,FALSE)=0,NA(),VLOOKUP($A2,Days_Since_100!$H:$KU,IE$1+2,FALSE))</f>
        <v>#N/A</v>
      </c>
      <c r="IF2" t="e">
        <f>IF(VLOOKUP($A2,Days_Since_100!$H:$KU,IF$1+2,FALSE)=0,NA(),VLOOKUP($A2,Days_Since_100!$H:$KU,IF$1+2,FALSE))</f>
        <v>#N/A</v>
      </c>
      <c r="IG2" t="e">
        <f>IF(VLOOKUP($A2,Days_Since_100!$H:$KU,IG$1+2,FALSE)=0,NA(),VLOOKUP($A2,Days_Since_100!$H:$KU,IG$1+2,FALSE))</f>
        <v>#N/A</v>
      </c>
      <c r="IH2" t="e">
        <f>IF(VLOOKUP($A2,Days_Since_100!$H:$KU,IH$1+2,FALSE)=0,NA(),VLOOKUP($A2,Days_Since_100!$H:$KU,IH$1+2,FALSE))</f>
        <v>#N/A</v>
      </c>
      <c r="II2" t="e">
        <f>IF(VLOOKUP($A2,Days_Since_100!$H:$KU,II$1+2,FALSE)=0,NA(),VLOOKUP($A2,Days_Since_100!$H:$KU,II$1+2,FALSE))</f>
        <v>#N/A</v>
      </c>
      <c r="IJ2" t="e">
        <f>IF(VLOOKUP($A2,Days_Since_100!$H:$KU,IJ$1+2,FALSE)=0,NA(),VLOOKUP($A2,Days_Since_100!$H:$KU,IJ$1+2,FALSE))</f>
        <v>#N/A</v>
      </c>
      <c r="IK2" t="e">
        <f>IF(VLOOKUP($A2,Days_Since_100!$H:$KU,IK$1+2,FALSE)=0,NA(),VLOOKUP($A2,Days_Since_100!$H:$KU,IK$1+2,FALSE))</f>
        <v>#N/A</v>
      </c>
      <c r="IL2" t="e">
        <f>IF(VLOOKUP($A2,Days_Since_100!$H:$KU,IL$1+2,FALSE)=0,NA(),VLOOKUP($A2,Days_Since_100!$H:$KU,IL$1+2,FALSE))</f>
        <v>#N/A</v>
      </c>
      <c r="IM2" t="e">
        <f>IF(VLOOKUP($A2,Days_Since_100!$H:$KU,IM$1+2,FALSE)=0,NA(),VLOOKUP($A2,Days_Since_100!$H:$KU,IM$1+2,FALSE))</f>
        <v>#N/A</v>
      </c>
      <c r="IN2" t="e">
        <f>IF(VLOOKUP($A2,Days_Since_100!$H:$KU,IN$1+2,FALSE)=0,NA(),VLOOKUP($A2,Days_Since_100!$H:$KU,IN$1+2,FALSE))</f>
        <v>#N/A</v>
      </c>
      <c r="IO2" t="e">
        <f>IF(VLOOKUP($A2,Days_Since_100!$H:$KU,IO$1+2,FALSE)=0,NA(),VLOOKUP($A2,Days_Since_100!$H:$KU,IO$1+2,FALSE))</f>
        <v>#N/A</v>
      </c>
      <c r="IP2" t="e">
        <f>IF(VLOOKUP($A2,Days_Since_100!$H:$KU,IP$1+2,FALSE)=0,NA(),VLOOKUP($A2,Days_Since_100!$H:$KU,IP$1+2,FALSE))</f>
        <v>#N/A</v>
      </c>
      <c r="IQ2" t="e">
        <f>IF(VLOOKUP($A2,Days_Since_100!$H:$KU,IQ$1+2,FALSE)=0,NA(),VLOOKUP($A2,Days_Since_100!$H:$KU,IQ$1+2,FALSE))</f>
        <v>#N/A</v>
      </c>
      <c r="IR2" t="e">
        <f>IF(VLOOKUP($A2,Days_Since_100!$H:$KU,IR$1+2,FALSE)=0,NA(),VLOOKUP($A2,Days_Since_100!$H:$KU,IR$1+2,FALSE))</f>
        <v>#N/A</v>
      </c>
      <c r="IS2" t="e">
        <f>IF(VLOOKUP($A2,Days_Since_100!$H:$KU,IS$1+2,FALSE)=0,NA(),VLOOKUP($A2,Days_Since_100!$H:$KU,IS$1+2,FALSE))</f>
        <v>#N/A</v>
      </c>
      <c r="IT2" t="e">
        <f>IF(VLOOKUP($A2,Days_Since_100!$H:$KU,IT$1+2,FALSE)=0,NA(),VLOOKUP($A2,Days_Since_100!$H:$KU,IT$1+2,FALSE))</f>
        <v>#N/A</v>
      </c>
      <c r="IU2" t="e">
        <f>IF(VLOOKUP($A2,Days_Since_100!$H:$KU,IU$1+2,FALSE)=0,NA(),VLOOKUP($A2,Days_Since_100!$H:$KU,IU$1+2,FALSE))</f>
        <v>#N/A</v>
      </c>
      <c r="IV2" t="e">
        <f>IF(VLOOKUP($A2,Days_Since_100!$H:$KU,IV$1+2,FALSE)=0,NA(),VLOOKUP($A2,Days_Since_100!$H:$KU,IV$1+2,FALSE))</f>
        <v>#N/A</v>
      </c>
      <c r="IW2" t="e">
        <f>IF(VLOOKUP($A2,Days_Since_100!$H:$KU,IW$1+2,FALSE)=0,NA(),VLOOKUP($A2,Days_Since_100!$H:$KU,IW$1+2,FALSE))</f>
        <v>#N/A</v>
      </c>
      <c r="IX2" t="e">
        <f>IF(VLOOKUP($A2,Days_Since_100!$H:$KU,IX$1+2,FALSE)=0,NA(),VLOOKUP($A2,Days_Since_100!$H:$KU,IX$1+2,FALSE))</f>
        <v>#N/A</v>
      </c>
      <c r="IY2" t="e">
        <f>IF(VLOOKUP($A2,Days_Since_100!$H:$KU,IY$1+2,FALSE)=0,NA(),VLOOKUP($A2,Days_Since_100!$H:$KU,IY$1+2,FALSE))</f>
        <v>#N/A</v>
      </c>
      <c r="IZ2" t="e">
        <f>IF(VLOOKUP($A2,Days_Since_100!$H:$KU,IZ$1+2,FALSE)=0,NA(),VLOOKUP($A2,Days_Since_100!$H:$KU,IZ$1+2,FALSE))</f>
        <v>#N/A</v>
      </c>
      <c r="JA2" t="e">
        <f>IF(VLOOKUP($A2,Days_Since_100!$H:$KU,JA$1+2,FALSE)=0,NA(),VLOOKUP($A2,Days_Since_100!$H:$KU,JA$1+2,FALSE))</f>
        <v>#N/A</v>
      </c>
      <c r="JB2" t="e">
        <f>IF(VLOOKUP($A2,Days_Since_100!$H:$KU,JB$1+2,FALSE)=0,NA(),VLOOKUP($A2,Days_Since_100!$H:$KU,JB$1+2,FALSE))</f>
        <v>#N/A</v>
      </c>
      <c r="JC2" t="e">
        <f>IF(VLOOKUP($A2,Days_Since_100!$H:$KU,JC$1+2,FALSE)=0,NA(),VLOOKUP($A2,Days_Since_100!$H:$KU,JC$1+2,FALSE))</f>
        <v>#N/A</v>
      </c>
      <c r="JD2" t="e">
        <f>IF(VLOOKUP($A2,Days_Since_100!$H:$KU,JD$1+2,FALSE)=0,NA(),VLOOKUP($A2,Days_Since_100!$H:$KU,JD$1+2,FALSE))</f>
        <v>#N/A</v>
      </c>
      <c r="JE2" t="e">
        <f>IF(VLOOKUP($A2,Days_Since_100!$H:$KU,JE$1+2,FALSE)=0,NA(),VLOOKUP($A2,Days_Since_100!$H:$KU,JE$1+2,FALSE))</f>
        <v>#N/A</v>
      </c>
      <c r="JF2" t="e">
        <f>IF(VLOOKUP($A2,Days_Since_100!$H:$KU,JF$1+2,FALSE)=0,NA(),VLOOKUP($A2,Days_Since_100!$H:$KU,JF$1+2,FALSE))</f>
        <v>#N/A</v>
      </c>
      <c r="JG2" t="e">
        <f>IF(VLOOKUP($A2,Days_Since_100!$H:$KU,JG$1+2,FALSE)=0,NA(),VLOOKUP($A2,Days_Since_100!$H:$KU,JG$1+2,FALSE))</f>
        <v>#N/A</v>
      </c>
      <c r="JH2" t="e">
        <f>IF(VLOOKUP($A2,Days_Since_100!$H:$KU,JH$1+2,FALSE)=0,NA(),VLOOKUP($A2,Days_Since_100!$H:$KU,JH$1+2,FALSE))</f>
        <v>#N/A</v>
      </c>
      <c r="JI2" t="e">
        <f>IF(VLOOKUP($A2,Days_Since_100!$H:$KU,JI$1+2,FALSE)=0,NA(),VLOOKUP($A2,Days_Since_100!$H:$KU,JI$1+2,FALSE))</f>
        <v>#N/A</v>
      </c>
      <c r="JJ2" t="e">
        <f>IF(VLOOKUP($A2,Days_Since_100!$H:$KU,JJ$1+2,FALSE)=0,NA(),VLOOKUP($A2,Days_Since_100!$H:$KU,JJ$1+2,FALSE))</f>
        <v>#N/A</v>
      </c>
      <c r="JK2" t="e">
        <f>IF(VLOOKUP($A2,Days_Since_100!$H:$KU,JK$1+2,FALSE)=0,NA(),VLOOKUP($A2,Days_Since_100!$H:$KU,JK$1+2,FALSE))</f>
        <v>#N/A</v>
      </c>
      <c r="JL2" t="e">
        <f>IF(VLOOKUP($A2,Days_Since_100!$H:$KU,JL$1+2,FALSE)=0,NA(),VLOOKUP($A2,Days_Since_100!$H:$KU,JL$1+2,FALSE))</f>
        <v>#N/A</v>
      </c>
      <c r="JM2" t="e">
        <f>IF(VLOOKUP($A2,Days_Since_100!$H:$KU,JM$1+2,FALSE)=0,NA(),VLOOKUP($A2,Days_Since_100!$H:$KU,JM$1+2,FALSE))</f>
        <v>#N/A</v>
      </c>
      <c r="JN2" t="e">
        <f>IF(VLOOKUP($A2,Days_Since_100!$H:$KU,JN$1+2,FALSE)=0,NA(),VLOOKUP($A2,Days_Since_100!$H:$KU,JN$1+2,FALSE))</f>
        <v>#N/A</v>
      </c>
      <c r="JO2" t="e">
        <f>IF(VLOOKUP($A2,Days_Since_100!$H:$KU,JO$1+2,FALSE)=0,NA(),VLOOKUP($A2,Days_Since_100!$H:$KU,JO$1+2,FALSE))</f>
        <v>#N/A</v>
      </c>
      <c r="JP2" t="e">
        <f>IF(VLOOKUP($A2,Days_Since_100!$H:$KU,JP$1+2,FALSE)=0,NA(),VLOOKUP($A2,Days_Since_100!$H:$KU,JP$1+2,FALSE))</f>
        <v>#N/A</v>
      </c>
      <c r="JQ2" t="e">
        <f>IF(VLOOKUP($A2,Days_Since_100!$H:$KU,JQ$1+2,FALSE)=0,NA(),VLOOKUP($A2,Days_Since_100!$H:$KU,JQ$1+2,FALSE))</f>
        <v>#N/A</v>
      </c>
      <c r="JR2" t="e">
        <f>IF(VLOOKUP($A2,Days_Since_100!$H:$KU,JR$1+2,FALSE)=0,NA(),VLOOKUP($A2,Days_Since_100!$H:$KU,JR$1+2,FALSE))</f>
        <v>#N/A</v>
      </c>
      <c r="JS2" t="e">
        <f>IF(VLOOKUP($A2,Days_Since_100!$H:$KU,JS$1+2,FALSE)=0,NA(),VLOOKUP($A2,Days_Since_100!$H:$KU,JS$1+2,FALSE))</f>
        <v>#N/A</v>
      </c>
      <c r="JT2" t="e">
        <f>IF(VLOOKUP($A2,Days_Since_100!$H:$KU,JT$1+2,FALSE)=0,NA(),VLOOKUP($A2,Days_Since_100!$H:$KU,JT$1+2,FALSE))</f>
        <v>#N/A</v>
      </c>
      <c r="JU2" t="e">
        <f>IF(VLOOKUP($A2,Days_Since_100!$H:$KU,JU$1+2,FALSE)=0,NA(),VLOOKUP($A2,Days_Since_100!$H:$KU,JU$1+2,FALSE))</f>
        <v>#N/A</v>
      </c>
      <c r="JV2" t="e">
        <f>IF(VLOOKUP($A2,Days_Since_100!$H:$KU,JV$1+2,FALSE)=0,NA(),VLOOKUP($A2,Days_Since_100!$H:$KU,JV$1+2,FALSE))</f>
        <v>#N/A</v>
      </c>
      <c r="JW2" t="e">
        <f>IF(VLOOKUP($A2,Days_Since_100!$H:$KU,JW$1+2,FALSE)=0,NA(),VLOOKUP($A2,Days_Since_100!$H:$KU,JW$1+2,FALSE))</f>
        <v>#N/A</v>
      </c>
      <c r="JX2" t="e">
        <f>IF(VLOOKUP($A2,Days_Since_100!$H:$KU,JX$1+2,FALSE)=0,NA(),VLOOKUP($A2,Days_Since_100!$H:$KU,JX$1+2,FALSE))</f>
        <v>#N/A</v>
      </c>
      <c r="JY2" t="e">
        <f>IF(VLOOKUP($A2,Days_Since_100!$H:$KU,JY$1+2,FALSE)=0,NA(),VLOOKUP($A2,Days_Since_100!$H:$KU,JY$1+2,FALSE))</f>
        <v>#N/A</v>
      </c>
      <c r="JZ2" t="e">
        <f>IF(VLOOKUP($A2,Days_Since_100!$H:$KU,JZ$1+2,FALSE)=0,NA(),VLOOKUP($A2,Days_Since_100!$H:$KU,JZ$1+2,FALSE))</f>
        <v>#N/A</v>
      </c>
      <c r="KA2" t="e">
        <f>IF(VLOOKUP($A2,Days_Since_100!$H:$KU,KA$1+2,FALSE)=0,NA(),VLOOKUP($A2,Days_Since_100!$H:$KU,KA$1+2,FALSE))</f>
        <v>#N/A</v>
      </c>
      <c r="KB2" t="e">
        <f>IF(VLOOKUP($A2,Days_Since_100!$H:$KU,KB$1+2,FALSE)=0,NA(),VLOOKUP($A2,Days_Since_100!$H:$KU,KB$1+2,FALSE))</f>
        <v>#N/A</v>
      </c>
      <c r="KC2" t="e">
        <f>IF(VLOOKUP($A2,Days_Since_100!$H:$KU,KC$1+2,FALSE)=0,NA(),VLOOKUP($A2,Days_Since_100!$H:$KU,KC$1+2,FALSE))</f>
        <v>#N/A</v>
      </c>
      <c r="KD2" t="e">
        <f>IF(VLOOKUP($A2,Days_Since_100!$H:$KU,KD$1+2,FALSE)=0,NA(),VLOOKUP($A2,Days_Since_100!$H:$KU,KD$1+2,FALSE))</f>
        <v>#N/A</v>
      </c>
      <c r="KE2" t="e">
        <f>IF(VLOOKUP($A2,Days_Since_100!$H:$KU,KE$1+2,FALSE)=0,NA(),VLOOKUP($A2,Days_Since_100!$H:$KU,KE$1+2,FALSE))</f>
        <v>#N/A</v>
      </c>
      <c r="KF2" t="e">
        <f>IF(VLOOKUP($A2,Days_Since_100!$H:$KU,KF$1+2,FALSE)=0,NA(),VLOOKUP($A2,Days_Since_100!$H:$KU,KF$1+2,FALSE))</f>
        <v>#N/A</v>
      </c>
      <c r="KG2" t="e">
        <f>IF(VLOOKUP($A2,Days_Since_100!$H:$KU,KG$1+2,FALSE)=0,NA(),VLOOKUP($A2,Days_Since_100!$H:$KU,KG$1+2,FALSE))</f>
        <v>#N/A</v>
      </c>
      <c r="KH2" t="e">
        <f>IF(VLOOKUP($A2,Days_Since_100!$H:$KU,KH$1+2,FALSE)=0,NA(),VLOOKUP($A2,Days_Since_100!$H:$KU,KH$1+2,FALSE))</f>
        <v>#N/A</v>
      </c>
      <c r="KI2" t="e">
        <f>IF(VLOOKUP($A2,Days_Since_100!$H:$KU,KI$1+2,FALSE)=0,NA(),VLOOKUP($A2,Days_Since_100!$H:$KU,KI$1+2,FALSE))</f>
        <v>#N/A</v>
      </c>
      <c r="KJ2" t="e">
        <f>IF(VLOOKUP($A2,Days_Since_100!$H:$KU,KJ$1+2,FALSE)=0,NA(),VLOOKUP($A2,Days_Since_100!$H:$KU,KJ$1+2,FALSE))</f>
        <v>#N/A</v>
      </c>
      <c r="KK2" t="e">
        <f>IF(VLOOKUP($A2,Days_Since_100!$H:$KU,KK$1+2,FALSE)=0,NA(),VLOOKUP($A2,Days_Since_100!$H:$KU,KK$1+2,FALSE))</f>
        <v>#N/A</v>
      </c>
      <c r="KL2" t="e">
        <f>IF(VLOOKUP($A2,Days_Since_100!$H:$KU,KL$1+2,FALSE)=0,NA(),VLOOKUP($A2,Days_Since_100!$H:$KU,KL$1+2,FALSE))</f>
        <v>#N/A</v>
      </c>
      <c r="KM2" t="e">
        <f>IF(VLOOKUP($A2,Days_Since_100!$H:$KU,KM$1+2,FALSE)=0,NA(),VLOOKUP($A2,Days_Since_100!$H:$KU,KM$1+2,FALSE))</f>
        <v>#N/A</v>
      </c>
      <c r="KN2" t="e">
        <f>IF(VLOOKUP($A2,Days_Since_100!$H:$KU,KN$1+2,FALSE)=0,NA(),VLOOKUP($A2,Days_Since_100!$H:$KU,KN$1+2,FALSE))</f>
        <v>#N/A</v>
      </c>
    </row>
    <row r="3" spans="1:300" x14ac:dyDescent="0.3">
      <c r="A3" t="str">
        <f>Country_Comparison!I3</f>
        <v>US</v>
      </c>
      <c r="B3">
        <f>IF(VLOOKUP($A3,Days_Since_100!$H:$KU,B$1+2,FALSE)=0,NA(),VLOOKUP($A3,Days_Since_100!$H:$KU,B$1+2,FALSE))</f>
        <v>118</v>
      </c>
      <c r="C3">
        <f>IF(VLOOKUP($A3,Days_Since_100!$H:$KU,C$1+2,FALSE)=0,NA(),VLOOKUP($A3,Days_Since_100!$H:$KU,C$1+2,FALSE))</f>
        <v>149</v>
      </c>
      <c r="D3">
        <f>IF(VLOOKUP($A3,Days_Since_100!$H:$KU,D$1+2,FALSE)=0,NA(),VLOOKUP($A3,Days_Since_100!$H:$KU,D$1+2,FALSE))</f>
        <v>217</v>
      </c>
      <c r="E3">
        <f>IF(VLOOKUP($A3,Days_Since_100!$H:$KU,E$1+2,FALSE)=0,NA(),VLOOKUP($A3,Days_Since_100!$H:$KU,E$1+2,FALSE))</f>
        <v>262</v>
      </c>
      <c r="F3">
        <f>IF(VLOOKUP($A3,Days_Since_100!$H:$KU,F$1+2,FALSE)=0,NA(),VLOOKUP($A3,Days_Since_100!$H:$KU,F$1+2,FALSE))</f>
        <v>402</v>
      </c>
      <c r="G3">
        <f>IF(VLOOKUP($A3,Days_Since_100!$H:$KU,G$1+2,FALSE)=0,NA(),VLOOKUP($A3,Days_Since_100!$H:$KU,G$1+2,FALSE))</f>
        <v>518</v>
      </c>
      <c r="H3">
        <f>IF(VLOOKUP($A3,Days_Since_100!$H:$KU,H$1+2,FALSE)=0,NA(),VLOOKUP($A3,Days_Since_100!$H:$KU,H$1+2,FALSE))</f>
        <v>583</v>
      </c>
      <c r="I3">
        <f>IF(VLOOKUP($A3,Days_Since_100!$H:$KU,I$1+2,FALSE)=0,NA(),VLOOKUP($A3,Days_Since_100!$H:$KU,I$1+2,FALSE))</f>
        <v>959</v>
      </c>
      <c r="J3">
        <f>IF(VLOOKUP($A3,Days_Since_100!$H:$KU,J$1+2,FALSE)=0,NA(),VLOOKUP($A3,Days_Since_100!$H:$KU,J$1+2,FALSE))</f>
        <v>1281</v>
      </c>
      <c r="K3">
        <f>IF(VLOOKUP($A3,Days_Since_100!$H:$KU,K$1+2,FALSE)=0,NA(),VLOOKUP($A3,Days_Since_100!$H:$KU,K$1+2,FALSE))</f>
        <v>1663</v>
      </c>
      <c r="L3">
        <f>IF(VLOOKUP($A3,Days_Since_100!$H:$KU,L$1+2,FALSE)=0,NA(),VLOOKUP($A3,Days_Since_100!$H:$KU,L$1+2,FALSE))</f>
        <v>2179</v>
      </c>
      <c r="M3">
        <f>IF(VLOOKUP($A3,Days_Since_100!$H:$KU,M$1+2,FALSE)=0,NA(),VLOOKUP($A3,Days_Since_100!$H:$KU,M$1+2,FALSE))</f>
        <v>2727</v>
      </c>
      <c r="N3">
        <f>IF(VLOOKUP($A3,Days_Since_100!$H:$KU,N$1+2,FALSE)=0,NA(),VLOOKUP($A3,Days_Since_100!$H:$KU,N$1+2,FALSE))</f>
        <v>3499</v>
      </c>
      <c r="O3">
        <f>IF(VLOOKUP($A3,Days_Since_100!$H:$KU,O$1+2,FALSE)=0,NA(),VLOOKUP($A3,Days_Since_100!$H:$KU,O$1+2,FALSE))</f>
        <v>4632</v>
      </c>
      <c r="P3">
        <f>IF(VLOOKUP($A3,Days_Since_100!$H:$KU,P$1+2,FALSE)=0,NA(),VLOOKUP($A3,Days_Since_100!$H:$KU,P$1+2,FALSE))</f>
        <v>6421</v>
      </c>
      <c r="Q3">
        <f>IF(VLOOKUP($A3,Days_Since_100!$H:$KU,Q$1+2,FALSE)=0,NA(),VLOOKUP($A3,Days_Since_100!$H:$KU,Q$1+2,FALSE))</f>
        <v>7783</v>
      </c>
      <c r="R3">
        <f>IF(VLOOKUP($A3,Days_Since_100!$H:$KU,R$1+2,FALSE)=0,NA(),VLOOKUP($A3,Days_Since_100!$H:$KU,R$1+2,FALSE))</f>
        <v>13747</v>
      </c>
      <c r="S3">
        <f>IF(VLOOKUP($A3,Days_Since_100!$H:$KU,S$1+2,FALSE)=0,NA(),VLOOKUP($A3,Days_Since_100!$H:$KU,S$1+2,FALSE))</f>
        <v>19273</v>
      </c>
      <c r="T3">
        <f>IF(VLOOKUP($A3,Days_Since_100!$H:$KU,T$1+2,FALSE)=0,NA(),VLOOKUP($A3,Days_Since_100!$H:$KU,T$1+2,FALSE))</f>
        <v>25600</v>
      </c>
      <c r="U3">
        <f>IF(VLOOKUP($A3,Days_Since_100!$H:$KU,U$1+2,FALSE)=0,NA(),VLOOKUP($A3,Days_Since_100!$H:$KU,U$1+2,FALSE))</f>
        <v>33276</v>
      </c>
      <c r="V3">
        <f>IF(VLOOKUP($A3,Days_Since_100!$H:$KU,V$1+2,FALSE)=0,NA(),VLOOKUP($A3,Days_Since_100!$H:$KU,V$1+2,FALSE))</f>
        <v>43843</v>
      </c>
      <c r="W3">
        <f>IF(VLOOKUP($A3,Days_Since_100!$H:$KU,W$1+2,FALSE)=0,NA(),VLOOKUP($A3,Days_Since_100!$H:$KU,W$1+2,FALSE))</f>
        <v>53736</v>
      </c>
      <c r="X3">
        <f>IF(VLOOKUP($A3,Days_Since_100!$H:$KU,X$1+2,FALSE)=0,NA(),VLOOKUP($A3,Days_Since_100!$H:$KU,X$1+2,FALSE))</f>
        <v>65778</v>
      </c>
      <c r="Y3">
        <f>IF(VLOOKUP($A3,Days_Since_100!$H:$KU,Y$1+2,FALSE)=0,NA(),VLOOKUP($A3,Days_Since_100!$H:$KU,Y$1+2,FALSE))</f>
        <v>83836</v>
      </c>
      <c r="Z3">
        <f>IF(VLOOKUP($A3,Days_Since_100!$H:$KU,Z$1+2,FALSE)=0,NA(),VLOOKUP($A3,Days_Since_100!$H:$KU,Z$1+2,FALSE))</f>
        <v>101657</v>
      </c>
      <c r="AA3">
        <f>IF(VLOOKUP($A3,Days_Since_100!$H:$KU,AA$1+2,FALSE)=0,NA(),VLOOKUP($A3,Days_Since_100!$H:$KU,AA$1+2,FALSE))</f>
        <v>121465</v>
      </c>
      <c r="AB3">
        <f>IF(VLOOKUP($A3,Days_Since_100!$H:$KU,AB$1+2,FALSE)=0,NA(),VLOOKUP($A3,Days_Since_100!$H:$KU,AB$1+2,FALSE))</f>
        <v>140909</v>
      </c>
      <c r="AC3">
        <f>IF(VLOOKUP($A3,Days_Since_100!$H:$KU,AC$1+2,FALSE)=0,NA(),VLOOKUP($A3,Days_Since_100!$H:$KU,AC$1+2,FALSE))</f>
        <v>161831</v>
      </c>
      <c r="AD3">
        <f>IF(VLOOKUP($A3,Days_Since_100!$H:$KU,AD$1+2,FALSE)=0,NA(),VLOOKUP($A3,Days_Since_100!$H:$KU,AD$1+2,FALSE))</f>
        <v>188172</v>
      </c>
      <c r="AE3">
        <f>IF(VLOOKUP($A3,Days_Since_100!$H:$KU,AE$1+2,FALSE)=0,NA(),VLOOKUP($A3,Days_Since_100!$H:$KU,AE$1+2,FALSE))</f>
        <v>213372</v>
      </c>
      <c r="AF3">
        <f>IF(VLOOKUP($A3,Days_Since_100!$H:$KU,AF$1+2,FALSE)=0,NA(),VLOOKUP($A3,Days_Since_100!$H:$KU,AF$1+2,FALSE))</f>
        <v>243762</v>
      </c>
      <c r="AG3">
        <f>IF(VLOOKUP($A3,Days_Since_100!$H:$KU,AG$1+2,FALSE)=0,NA(),VLOOKUP($A3,Days_Since_100!$H:$KU,AG$1+2,FALSE))</f>
        <v>275586</v>
      </c>
      <c r="AH3">
        <f>IF(VLOOKUP($A3,Days_Since_100!$H:$KU,AH$1+2,FALSE)=0,NA(),VLOOKUP($A3,Days_Since_100!$H:$KU,AH$1+2,FALSE))</f>
        <v>308853</v>
      </c>
      <c r="AI3">
        <f>IF(VLOOKUP($A3,Days_Since_100!$H:$KU,AI$1+2,FALSE)=0,NA(),VLOOKUP($A3,Days_Since_100!$H:$KU,AI$1+2,FALSE))</f>
        <v>337072</v>
      </c>
      <c r="AJ3">
        <f>IF(VLOOKUP($A3,Days_Since_100!$H:$KU,AJ$1+2,FALSE)=0,NA(),VLOOKUP($A3,Days_Since_100!$H:$KU,AJ$1+2,FALSE))</f>
        <v>366667</v>
      </c>
      <c r="AK3">
        <f>IF(VLOOKUP($A3,Days_Since_100!$H:$KU,AK$1+2,FALSE)=0,NA(),VLOOKUP($A3,Days_Since_100!$H:$KU,AK$1+2,FALSE))</f>
        <v>397505</v>
      </c>
      <c r="AL3">
        <f>IF(VLOOKUP($A3,Days_Since_100!$H:$KU,AL$1+2,FALSE)=0,NA(),VLOOKUP($A3,Days_Since_100!$H:$KU,AL$1+2,FALSE))</f>
        <v>429052</v>
      </c>
      <c r="AM3">
        <f>IF(VLOOKUP($A3,Days_Since_100!$H:$KU,AM$1+2,FALSE)=0,NA(),VLOOKUP($A3,Days_Since_100!$H:$KU,AM$1+2,FALSE))</f>
        <v>462780</v>
      </c>
      <c r="AN3">
        <f>IF(VLOOKUP($A3,Days_Since_100!$H:$KU,AN$1+2,FALSE)=0,NA(),VLOOKUP($A3,Days_Since_100!$H:$KU,AN$1+2,FALSE))</f>
        <v>496535</v>
      </c>
      <c r="AO3">
        <f>IF(VLOOKUP($A3,Days_Since_100!$H:$KU,AO$1+2,FALSE)=0,NA(),VLOOKUP($A3,Days_Since_100!$H:$KU,AO$1+2,FALSE))</f>
        <v>526396</v>
      </c>
      <c r="AP3">
        <f>IF(VLOOKUP($A3,Days_Since_100!$H:$KU,AP$1+2,FALSE)=0,NA(),VLOOKUP($A3,Days_Since_100!$H:$KU,AP$1+2,FALSE))</f>
        <v>555313</v>
      </c>
      <c r="AQ3">
        <f>IF(VLOOKUP($A3,Days_Since_100!$H:$KU,AQ$1+2,FALSE)=0,NA(),VLOOKUP($A3,Days_Since_100!$H:$KU,AQ$1+2,FALSE))</f>
        <v>580619</v>
      </c>
      <c r="AR3">
        <f>IF(VLOOKUP($A3,Days_Since_100!$H:$KU,AR$1+2,FALSE)=0,NA(),VLOOKUP($A3,Days_Since_100!$H:$KU,AR$1+2,FALSE))</f>
        <v>607670</v>
      </c>
      <c r="AS3">
        <f>IF(VLOOKUP($A3,Days_Since_100!$H:$KU,AS$1+2,FALSE)=0,NA(),VLOOKUP($A3,Days_Since_100!$H:$KU,AS$1+2,FALSE))</f>
        <v>636350</v>
      </c>
      <c r="AT3">
        <f>IF(VLOOKUP($A3,Days_Since_100!$H:$KU,AT$1+2,FALSE)=0,NA(),VLOOKUP($A3,Days_Since_100!$H:$KU,AT$1+2,FALSE))</f>
        <v>667592</v>
      </c>
      <c r="AU3">
        <f>IF(VLOOKUP($A3,Days_Since_100!$H:$KU,AU$1+2,FALSE)=0,NA(),VLOOKUP($A3,Days_Since_100!$H:$KU,AU$1+2,FALSE))</f>
        <v>699706</v>
      </c>
      <c r="AV3">
        <f>IF(VLOOKUP($A3,Days_Since_100!$H:$KU,AV$1+2,FALSE)=0,NA(),VLOOKUP($A3,Days_Since_100!$H:$KU,AV$1+2,FALSE))</f>
        <v>732197</v>
      </c>
      <c r="AW3">
        <f>IF(VLOOKUP($A3,Days_Since_100!$H:$KU,AW$1+2,FALSE)=0,NA(),VLOOKUP($A3,Days_Since_100!$H:$KU,AW$1+2,FALSE))</f>
        <v>759086</v>
      </c>
      <c r="AX3">
        <f>IF(VLOOKUP($A3,Days_Since_100!$H:$KU,AX$1+2,FALSE)=0,NA(),VLOOKUP($A3,Days_Since_100!$H:$KU,AX$1+2,FALSE))</f>
        <v>784326</v>
      </c>
      <c r="AY3" t="e">
        <f>IF(VLOOKUP($A3,Days_Since_100!$H:$KU,AY$1+2,FALSE)=0,NA(),VLOOKUP($A3,Days_Since_100!$H:$KU,AY$1+2,FALSE))</f>
        <v>#N/A</v>
      </c>
      <c r="AZ3" t="e">
        <f>IF(VLOOKUP($A3,Days_Since_100!$H:$KU,AZ$1+2,FALSE)=0,NA(),VLOOKUP($A3,Days_Since_100!$H:$KU,AZ$1+2,FALSE))</f>
        <v>#N/A</v>
      </c>
      <c r="BA3" t="e">
        <f>IF(VLOOKUP($A3,Days_Since_100!$H:$KU,BA$1+2,FALSE)=0,NA(),VLOOKUP($A3,Days_Since_100!$H:$KU,BA$1+2,FALSE))</f>
        <v>#N/A</v>
      </c>
      <c r="BB3" t="e">
        <f>IF(VLOOKUP($A3,Days_Since_100!$H:$KU,BB$1+2,FALSE)=0,NA(),VLOOKUP($A3,Days_Since_100!$H:$KU,BB$1+2,FALSE))</f>
        <v>#N/A</v>
      </c>
      <c r="BC3" t="e">
        <f>IF(VLOOKUP($A3,Days_Since_100!$H:$KU,BC$1+2,FALSE)=0,NA(),VLOOKUP($A3,Days_Since_100!$H:$KU,BC$1+2,FALSE))</f>
        <v>#N/A</v>
      </c>
      <c r="BD3" t="e">
        <f>IF(VLOOKUP($A3,Days_Since_100!$H:$KU,BD$1+2,FALSE)=0,NA(),VLOOKUP($A3,Days_Since_100!$H:$KU,BD$1+2,FALSE))</f>
        <v>#N/A</v>
      </c>
      <c r="BE3" t="e">
        <f>IF(VLOOKUP($A3,Days_Since_100!$H:$KU,BE$1+2,FALSE)=0,NA(),VLOOKUP($A3,Days_Since_100!$H:$KU,BE$1+2,FALSE))</f>
        <v>#N/A</v>
      </c>
      <c r="BF3" t="e">
        <f>IF(VLOOKUP($A3,Days_Since_100!$H:$KU,BF$1+2,FALSE)=0,NA(),VLOOKUP($A3,Days_Since_100!$H:$KU,BF$1+2,FALSE))</f>
        <v>#N/A</v>
      </c>
      <c r="BG3" t="e">
        <f>IF(VLOOKUP($A3,Days_Since_100!$H:$KU,BG$1+2,FALSE)=0,NA(),VLOOKUP($A3,Days_Since_100!$H:$KU,BG$1+2,FALSE))</f>
        <v>#N/A</v>
      </c>
      <c r="BH3" t="e">
        <f>IF(VLOOKUP($A3,Days_Since_100!$H:$KU,BH$1+2,FALSE)=0,NA(),VLOOKUP($A3,Days_Since_100!$H:$KU,BH$1+2,FALSE))</f>
        <v>#N/A</v>
      </c>
      <c r="BI3" t="e">
        <f>IF(VLOOKUP($A3,Days_Since_100!$H:$KU,BI$1+2,FALSE)=0,NA(),VLOOKUP($A3,Days_Since_100!$H:$KU,BI$1+2,FALSE))</f>
        <v>#N/A</v>
      </c>
      <c r="BJ3" t="e">
        <f>IF(VLOOKUP($A3,Days_Since_100!$H:$KU,BJ$1+2,FALSE)=0,NA(),VLOOKUP($A3,Days_Since_100!$H:$KU,BJ$1+2,FALSE))</f>
        <v>#N/A</v>
      </c>
      <c r="BK3" t="e">
        <f>IF(VLOOKUP($A3,Days_Since_100!$H:$KU,BK$1+2,FALSE)=0,NA(),VLOOKUP($A3,Days_Since_100!$H:$KU,BK$1+2,FALSE))</f>
        <v>#N/A</v>
      </c>
      <c r="BL3" t="e">
        <f>IF(VLOOKUP($A3,Days_Since_100!$H:$KU,BL$1+2,FALSE)=0,NA(),VLOOKUP($A3,Days_Since_100!$H:$KU,BL$1+2,FALSE))</f>
        <v>#N/A</v>
      </c>
      <c r="BM3" t="e">
        <f>IF(VLOOKUP($A3,Days_Since_100!$H:$KU,BM$1+2,FALSE)=0,NA(),VLOOKUP($A3,Days_Since_100!$H:$KU,BM$1+2,FALSE))</f>
        <v>#N/A</v>
      </c>
      <c r="BN3" t="e">
        <f>IF(VLOOKUP($A3,Days_Since_100!$H:$KU,BN$1+2,FALSE)=0,NA(),VLOOKUP($A3,Days_Since_100!$H:$KU,BN$1+2,FALSE))</f>
        <v>#N/A</v>
      </c>
      <c r="BO3" t="e">
        <f>IF(VLOOKUP($A3,Days_Since_100!$H:$KU,BO$1+2,FALSE)=0,NA(),VLOOKUP($A3,Days_Since_100!$H:$KU,BO$1+2,FALSE))</f>
        <v>#N/A</v>
      </c>
      <c r="BP3" t="e">
        <f>IF(VLOOKUP($A3,Days_Since_100!$H:$KU,BP$1+2,FALSE)=0,NA(),VLOOKUP($A3,Days_Since_100!$H:$KU,BP$1+2,FALSE))</f>
        <v>#N/A</v>
      </c>
      <c r="BQ3" t="e">
        <f>IF(VLOOKUP($A3,Days_Since_100!$H:$KU,BQ$1+2,FALSE)=0,NA(),VLOOKUP($A3,Days_Since_100!$H:$KU,BQ$1+2,FALSE))</f>
        <v>#N/A</v>
      </c>
      <c r="BR3" t="e">
        <f>IF(VLOOKUP($A3,Days_Since_100!$H:$KU,BR$1+2,FALSE)=0,NA(),VLOOKUP($A3,Days_Since_100!$H:$KU,BR$1+2,FALSE))</f>
        <v>#N/A</v>
      </c>
      <c r="BS3" t="e">
        <f>IF(VLOOKUP($A3,Days_Since_100!$H:$KU,BS$1+2,FALSE)=0,NA(),VLOOKUP($A3,Days_Since_100!$H:$KU,BS$1+2,FALSE))</f>
        <v>#N/A</v>
      </c>
      <c r="BT3" t="e">
        <f>IF(VLOOKUP($A3,Days_Since_100!$H:$KU,BT$1+2,FALSE)=0,NA(),VLOOKUP($A3,Days_Since_100!$H:$KU,BT$1+2,FALSE))</f>
        <v>#N/A</v>
      </c>
      <c r="BU3" t="e">
        <f>IF(VLOOKUP($A3,Days_Since_100!$H:$KU,BU$1+2,FALSE)=0,NA(),VLOOKUP($A3,Days_Since_100!$H:$KU,BU$1+2,FALSE))</f>
        <v>#N/A</v>
      </c>
      <c r="BV3" t="e">
        <f>IF(VLOOKUP($A3,Days_Since_100!$H:$KU,BV$1+2,FALSE)=0,NA(),VLOOKUP($A3,Days_Since_100!$H:$KU,BV$1+2,FALSE))</f>
        <v>#N/A</v>
      </c>
      <c r="BW3" t="e">
        <f>IF(VLOOKUP($A3,Days_Since_100!$H:$KU,BW$1+2,FALSE)=0,NA(),VLOOKUP($A3,Days_Since_100!$H:$KU,BW$1+2,FALSE))</f>
        <v>#N/A</v>
      </c>
      <c r="BX3" t="e">
        <f>IF(VLOOKUP($A3,Days_Since_100!$H:$KU,BX$1+2,FALSE)=0,NA(),VLOOKUP($A3,Days_Since_100!$H:$KU,BX$1+2,FALSE))</f>
        <v>#N/A</v>
      </c>
      <c r="BY3" t="e">
        <f>IF(VLOOKUP($A3,Days_Since_100!$H:$KU,BY$1+2,FALSE)=0,NA(),VLOOKUP($A3,Days_Since_100!$H:$KU,BY$1+2,FALSE))</f>
        <v>#N/A</v>
      </c>
      <c r="BZ3" t="e">
        <f>IF(VLOOKUP($A3,Days_Since_100!$H:$KU,BZ$1+2,FALSE)=0,NA(),VLOOKUP($A3,Days_Since_100!$H:$KU,BZ$1+2,FALSE))</f>
        <v>#N/A</v>
      </c>
      <c r="CA3" t="e">
        <f>IF(VLOOKUP($A3,Days_Since_100!$H:$KU,CA$1+2,FALSE)=0,NA(),VLOOKUP($A3,Days_Since_100!$H:$KU,CA$1+2,FALSE))</f>
        <v>#N/A</v>
      </c>
      <c r="CB3" t="e">
        <f>IF(VLOOKUP($A3,Days_Since_100!$H:$KU,CB$1+2,FALSE)=0,NA(),VLOOKUP($A3,Days_Since_100!$H:$KU,CB$1+2,FALSE))</f>
        <v>#N/A</v>
      </c>
      <c r="CC3" t="e">
        <f>IF(VLOOKUP($A3,Days_Since_100!$H:$KU,CC$1+2,FALSE)=0,NA(),VLOOKUP($A3,Days_Since_100!$H:$KU,CC$1+2,FALSE))</f>
        <v>#N/A</v>
      </c>
      <c r="CD3" t="e">
        <f>IF(VLOOKUP($A3,Days_Since_100!$H:$KU,CD$1+2,FALSE)=0,NA(),VLOOKUP($A3,Days_Since_100!$H:$KU,CD$1+2,FALSE))</f>
        <v>#N/A</v>
      </c>
      <c r="CE3" t="e">
        <f>IF(VLOOKUP($A3,Days_Since_100!$H:$KU,CE$1+2,FALSE)=0,NA(),VLOOKUP($A3,Days_Since_100!$H:$KU,CE$1+2,FALSE))</f>
        <v>#N/A</v>
      </c>
      <c r="CF3" t="e">
        <f>IF(VLOOKUP($A3,Days_Since_100!$H:$KU,CF$1+2,FALSE)=0,NA(),VLOOKUP($A3,Days_Since_100!$H:$KU,CF$1+2,FALSE))</f>
        <v>#N/A</v>
      </c>
      <c r="CG3" t="e">
        <f>IF(VLOOKUP($A3,Days_Since_100!$H:$KU,CG$1+2,FALSE)=0,NA(),VLOOKUP($A3,Days_Since_100!$H:$KU,CG$1+2,FALSE))</f>
        <v>#N/A</v>
      </c>
      <c r="CH3" t="e">
        <f>IF(VLOOKUP($A3,Days_Since_100!$H:$KU,CH$1+2,FALSE)=0,NA(),VLOOKUP($A3,Days_Since_100!$H:$KU,CH$1+2,FALSE))</f>
        <v>#N/A</v>
      </c>
      <c r="CI3" t="e">
        <f>IF(VLOOKUP($A3,Days_Since_100!$H:$KU,CI$1+2,FALSE)=0,NA(),VLOOKUP($A3,Days_Since_100!$H:$KU,CI$1+2,FALSE))</f>
        <v>#N/A</v>
      </c>
      <c r="CJ3" t="e">
        <f>IF(VLOOKUP($A3,Days_Since_100!$H:$KU,CJ$1+2,FALSE)=0,NA(),VLOOKUP($A3,Days_Since_100!$H:$KU,CJ$1+2,FALSE))</f>
        <v>#N/A</v>
      </c>
      <c r="CK3" t="e">
        <f>IF(VLOOKUP($A3,Days_Since_100!$H:$KU,CK$1+2,FALSE)=0,NA(),VLOOKUP($A3,Days_Since_100!$H:$KU,CK$1+2,FALSE))</f>
        <v>#N/A</v>
      </c>
      <c r="CL3" t="e">
        <f>IF(VLOOKUP($A3,Days_Since_100!$H:$KU,CL$1+2,FALSE)=0,NA(),VLOOKUP($A3,Days_Since_100!$H:$KU,CL$1+2,FALSE))</f>
        <v>#N/A</v>
      </c>
      <c r="CM3" t="e">
        <f>IF(VLOOKUP($A3,Days_Since_100!$H:$KU,CM$1+2,FALSE)=0,NA(),VLOOKUP($A3,Days_Since_100!$H:$KU,CM$1+2,FALSE))</f>
        <v>#N/A</v>
      </c>
      <c r="CN3" t="e">
        <f>IF(VLOOKUP($A3,Days_Since_100!$H:$KU,CN$1+2,FALSE)=0,NA(),VLOOKUP($A3,Days_Since_100!$H:$KU,CN$1+2,FALSE))</f>
        <v>#N/A</v>
      </c>
      <c r="CO3" t="e">
        <f>IF(VLOOKUP($A3,Days_Since_100!$H:$KU,CO$1+2,FALSE)=0,NA(),VLOOKUP($A3,Days_Since_100!$H:$KU,CO$1+2,FALSE))</f>
        <v>#N/A</v>
      </c>
      <c r="CP3" t="e">
        <f>IF(VLOOKUP($A3,Days_Since_100!$H:$KU,CP$1+2,FALSE)=0,NA(),VLOOKUP($A3,Days_Since_100!$H:$KU,CP$1+2,FALSE))</f>
        <v>#N/A</v>
      </c>
      <c r="CQ3" t="e">
        <f>IF(VLOOKUP($A3,Days_Since_100!$H:$KU,CQ$1+2,FALSE)=0,NA(),VLOOKUP($A3,Days_Since_100!$H:$KU,CQ$1+2,FALSE))</f>
        <v>#N/A</v>
      </c>
      <c r="CR3" t="e">
        <f>IF(VLOOKUP($A3,Days_Since_100!$H:$KU,CR$1+2,FALSE)=0,NA(),VLOOKUP($A3,Days_Since_100!$H:$KU,CR$1+2,FALSE))</f>
        <v>#N/A</v>
      </c>
      <c r="CS3" t="e">
        <f>IF(VLOOKUP($A3,Days_Since_100!$H:$KU,CS$1+2,FALSE)=0,NA(),VLOOKUP($A3,Days_Since_100!$H:$KU,CS$1+2,FALSE))</f>
        <v>#N/A</v>
      </c>
      <c r="CT3" t="e">
        <f>IF(VLOOKUP($A3,Days_Since_100!$H:$KU,CT$1+2,FALSE)=0,NA(),VLOOKUP($A3,Days_Since_100!$H:$KU,CT$1+2,FALSE))</f>
        <v>#N/A</v>
      </c>
      <c r="CU3" t="e">
        <f>IF(VLOOKUP($A3,Days_Since_100!$H:$KU,CU$1+2,FALSE)=0,NA(),VLOOKUP($A3,Days_Since_100!$H:$KU,CU$1+2,FALSE))</f>
        <v>#N/A</v>
      </c>
      <c r="CV3" t="e">
        <f>IF(VLOOKUP($A3,Days_Since_100!$H:$KU,CV$1+2,FALSE)=0,NA(),VLOOKUP($A3,Days_Since_100!$H:$KU,CV$1+2,FALSE))</f>
        <v>#N/A</v>
      </c>
      <c r="CW3" t="e">
        <f>IF(VLOOKUP($A3,Days_Since_100!$H:$KU,CW$1+2,FALSE)=0,NA(),VLOOKUP($A3,Days_Since_100!$H:$KU,CW$1+2,FALSE))</f>
        <v>#N/A</v>
      </c>
      <c r="CX3" t="e">
        <f>IF(VLOOKUP($A3,Days_Since_100!$H:$KU,CX$1+2,FALSE)=0,NA(),VLOOKUP($A3,Days_Since_100!$H:$KU,CX$1+2,FALSE))</f>
        <v>#N/A</v>
      </c>
      <c r="CY3" t="e">
        <f>IF(VLOOKUP($A3,Days_Since_100!$H:$KU,CY$1+2,FALSE)=0,NA(),VLOOKUP($A3,Days_Since_100!$H:$KU,CY$1+2,FALSE))</f>
        <v>#N/A</v>
      </c>
      <c r="CZ3" t="e">
        <f>IF(VLOOKUP($A3,Days_Since_100!$H:$KU,CZ$1+2,FALSE)=0,NA(),VLOOKUP($A3,Days_Since_100!$H:$KU,CZ$1+2,FALSE))</f>
        <v>#N/A</v>
      </c>
      <c r="DA3" t="e">
        <f>IF(VLOOKUP($A3,Days_Since_100!$H:$KU,DA$1+2,FALSE)=0,NA(),VLOOKUP($A3,Days_Since_100!$H:$KU,DA$1+2,FALSE))</f>
        <v>#N/A</v>
      </c>
      <c r="DB3" t="e">
        <f>IF(VLOOKUP($A3,Days_Since_100!$H:$KU,DB$1+2,FALSE)=0,NA(),VLOOKUP($A3,Days_Since_100!$H:$KU,DB$1+2,FALSE))</f>
        <v>#N/A</v>
      </c>
      <c r="DC3" t="e">
        <f>IF(VLOOKUP($A3,Days_Since_100!$H:$KU,DC$1+2,FALSE)=0,NA(),VLOOKUP($A3,Days_Since_100!$H:$KU,DC$1+2,FALSE))</f>
        <v>#N/A</v>
      </c>
      <c r="DD3" t="e">
        <f>IF(VLOOKUP($A3,Days_Since_100!$H:$KU,DD$1+2,FALSE)=0,NA(),VLOOKUP($A3,Days_Since_100!$H:$KU,DD$1+2,FALSE))</f>
        <v>#N/A</v>
      </c>
      <c r="DE3" t="e">
        <f>IF(VLOOKUP($A3,Days_Since_100!$H:$KU,DE$1+2,FALSE)=0,NA(),VLOOKUP($A3,Days_Since_100!$H:$KU,DE$1+2,FALSE))</f>
        <v>#N/A</v>
      </c>
      <c r="DF3" t="e">
        <f>IF(VLOOKUP($A3,Days_Since_100!$H:$KU,DF$1+2,FALSE)=0,NA(),VLOOKUP($A3,Days_Since_100!$H:$KU,DF$1+2,FALSE))</f>
        <v>#N/A</v>
      </c>
      <c r="DG3" t="e">
        <f>IF(VLOOKUP($A3,Days_Since_100!$H:$KU,DG$1+2,FALSE)=0,NA(),VLOOKUP($A3,Days_Since_100!$H:$KU,DG$1+2,FALSE))</f>
        <v>#N/A</v>
      </c>
      <c r="DH3" t="e">
        <f>IF(VLOOKUP($A3,Days_Since_100!$H:$KU,DH$1+2,FALSE)=0,NA(),VLOOKUP($A3,Days_Since_100!$H:$KU,DH$1+2,FALSE))</f>
        <v>#N/A</v>
      </c>
      <c r="DI3" t="e">
        <f>IF(VLOOKUP($A3,Days_Since_100!$H:$KU,DI$1+2,FALSE)=0,NA(),VLOOKUP($A3,Days_Since_100!$H:$KU,DI$1+2,FALSE))</f>
        <v>#N/A</v>
      </c>
      <c r="DJ3" t="e">
        <f>IF(VLOOKUP($A3,Days_Since_100!$H:$KU,DJ$1+2,FALSE)=0,NA(),VLOOKUP($A3,Days_Since_100!$H:$KU,DJ$1+2,FALSE))</f>
        <v>#N/A</v>
      </c>
      <c r="DK3" t="e">
        <f>IF(VLOOKUP($A3,Days_Since_100!$H:$KU,DK$1+2,FALSE)=0,NA(),VLOOKUP($A3,Days_Since_100!$H:$KU,DK$1+2,FALSE))</f>
        <v>#N/A</v>
      </c>
      <c r="DL3" t="e">
        <f>IF(VLOOKUP($A3,Days_Since_100!$H:$KU,DL$1+2,FALSE)=0,NA(),VLOOKUP($A3,Days_Since_100!$H:$KU,DL$1+2,FALSE))</f>
        <v>#N/A</v>
      </c>
      <c r="DM3" t="e">
        <f>IF(VLOOKUP($A3,Days_Since_100!$H:$KU,DM$1+2,FALSE)=0,NA(),VLOOKUP($A3,Days_Since_100!$H:$KU,DM$1+2,FALSE))</f>
        <v>#N/A</v>
      </c>
      <c r="DN3" t="e">
        <f>IF(VLOOKUP($A3,Days_Since_100!$H:$KU,DN$1+2,FALSE)=0,NA(),VLOOKUP($A3,Days_Since_100!$H:$KU,DN$1+2,FALSE))</f>
        <v>#N/A</v>
      </c>
      <c r="DO3" t="e">
        <f>IF(VLOOKUP($A3,Days_Since_100!$H:$KU,DO$1+2,FALSE)=0,NA(),VLOOKUP($A3,Days_Since_100!$H:$KU,DO$1+2,FALSE))</f>
        <v>#N/A</v>
      </c>
      <c r="DP3" t="e">
        <f>IF(VLOOKUP($A3,Days_Since_100!$H:$KU,DP$1+2,FALSE)=0,NA(),VLOOKUP($A3,Days_Since_100!$H:$KU,DP$1+2,FALSE))</f>
        <v>#N/A</v>
      </c>
      <c r="DQ3" t="e">
        <f>IF(VLOOKUP($A3,Days_Since_100!$H:$KU,DQ$1+2,FALSE)=0,NA(),VLOOKUP($A3,Days_Since_100!$H:$KU,DQ$1+2,FALSE))</f>
        <v>#N/A</v>
      </c>
      <c r="DR3" t="e">
        <f>IF(VLOOKUP($A3,Days_Since_100!$H:$KU,DR$1+2,FALSE)=0,NA(),VLOOKUP($A3,Days_Since_100!$H:$KU,DR$1+2,FALSE))</f>
        <v>#N/A</v>
      </c>
      <c r="DS3" t="e">
        <f>IF(VLOOKUP($A3,Days_Since_100!$H:$KU,DS$1+2,FALSE)=0,NA(),VLOOKUP($A3,Days_Since_100!$H:$KU,DS$1+2,FALSE))</f>
        <v>#N/A</v>
      </c>
      <c r="DT3" t="e">
        <f>IF(VLOOKUP($A3,Days_Since_100!$H:$KU,DT$1+2,FALSE)=0,NA(),VLOOKUP($A3,Days_Since_100!$H:$KU,DT$1+2,FALSE))</f>
        <v>#N/A</v>
      </c>
      <c r="DU3" t="e">
        <f>IF(VLOOKUP($A3,Days_Since_100!$H:$KU,DU$1+2,FALSE)=0,NA(),VLOOKUP($A3,Days_Since_100!$H:$KU,DU$1+2,FALSE))</f>
        <v>#N/A</v>
      </c>
      <c r="DV3" t="e">
        <f>IF(VLOOKUP($A3,Days_Since_100!$H:$KU,DV$1+2,FALSE)=0,NA(),VLOOKUP($A3,Days_Since_100!$H:$KU,DV$1+2,FALSE))</f>
        <v>#N/A</v>
      </c>
      <c r="DW3" t="e">
        <f>IF(VLOOKUP($A3,Days_Since_100!$H:$KU,DW$1+2,FALSE)=0,NA(),VLOOKUP($A3,Days_Since_100!$H:$KU,DW$1+2,FALSE))</f>
        <v>#N/A</v>
      </c>
      <c r="DX3" t="e">
        <f>IF(VLOOKUP($A3,Days_Since_100!$H:$KU,DX$1+2,FALSE)=0,NA(),VLOOKUP($A3,Days_Since_100!$H:$KU,DX$1+2,FALSE))</f>
        <v>#N/A</v>
      </c>
      <c r="DY3" t="e">
        <f>IF(VLOOKUP($A3,Days_Since_100!$H:$KU,DY$1+2,FALSE)=0,NA(),VLOOKUP($A3,Days_Since_100!$H:$KU,DY$1+2,FALSE))</f>
        <v>#N/A</v>
      </c>
      <c r="DZ3" t="e">
        <f>IF(VLOOKUP($A3,Days_Since_100!$H:$KU,DZ$1+2,FALSE)=0,NA(),VLOOKUP($A3,Days_Since_100!$H:$KU,DZ$1+2,FALSE))</f>
        <v>#N/A</v>
      </c>
      <c r="EA3" t="e">
        <f>IF(VLOOKUP($A3,Days_Since_100!$H:$KU,EA$1+2,FALSE)=0,NA(),VLOOKUP($A3,Days_Since_100!$H:$KU,EA$1+2,FALSE))</f>
        <v>#N/A</v>
      </c>
      <c r="EB3" t="e">
        <f>IF(VLOOKUP($A3,Days_Since_100!$H:$KU,EB$1+2,FALSE)=0,NA(),VLOOKUP($A3,Days_Since_100!$H:$KU,EB$1+2,FALSE))</f>
        <v>#N/A</v>
      </c>
      <c r="EC3" t="e">
        <f>IF(VLOOKUP($A3,Days_Since_100!$H:$KU,EC$1+2,FALSE)=0,NA(),VLOOKUP($A3,Days_Since_100!$H:$KU,EC$1+2,FALSE))</f>
        <v>#N/A</v>
      </c>
      <c r="ED3" t="e">
        <f>IF(VLOOKUP($A3,Days_Since_100!$H:$KU,ED$1+2,FALSE)=0,NA(),VLOOKUP($A3,Days_Since_100!$H:$KU,ED$1+2,FALSE))</f>
        <v>#N/A</v>
      </c>
      <c r="EE3" t="e">
        <f>IF(VLOOKUP($A3,Days_Since_100!$H:$KU,EE$1+2,FALSE)=0,NA(),VLOOKUP($A3,Days_Since_100!$H:$KU,EE$1+2,FALSE))</f>
        <v>#N/A</v>
      </c>
      <c r="EF3" t="e">
        <f>IF(VLOOKUP($A3,Days_Since_100!$H:$KU,EF$1+2,FALSE)=0,NA(),VLOOKUP($A3,Days_Since_100!$H:$KU,EF$1+2,FALSE))</f>
        <v>#N/A</v>
      </c>
      <c r="EG3" t="e">
        <f>IF(VLOOKUP($A3,Days_Since_100!$H:$KU,EG$1+2,FALSE)=0,NA(),VLOOKUP($A3,Days_Since_100!$H:$KU,EG$1+2,FALSE))</f>
        <v>#N/A</v>
      </c>
      <c r="EH3" t="e">
        <f>IF(VLOOKUP($A3,Days_Since_100!$H:$KU,EH$1+2,FALSE)=0,NA(),VLOOKUP($A3,Days_Since_100!$H:$KU,EH$1+2,FALSE))</f>
        <v>#N/A</v>
      </c>
      <c r="EI3" t="e">
        <f>IF(VLOOKUP($A3,Days_Since_100!$H:$KU,EI$1+2,FALSE)=0,NA(),VLOOKUP($A3,Days_Since_100!$H:$KU,EI$1+2,FALSE))</f>
        <v>#N/A</v>
      </c>
      <c r="EJ3" t="e">
        <f>IF(VLOOKUP($A3,Days_Since_100!$H:$KU,EJ$1+2,FALSE)=0,NA(),VLOOKUP($A3,Days_Since_100!$H:$KU,EJ$1+2,FALSE))</f>
        <v>#N/A</v>
      </c>
      <c r="EK3" t="e">
        <f>IF(VLOOKUP($A3,Days_Since_100!$H:$KU,EK$1+2,FALSE)=0,NA(),VLOOKUP($A3,Days_Since_100!$H:$KU,EK$1+2,FALSE))</f>
        <v>#N/A</v>
      </c>
      <c r="EL3" t="e">
        <f>IF(VLOOKUP($A3,Days_Since_100!$H:$KU,EL$1+2,FALSE)=0,NA(),VLOOKUP($A3,Days_Since_100!$H:$KU,EL$1+2,FALSE))</f>
        <v>#N/A</v>
      </c>
      <c r="EM3" t="e">
        <f>IF(VLOOKUP($A3,Days_Since_100!$H:$KU,EM$1+2,FALSE)=0,NA(),VLOOKUP($A3,Days_Since_100!$H:$KU,EM$1+2,FALSE))</f>
        <v>#N/A</v>
      </c>
      <c r="EN3" t="e">
        <f>IF(VLOOKUP($A3,Days_Since_100!$H:$KU,EN$1+2,FALSE)=0,NA(),VLOOKUP($A3,Days_Since_100!$H:$KU,EN$1+2,FALSE))</f>
        <v>#N/A</v>
      </c>
      <c r="EO3" t="e">
        <f>IF(VLOOKUP($A3,Days_Since_100!$H:$KU,EO$1+2,FALSE)=0,NA(),VLOOKUP($A3,Days_Since_100!$H:$KU,EO$1+2,FALSE))</f>
        <v>#N/A</v>
      </c>
      <c r="EP3" t="e">
        <f>IF(VLOOKUP($A3,Days_Since_100!$H:$KU,EP$1+2,FALSE)=0,NA(),VLOOKUP($A3,Days_Since_100!$H:$KU,EP$1+2,FALSE))</f>
        <v>#N/A</v>
      </c>
      <c r="EQ3" t="e">
        <f>IF(VLOOKUP($A3,Days_Since_100!$H:$KU,EQ$1+2,FALSE)=0,NA(),VLOOKUP($A3,Days_Since_100!$H:$KU,EQ$1+2,FALSE))</f>
        <v>#N/A</v>
      </c>
      <c r="ER3" t="e">
        <f>IF(VLOOKUP($A3,Days_Since_100!$H:$KU,ER$1+2,FALSE)=0,NA(),VLOOKUP($A3,Days_Since_100!$H:$KU,ER$1+2,FALSE))</f>
        <v>#N/A</v>
      </c>
      <c r="ES3" t="e">
        <f>IF(VLOOKUP($A3,Days_Since_100!$H:$KU,ES$1+2,FALSE)=0,NA(),VLOOKUP($A3,Days_Since_100!$H:$KU,ES$1+2,FALSE))</f>
        <v>#N/A</v>
      </c>
      <c r="ET3" t="e">
        <f>IF(VLOOKUP($A3,Days_Since_100!$H:$KU,ET$1+2,FALSE)=0,NA(),VLOOKUP($A3,Days_Since_100!$H:$KU,ET$1+2,FALSE))</f>
        <v>#N/A</v>
      </c>
      <c r="EU3" t="e">
        <f>IF(VLOOKUP($A3,Days_Since_100!$H:$KU,EU$1+2,FALSE)=0,NA(),VLOOKUP($A3,Days_Since_100!$H:$KU,EU$1+2,FALSE))</f>
        <v>#N/A</v>
      </c>
      <c r="EV3" t="e">
        <f>IF(VLOOKUP($A3,Days_Since_100!$H:$KU,EV$1+2,FALSE)=0,NA(),VLOOKUP($A3,Days_Since_100!$H:$KU,EV$1+2,FALSE))</f>
        <v>#N/A</v>
      </c>
      <c r="EW3" t="e">
        <f>IF(VLOOKUP($A3,Days_Since_100!$H:$KU,EW$1+2,FALSE)=0,NA(),VLOOKUP($A3,Days_Since_100!$H:$KU,EW$1+2,FALSE))</f>
        <v>#N/A</v>
      </c>
      <c r="EX3" t="e">
        <f>IF(VLOOKUP($A3,Days_Since_100!$H:$KU,EX$1+2,FALSE)=0,NA(),VLOOKUP($A3,Days_Since_100!$H:$KU,EX$1+2,FALSE))</f>
        <v>#N/A</v>
      </c>
      <c r="EY3" t="e">
        <f>IF(VLOOKUP($A3,Days_Since_100!$H:$KU,EY$1+2,FALSE)=0,NA(),VLOOKUP($A3,Days_Since_100!$H:$KU,EY$1+2,FALSE))</f>
        <v>#N/A</v>
      </c>
      <c r="EZ3" t="e">
        <f>IF(VLOOKUP($A3,Days_Since_100!$H:$KU,EZ$1+2,FALSE)=0,NA(),VLOOKUP($A3,Days_Since_100!$H:$KU,EZ$1+2,FALSE))</f>
        <v>#N/A</v>
      </c>
      <c r="FA3" t="e">
        <f>IF(VLOOKUP($A3,Days_Since_100!$H:$KU,FA$1+2,FALSE)=0,NA(),VLOOKUP($A3,Days_Since_100!$H:$KU,FA$1+2,FALSE))</f>
        <v>#N/A</v>
      </c>
      <c r="FB3" t="e">
        <f>IF(VLOOKUP($A3,Days_Since_100!$H:$KU,FB$1+2,FALSE)=0,NA(),VLOOKUP($A3,Days_Since_100!$H:$KU,FB$1+2,FALSE))</f>
        <v>#N/A</v>
      </c>
      <c r="FC3" t="e">
        <f>IF(VLOOKUP($A3,Days_Since_100!$H:$KU,FC$1+2,FALSE)=0,NA(),VLOOKUP($A3,Days_Since_100!$H:$KU,FC$1+2,FALSE))</f>
        <v>#N/A</v>
      </c>
      <c r="FD3" t="e">
        <f>IF(VLOOKUP($A3,Days_Since_100!$H:$KU,FD$1+2,FALSE)=0,NA(),VLOOKUP($A3,Days_Since_100!$H:$KU,FD$1+2,FALSE))</f>
        <v>#N/A</v>
      </c>
      <c r="FE3" t="e">
        <f>IF(VLOOKUP($A3,Days_Since_100!$H:$KU,FE$1+2,FALSE)=0,NA(),VLOOKUP($A3,Days_Since_100!$H:$KU,FE$1+2,FALSE))</f>
        <v>#N/A</v>
      </c>
      <c r="FF3" t="e">
        <f>IF(VLOOKUP($A3,Days_Since_100!$H:$KU,FF$1+2,FALSE)=0,NA(),VLOOKUP($A3,Days_Since_100!$H:$KU,FF$1+2,FALSE))</f>
        <v>#N/A</v>
      </c>
      <c r="FG3" t="e">
        <f>IF(VLOOKUP($A3,Days_Since_100!$H:$KU,FG$1+2,FALSE)=0,NA(),VLOOKUP($A3,Days_Since_100!$H:$KU,FG$1+2,FALSE))</f>
        <v>#N/A</v>
      </c>
      <c r="FH3" t="e">
        <f>IF(VLOOKUP($A3,Days_Since_100!$H:$KU,FH$1+2,FALSE)=0,NA(),VLOOKUP($A3,Days_Since_100!$H:$KU,FH$1+2,FALSE))</f>
        <v>#N/A</v>
      </c>
      <c r="FI3" t="e">
        <f>IF(VLOOKUP($A3,Days_Since_100!$H:$KU,FI$1+2,FALSE)=0,NA(),VLOOKUP($A3,Days_Since_100!$H:$KU,FI$1+2,FALSE))</f>
        <v>#N/A</v>
      </c>
      <c r="FJ3" t="e">
        <f>IF(VLOOKUP($A3,Days_Since_100!$H:$KU,FJ$1+2,FALSE)=0,NA(),VLOOKUP($A3,Days_Since_100!$H:$KU,FJ$1+2,FALSE))</f>
        <v>#N/A</v>
      </c>
      <c r="FK3" t="e">
        <f>IF(VLOOKUP($A3,Days_Since_100!$H:$KU,FK$1+2,FALSE)=0,NA(),VLOOKUP($A3,Days_Since_100!$H:$KU,FK$1+2,FALSE))</f>
        <v>#N/A</v>
      </c>
      <c r="FL3" t="e">
        <f>IF(VLOOKUP($A3,Days_Since_100!$H:$KU,FL$1+2,FALSE)=0,NA(),VLOOKUP($A3,Days_Since_100!$H:$KU,FL$1+2,FALSE))</f>
        <v>#N/A</v>
      </c>
      <c r="FM3" t="e">
        <f>IF(VLOOKUP($A3,Days_Since_100!$H:$KU,FM$1+2,FALSE)=0,NA(),VLOOKUP($A3,Days_Since_100!$H:$KU,FM$1+2,FALSE))</f>
        <v>#N/A</v>
      </c>
      <c r="FN3" t="e">
        <f>IF(VLOOKUP($A3,Days_Since_100!$H:$KU,FN$1+2,FALSE)=0,NA(),VLOOKUP($A3,Days_Since_100!$H:$KU,FN$1+2,FALSE))</f>
        <v>#N/A</v>
      </c>
      <c r="FO3" t="e">
        <f>IF(VLOOKUP($A3,Days_Since_100!$H:$KU,FO$1+2,FALSE)=0,NA(),VLOOKUP($A3,Days_Since_100!$H:$KU,FO$1+2,FALSE))</f>
        <v>#N/A</v>
      </c>
      <c r="FP3" t="e">
        <f>IF(VLOOKUP($A3,Days_Since_100!$H:$KU,FP$1+2,FALSE)=0,NA(),VLOOKUP($A3,Days_Since_100!$H:$KU,FP$1+2,FALSE))</f>
        <v>#N/A</v>
      </c>
      <c r="FQ3" t="e">
        <f>IF(VLOOKUP($A3,Days_Since_100!$H:$KU,FQ$1+2,FALSE)=0,NA(),VLOOKUP($A3,Days_Since_100!$H:$KU,FQ$1+2,FALSE))</f>
        <v>#N/A</v>
      </c>
      <c r="FR3" t="e">
        <f>IF(VLOOKUP($A3,Days_Since_100!$H:$KU,FR$1+2,FALSE)=0,NA(),VLOOKUP($A3,Days_Since_100!$H:$KU,FR$1+2,FALSE))</f>
        <v>#N/A</v>
      </c>
      <c r="FS3" t="e">
        <f>IF(VLOOKUP($A3,Days_Since_100!$H:$KU,FS$1+2,FALSE)=0,NA(),VLOOKUP($A3,Days_Since_100!$H:$KU,FS$1+2,FALSE))</f>
        <v>#N/A</v>
      </c>
      <c r="FT3" t="e">
        <f>IF(VLOOKUP($A3,Days_Since_100!$H:$KU,FT$1+2,FALSE)=0,NA(),VLOOKUP($A3,Days_Since_100!$H:$KU,FT$1+2,FALSE))</f>
        <v>#N/A</v>
      </c>
      <c r="FU3" t="e">
        <f>IF(VLOOKUP($A3,Days_Since_100!$H:$KU,FU$1+2,FALSE)=0,NA(),VLOOKUP($A3,Days_Since_100!$H:$KU,FU$1+2,FALSE))</f>
        <v>#N/A</v>
      </c>
      <c r="FV3" t="e">
        <f>IF(VLOOKUP($A3,Days_Since_100!$H:$KU,FV$1+2,FALSE)=0,NA(),VLOOKUP($A3,Days_Since_100!$H:$KU,FV$1+2,FALSE))</f>
        <v>#N/A</v>
      </c>
      <c r="FW3" t="e">
        <f>IF(VLOOKUP($A3,Days_Since_100!$H:$KU,FW$1+2,FALSE)=0,NA(),VLOOKUP($A3,Days_Since_100!$H:$KU,FW$1+2,FALSE))</f>
        <v>#N/A</v>
      </c>
      <c r="FX3" t="e">
        <f>IF(VLOOKUP($A3,Days_Since_100!$H:$KU,FX$1+2,FALSE)=0,NA(),VLOOKUP($A3,Days_Since_100!$H:$KU,FX$1+2,FALSE))</f>
        <v>#N/A</v>
      </c>
      <c r="FY3" t="e">
        <f>IF(VLOOKUP($A3,Days_Since_100!$H:$KU,FY$1+2,FALSE)=0,NA(),VLOOKUP($A3,Days_Since_100!$H:$KU,FY$1+2,FALSE))</f>
        <v>#N/A</v>
      </c>
      <c r="FZ3" t="e">
        <f>IF(VLOOKUP($A3,Days_Since_100!$H:$KU,FZ$1+2,FALSE)=0,NA(),VLOOKUP($A3,Days_Since_100!$H:$KU,FZ$1+2,FALSE))</f>
        <v>#N/A</v>
      </c>
      <c r="GA3" t="e">
        <f>IF(VLOOKUP($A3,Days_Since_100!$H:$KU,GA$1+2,FALSE)=0,NA(),VLOOKUP($A3,Days_Since_100!$H:$KU,GA$1+2,FALSE))</f>
        <v>#N/A</v>
      </c>
      <c r="GB3" t="e">
        <f>IF(VLOOKUP($A3,Days_Since_100!$H:$KU,GB$1+2,FALSE)=0,NA(),VLOOKUP($A3,Days_Since_100!$H:$KU,GB$1+2,FALSE))</f>
        <v>#N/A</v>
      </c>
      <c r="GC3" t="e">
        <f>IF(VLOOKUP($A3,Days_Since_100!$H:$KU,GC$1+2,FALSE)=0,NA(),VLOOKUP($A3,Days_Since_100!$H:$KU,GC$1+2,FALSE))</f>
        <v>#N/A</v>
      </c>
      <c r="GD3" t="e">
        <f>IF(VLOOKUP($A3,Days_Since_100!$H:$KU,GD$1+2,FALSE)=0,NA(),VLOOKUP($A3,Days_Since_100!$H:$KU,GD$1+2,FALSE))</f>
        <v>#N/A</v>
      </c>
      <c r="GE3" t="e">
        <f>IF(VLOOKUP($A3,Days_Since_100!$H:$KU,GE$1+2,FALSE)=0,NA(),VLOOKUP($A3,Days_Since_100!$H:$KU,GE$1+2,FALSE))</f>
        <v>#N/A</v>
      </c>
      <c r="GF3" t="e">
        <f>IF(VLOOKUP($A3,Days_Since_100!$H:$KU,GF$1+2,FALSE)=0,NA(),VLOOKUP($A3,Days_Since_100!$H:$KU,GF$1+2,FALSE))</f>
        <v>#N/A</v>
      </c>
      <c r="GG3" t="e">
        <f>IF(VLOOKUP($A3,Days_Since_100!$H:$KU,GG$1+2,FALSE)=0,NA(),VLOOKUP($A3,Days_Since_100!$H:$KU,GG$1+2,FALSE))</f>
        <v>#N/A</v>
      </c>
      <c r="GH3" t="e">
        <f>IF(VLOOKUP($A3,Days_Since_100!$H:$KU,GH$1+2,FALSE)=0,NA(),VLOOKUP($A3,Days_Since_100!$H:$KU,GH$1+2,FALSE))</f>
        <v>#N/A</v>
      </c>
      <c r="GI3" t="e">
        <f>IF(VLOOKUP($A3,Days_Since_100!$H:$KU,GI$1+2,FALSE)=0,NA(),VLOOKUP($A3,Days_Since_100!$H:$KU,GI$1+2,FALSE))</f>
        <v>#N/A</v>
      </c>
      <c r="GJ3" t="e">
        <f>IF(VLOOKUP($A3,Days_Since_100!$H:$KU,GJ$1+2,FALSE)=0,NA(),VLOOKUP($A3,Days_Since_100!$H:$KU,GJ$1+2,FALSE))</f>
        <v>#N/A</v>
      </c>
      <c r="GK3" t="e">
        <f>IF(VLOOKUP($A3,Days_Since_100!$H:$KU,GK$1+2,FALSE)=0,NA(),VLOOKUP($A3,Days_Since_100!$H:$KU,GK$1+2,FALSE))</f>
        <v>#N/A</v>
      </c>
      <c r="GL3" t="e">
        <f>IF(VLOOKUP($A3,Days_Since_100!$H:$KU,GL$1+2,FALSE)=0,NA(),VLOOKUP($A3,Days_Since_100!$H:$KU,GL$1+2,FALSE))</f>
        <v>#N/A</v>
      </c>
      <c r="GM3" t="e">
        <f>IF(VLOOKUP($A3,Days_Since_100!$H:$KU,GM$1+2,FALSE)=0,NA(),VLOOKUP($A3,Days_Since_100!$H:$KU,GM$1+2,FALSE))</f>
        <v>#N/A</v>
      </c>
      <c r="GN3" t="e">
        <f>IF(VLOOKUP($A3,Days_Since_100!$H:$KU,GN$1+2,FALSE)=0,NA(),VLOOKUP($A3,Days_Since_100!$H:$KU,GN$1+2,FALSE))</f>
        <v>#N/A</v>
      </c>
      <c r="GO3" t="e">
        <f>IF(VLOOKUP($A3,Days_Since_100!$H:$KU,GO$1+2,FALSE)=0,NA(),VLOOKUP($A3,Days_Since_100!$H:$KU,GO$1+2,FALSE))</f>
        <v>#N/A</v>
      </c>
      <c r="GP3" t="e">
        <f>IF(VLOOKUP($A3,Days_Since_100!$H:$KU,GP$1+2,FALSE)=0,NA(),VLOOKUP($A3,Days_Since_100!$H:$KU,GP$1+2,FALSE))</f>
        <v>#N/A</v>
      </c>
      <c r="GQ3" t="e">
        <f>IF(VLOOKUP($A3,Days_Since_100!$H:$KU,GQ$1+2,FALSE)=0,NA(),VLOOKUP($A3,Days_Since_100!$H:$KU,GQ$1+2,FALSE))</f>
        <v>#N/A</v>
      </c>
      <c r="GR3" t="e">
        <f>IF(VLOOKUP($A3,Days_Since_100!$H:$KU,GR$1+2,FALSE)=0,NA(),VLOOKUP($A3,Days_Since_100!$H:$KU,GR$1+2,FALSE))</f>
        <v>#N/A</v>
      </c>
      <c r="GS3" t="e">
        <f>IF(VLOOKUP($A3,Days_Since_100!$H:$KU,GS$1+2,FALSE)=0,NA(),VLOOKUP($A3,Days_Since_100!$H:$KU,GS$1+2,FALSE))</f>
        <v>#N/A</v>
      </c>
      <c r="GT3" t="e">
        <f>IF(VLOOKUP($A3,Days_Since_100!$H:$KU,GT$1+2,FALSE)=0,NA(),VLOOKUP($A3,Days_Since_100!$H:$KU,GT$1+2,FALSE))</f>
        <v>#N/A</v>
      </c>
      <c r="GU3" t="e">
        <f>IF(VLOOKUP($A3,Days_Since_100!$H:$KU,GU$1+2,FALSE)=0,NA(),VLOOKUP($A3,Days_Since_100!$H:$KU,GU$1+2,FALSE))</f>
        <v>#N/A</v>
      </c>
      <c r="GV3" t="e">
        <f>IF(VLOOKUP($A3,Days_Since_100!$H:$KU,GV$1+2,FALSE)=0,NA(),VLOOKUP($A3,Days_Since_100!$H:$KU,GV$1+2,FALSE))</f>
        <v>#N/A</v>
      </c>
      <c r="GW3" t="e">
        <f>IF(VLOOKUP($A3,Days_Since_100!$H:$KU,GW$1+2,FALSE)=0,NA(),VLOOKUP($A3,Days_Since_100!$H:$KU,GW$1+2,FALSE))</f>
        <v>#N/A</v>
      </c>
      <c r="GX3" t="e">
        <f>IF(VLOOKUP($A3,Days_Since_100!$H:$KU,GX$1+2,FALSE)=0,NA(),VLOOKUP($A3,Days_Since_100!$H:$KU,GX$1+2,FALSE))</f>
        <v>#N/A</v>
      </c>
      <c r="GY3" t="e">
        <f>IF(VLOOKUP($A3,Days_Since_100!$H:$KU,GY$1+2,FALSE)=0,NA(),VLOOKUP($A3,Days_Since_100!$H:$KU,GY$1+2,FALSE))</f>
        <v>#N/A</v>
      </c>
      <c r="GZ3" t="e">
        <f>IF(VLOOKUP($A3,Days_Since_100!$H:$KU,GZ$1+2,FALSE)=0,NA(),VLOOKUP($A3,Days_Since_100!$H:$KU,GZ$1+2,FALSE))</f>
        <v>#N/A</v>
      </c>
      <c r="HA3" t="e">
        <f>IF(VLOOKUP($A3,Days_Since_100!$H:$KU,HA$1+2,FALSE)=0,NA(),VLOOKUP($A3,Days_Since_100!$H:$KU,HA$1+2,FALSE))</f>
        <v>#N/A</v>
      </c>
      <c r="HB3" t="e">
        <f>IF(VLOOKUP($A3,Days_Since_100!$H:$KU,HB$1+2,FALSE)=0,NA(),VLOOKUP($A3,Days_Since_100!$H:$KU,HB$1+2,FALSE))</f>
        <v>#N/A</v>
      </c>
      <c r="HC3" t="e">
        <f>IF(VLOOKUP($A3,Days_Since_100!$H:$KU,HC$1+2,FALSE)=0,NA(),VLOOKUP($A3,Days_Since_100!$H:$KU,HC$1+2,FALSE))</f>
        <v>#N/A</v>
      </c>
      <c r="HD3" t="e">
        <f>IF(VLOOKUP($A3,Days_Since_100!$H:$KU,HD$1+2,FALSE)=0,NA(),VLOOKUP($A3,Days_Since_100!$H:$KU,HD$1+2,FALSE))</f>
        <v>#N/A</v>
      </c>
      <c r="HE3" t="e">
        <f>IF(VLOOKUP($A3,Days_Since_100!$H:$KU,HE$1+2,FALSE)=0,NA(),VLOOKUP($A3,Days_Since_100!$H:$KU,HE$1+2,FALSE))</f>
        <v>#N/A</v>
      </c>
      <c r="HF3" t="e">
        <f>IF(VLOOKUP($A3,Days_Since_100!$H:$KU,HF$1+2,FALSE)=0,NA(),VLOOKUP($A3,Days_Since_100!$H:$KU,HF$1+2,FALSE))</f>
        <v>#N/A</v>
      </c>
      <c r="HG3" t="e">
        <f>IF(VLOOKUP($A3,Days_Since_100!$H:$KU,HG$1+2,FALSE)=0,NA(),VLOOKUP($A3,Days_Since_100!$H:$KU,HG$1+2,FALSE))</f>
        <v>#N/A</v>
      </c>
      <c r="HH3" t="e">
        <f>IF(VLOOKUP($A3,Days_Since_100!$H:$KU,HH$1+2,FALSE)=0,NA(),VLOOKUP($A3,Days_Since_100!$H:$KU,HH$1+2,FALSE))</f>
        <v>#N/A</v>
      </c>
      <c r="HI3" t="e">
        <f>IF(VLOOKUP($A3,Days_Since_100!$H:$KU,HI$1+2,FALSE)=0,NA(),VLOOKUP($A3,Days_Since_100!$H:$KU,HI$1+2,FALSE))</f>
        <v>#N/A</v>
      </c>
      <c r="HJ3" t="e">
        <f>IF(VLOOKUP($A3,Days_Since_100!$H:$KU,HJ$1+2,FALSE)=0,NA(),VLOOKUP($A3,Days_Since_100!$H:$KU,HJ$1+2,FALSE))</f>
        <v>#N/A</v>
      </c>
      <c r="HK3" t="e">
        <f>IF(VLOOKUP($A3,Days_Since_100!$H:$KU,HK$1+2,FALSE)=0,NA(),VLOOKUP($A3,Days_Since_100!$H:$KU,HK$1+2,FALSE))</f>
        <v>#N/A</v>
      </c>
      <c r="HL3" t="e">
        <f>IF(VLOOKUP($A3,Days_Since_100!$H:$KU,HL$1+2,FALSE)=0,NA(),VLOOKUP($A3,Days_Since_100!$H:$KU,HL$1+2,FALSE))</f>
        <v>#N/A</v>
      </c>
      <c r="HM3" t="e">
        <f>IF(VLOOKUP($A3,Days_Since_100!$H:$KU,HM$1+2,FALSE)=0,NA(),VLOOKUP($A3,Days_Since_100!$H:$KU,HM$1+2,FALSE))</f>
        <v>#N/A</v>
      </c>
      <c r="HN3" t="e">
        <f>IF(VLOOKUP($A3,Days_Since_100!$H:$KU,HN$1+2,FALSE)=0,NA(),VLOOKUP($A3,Days_Since_100!$H:$KU,HN$1+2,FALSE))</f>
        <v>#N/A</v>
      </c>
      <c r="HO3" t="e">
        <f>IF(VLOOKUP($A3,Days_Since_100!$H:$KU,HO$1+2,FALSE)=0,NA(),VLOOKUP($A3,Days_Since_100!$H:$KU,HO$1+2,FALSE))</f>
        <v>#N/A</v>
      </c>
      <c r="HP3" t="e">
        <f>IF(VLOOKUP($A3,Days_Since_100!$H:$KU,HP$1+2,FALSE)=0,NA(),VLOOKUP($A3,Days_Since_100!$H:$KU,HP$1+2,FALSE))</f>
        <v>#N/A</v>
      </c>
      <c r="HQ3" t="e">
        <f>IF(VLOOKUP($A3,Days_Since_100!$H:$KU,HQ$1+2,FALSE)=0,NA(),VLOOKUP($A3,Days_Since_100!$H:$KU,HQ$1+2,FALSE))</f>
        <v>#N/A</v>
      </c>
      <c r="HR3" t="e">
        <f>IF(VLOOKUP($A3,Days_Since_100!$H:$KU,HR$1+2,FALSE)=0,NA(),VLOOKUP($A3,Days_Since_100!$H:$KU,HR$1+2,FALSE))</f>
        <v>#N/A</v>
      </c>
      <c r="HS3" t="e">
        <f>IF(VLOOKUP($A3,Days_Since_100!$H:$KU,HS$1+2,FALSE)=0,NA(),VLOOKUP($A3,Days_Since_100!$H:$KU,HS$1+2,FALSE))</f>
        <v>#N/A</v>
      </c>
      <c r="HT3" t="e">
        <f>IF(VLOOKUP($A3,Days_Since_100!$H:$KU,HT$1+2,FALSE)=0,NA(),VLOOKUP($A3,Days_Since_100!$H:$KU,HT$1+2,FALSE))</f>
        <v>#N/A</v>
      </c>
      <c r="HU3" t="e">
        <f>IF(VLOOKUP($A3,Days_Since_100!$H:$KU,HU$1+2,FALSE)=0,NA(),VLOOKUP($A3,Days_Since_100!$H:$KU,HU$1+2,FALSE))</f>
        <v>#N/A</v>
      </c>
      <c r="HV3" t="e">
        <f>IF(VLOOKUP($A3,Days_Since_100!$H:$KU,HV$1+2,FALSE)=0,NA(),VLOOKUP($A3,Days_Since_100!$H:$KU,HV$1+2,FALSE))</f>
        <v>#N/A</v>
      </c>
      <c r="HW3" t="e">
        <f>IF(VLOOKUP($A3,Days_Since_100!$H:$KU,HW$1+2,FALSE)=0,NA(),VLOOKUP($A3,Days_Since_100!$H:$KU,HW$1+2,FALSE))</f>
        <v>#N/A</v>
      </c>
      <c r="HX3" t="e">
        <f>IF(VLOOKUP($A3,Days_Since_100!$H:$KU,HX$1+2,FALSE)=0,NA(),VLOOKUP($A3,Days_Since_100!$H:$KU,HX$1+2,FALSE))</f>
        <v>#N/A</v>
      </c>
      <c r="HY3" t="e">
        <f>IF(VLOOKUP($A3,Days_Since_100!$H:$KU,HY$1+2,FALSE)=0,NA(),VLOOKUP($A3,Days_Since_100!$H:$KU,HY$1+2,FALSE))</f>
        <v>#N/A</v>
      </c>
      <c r="HZ3" t="e">
        <f>IF(VLOOKUP($A3,Days_Since_100!$H:$KU,HZ$1+2,FALSE)=0,NA(),VLOOKUP($A3,Days_Since_100!$H:$KU,HZ$1+2,FALSE))</f>
        <v>#N/A</v>
      </c>
      <c r="IA3" t="e">
        <f>IF(VLOOKUP($A3,Days_Since_100!$H:$KU,IA$1+2,FALSE)=0,NA(),VLOOKUP($A3,Days_Since_100!$H:$KU,IA$1+2,FALSE))</f>
        <v>#N/A</v>
      </c>
      <c r="IB3" t="e">
        <f>IF(VLOOKUP($A3,Days_Since_100!$H:$KU,IB$1+2,FALSE)=0,NA(),VLOOKUP($A3,Days_Since_100!$H:$KU,IB$1+2,FALSE))</f>
        <v>#N/A</v>
      </c>
      <c r="IC3" t="e">
        <f>IF(VLOOKUP($A3,Days_Since_100!$H:$KU,IC$1+2,FALSE)=0,NA(),VLOOKUP($A3,Days_Since_100!$H:$KU,IC$1+2,FALSE))</f>
        <v>#N/A</v>
      </c>
      <c r="ID3" t="e">
        <f>IF(VLOOKUP($A3,Days_Since_100!$H:$KU,ID$1+2,FALSE)=0,NA(),VLOOKUP($A3,Days_Since_100!$H:$KU,ID$1+2,FALSE))</f>
        <v>#N/A</v>
      </c>
      <c r="IE3" t="e">
        <f>IF(VLOOKUP($A3,Days_Since_100!$H:$KU,IE$1+2,FALSE)=0,NA(),VLOOKUP($A3,Days_Since_100!$H:$KU,IE$1+2,FALSE))</f>
        <v>#N/A</v>
      </c>
      <c r="IF3" t="e">
        <f>IF(VLOOKUP($A3,Days_Since_100!$H:$KU,IF$1+2,FALSE)=0,NA(),VLOOKUP($A3,Days_Since_100!$H:$KU,IF$1+2,FALSE))</f>
        <v>#N/A</v>
      </c>
      <c r="IG3" t="e">
        <f>IF(VLOOKUP($A3,Days_Since_100!$H:$KU,IG$1+2,FALSE)=0,NA(),VLOOKUP($A3,Days_Since_100!$H:$KU,IG$1+2,FALSE))</f>
        <v>#N/A</v>
      </c>
      <c r="IH3" t="e">
        <f>IF(VLOOKUP($A3,Days_Since_100!$H:$KU,IH$1+2,FALSE)=0,NA(),VLOOKUP($A3,Days_Since_100!$H:$KU,IH$1+2,FALSE))</f>
        <v>#N/A</v>
      </c>
      <c r="II3" t="e">
        <f>IF(VLOOKUP($A3,Days_Since_100!$H:$KU,II$1+2,FALSE)=0,NA(),VLOOKUP($A3,Days_Since_100!$H:$KU,II$1+2,FALSE))</f>
        <v>#N/A</v>
      </c>
      <c r="IJ3" t="e">
        <f>IF(VLOOKUP($A3,Days_Since_100!$H:$KU,IJ$1+2,FALSE)=0,NA(),VLOOKUP($A3,Days_Since_100!$H:$KU,IJ$1+2,FALSE))</f>
        <v>#N/A</v>
      </c>
      <c r="IK3" t="e">
        <f>IF(VLOOKUP($A3,Days_Since_100!$H:$KU,IK$1+2,FALSE)=0,NA(),VLOOKUP($A3,Days_Since_100!$H:$KU,IK$1+2,FALSE))</f>
        <v>#N/A</v>
      </c>
      <c r="IL3" t="e">
        <f>IF(VLOOKUP($A3,Days_Since_100!$H:$KU,IL$1+2,FALSE)=0,NA(),VLOOKUP($A3,Days_Since_100!$H:$KU,IL$1+2,FALSE))</f>
        <v>#N/A</v>
      </c>
      <c r="IM3" t="e">
        <f>IF(VLOOKUP($A3,Days_Since_100!$H:$KU,IM$1+2,FALSE)=0,NA(),VLOOKUP($A3,Days_Since_100!$H:$KU,IM$1+2,FALSE))</f>
        <v>#N/A</v>
      </c>
      <c r="IN3" t="e">
        <f>IF(VLOOKUP($A3,Days_Since_100!$H:$KU,IN$1+2,FALSE)=0,NA(),VLOOKUP($A3,Days_Since_100!$H:$KU,IN$1+2,FALSE))</f>
        <v>#N/A</v>
      </c>
      <c r="IO3" t="e">
        <f>IF(VLOOKUP($A3,Days_Since_100!$H:$KU,IO$1+2,FALSE)=0,NA(),VLOOKUP($A3,Days_Since_100!$H:$KU,IO$1+2,FALSE))</f>
        <v>#N/A</v>
      </c>
      <c r="IP3" t="e">
        <f>IF(VLOOKUP($A3,Days_Since_100!$H:$KU,IP$1+2,FALSE)=0,NA(),VLOOKUP($A3,Days_Since_100!$H:$KU,IP$1+2,FALSE))</f>
        <v>#N/A</v>
      </c>
      <c r="IQ3" t="e">
        <f>IF(VLOOKUP($A3,Days_Since_100!$H:$KU,IQ$1+2,FALSE)=0,NA(),VLOOKUP($A3,Days_Since_100!$H:$KU,IQ$1+2,FALSE))</f>
        <v>#N/A</v>
      </c>
      <c r="IR3" t="e">
        <f>IF(VLOOKUP($A3,Days_Since_100!$H:$KU,IR$1+2,FALSE)=0,NA(),VLOOKUP($A3,Days_Since_100!$H:$KU,IR$1+2,FALSE))</f>
        <v>#N/A</v>
      </c>
      <c r="IS3" t="e">
        <f>IF(VLOOKUP($A3,Days_Since_100!$H:$KU,IS$1+2,FALSE)=0,NA(),VLOOKUP($A3,Days_Since_100!$H:$KU,IS$1+2,FALSE))</f>
        <v>#N/A</v>
      </c>
      <c r="IT3" t="e">
        <f>IF(VLOOKUP($A3,Days_Since_100!$H:$KU,IT$1+2,FALSE)=0,NA(),VLOOKUP($A3,Days_Since_100!$H:$KU,IT$1+2,FALSE))</f>
        <v>#N/A</v>
      </c>
      <c r="IU3" t="e">
        <f>IF(VLOOKUP($A3,Days_Since_100!$H:$KU,IU$1+2,FALSE)=0,NA(),VLOOKUP($A3,Days_Since_100!$H:$KU,IU$1+2,FALSE))</f>
        <v>#N/A</v>
      </c>
      <c r="IV3" t="e">
        <f>IF(VLOOKUP($A3,Days_Since_100!$H:$KU,IV$1+2,FALSE)=0,NA(),VLOOKUP($A3,Days_Since_100!$H:$KU,IV$1+2,FALSE))</f>
        <v>#N/A</v>
      </c>
      <c r="IW3" t="e">
        <f>IF(VLOOKUP($A3,Days_Since_100!$H:$KU,IW$1+2,FALSE)=0,NA(),VLOOKUP($A3,Days_Since_100!$H:$KU,IW$1+2,FALSE))</f>
        <v>#N/A</v>
      </c>
      <c r="IX3" t="e">
        <f>IF(VLOOKUP($A3,Days_Since_100!$H:$KU,IX$1+2,FALSE)=0,NA(),VLOOKUP($A3,Days_Since_100!$H:$KU,IX$1+2,FALSE))</f>
        <v>#N/A</v>
      </c>
      <c r="IY3" t="e">
        <f>IF(VLOOKUP($A3,Days_Since_100!$H:$KU,IY$1+2,FALSE)=0,NA(),VLOOKUP($A3,Days_Since_100!$H:$KU,IY$1+2,FALSE))</f>
        <v>#N/A</v>
      </c>
      <c r="IZ3" t="e">
        <f>IF(VLOOKUP($A3,Days_Since_100!$H:$KU,IZ$1+2,FALSE)=0,NA(),VLOOKUP($A3,Days_Since_100!$H:$KU,IZ$1+2,FALSE))</f>
        <v>#N/A</v>
      </c>
      <c r="JA3" t="e">
        <f>IF(VLOOKUP($A3,Days_Since_100!$H:$KU,JA$1+2,FALSE)=0,NA(),VLOOKUP($A3,Days_Since_100!$H:$KU,JA$1+2,FALSE))</f>
        <v>#N/A</v>
      </c>
      <c r="JB3" t="e">
        <f>IF(VLOOKUP($A3,Days_Since_100!$H:$KU,JB$1+2,FALSE)=0,NA(),VLOOKUP($A3,Days_Since_100!$H:$KU,JB$1+2,FALSE))</f>
        <v>#N/A</v>
      </c>
      <c r="JC3" t="e">
        <f>IF(VLOOKUP($A3,Days_Since_100!$H:$KU,JC$1+2,FALSE)=0,NA(),VLOOKUP($A3,Days_Since_100!$H:$KU,JC$1+2,FALSE))</f>
        <v>#N/A</v>
      </c>
      <c r="JD3" t="e">
        <f>IF(VLOOKUP($A3,Days_Since_100!$H:$KU,JD$1+2,FALSE)=0,NA(),VLOOKUP($A3,Days_Since_100!$H:$KU,JD$1+2,FALSE))</f>
        <v>#N/A</v>
      </c>
      <c r="JE3" t="e">
        <f>IF(VLOOKUP($A3,Days_Since_100!$H:$KU,JE$1+2,FALSE)=0,NA(),VLOOKUP($A3,Days_Since_100!$H:$KU,JE$1+2,FALSE))</f>
        <v>#N/A</v>
      </c>
      <c r="JF3" t="e">
        <f>IF(VLOOKUP($A3,Days_Since_100!$H:$KU,JF$1+2,FALSE)=0,NA(),VLOOKUP($A3,Days_Since_100!$H:$KU,JF$1+2,FALSE))</f>
        <v>#N/A</v>
      </c>
      <c r="JG3" t="e">
        <f>IF(VLOOKUP($A3,Days_Since_100!$H:$KU,JG$1+2,FALSE)=0,NA(),VLOOKUP($A3,Days_Since_100!$H:$KU,JG$1+2,FALSE))</f>
        <v>#N/A</v>
      </c>
      <c r="JH3" t="e">
        <f>IF(VLOOKUP($A3,Days_Since_100!$H:$KU,JH$1+2,FALSE)=0,NA(),VLOOKUP($A3,Days_Since_100!$H:$KU,JH$1+2,FALSE))</f>
        <v>#N/A</v>
      </c>
      <c r="JI3" t="e">
        <f>IF(VLOOKUP($A3,Days_Since_100!$H:$KU,JI$1+2,FALSE)=0,NA(),VLOOKUP($A3,Days_Since_100!$H:$KU,JI$1+2,FALSE))</f>
        <v>#N/A</v>
      </c>
      <c r="JJ3" t="e">
        <f>IF(VLOOKUP($A3,Days_Since_100!$H:$KU,JJ$1+2,FALSE)=0,NA(),VLOOKUP($A3,Days_Since_100!$H:$KU,JJ$1+2,FALSE))</f>
        <v>#N/A</v>
      </c>
      <c r="JK3" t="e">
        <f>IF(VLOOKUP($A3,Days_Since_100!$H:$KU,JK$1+2,FALSE)=0,NA(),VLOOKUP($A3,Days_Since_100!$H:$KU,JK$1+2,FALSE))</f>
        <v>#N/A</v>
      </c>
      <c r="JL3" t="e">
        <f>IF(VLOOKUP($A3,Days_Since_100!$H:$KU,JL$1+2,FALSE)=0,NA(),VLOOKUP($A3,Days_Since_100!$H:$KU,JL$1+2,FALSE))</f>
        <v>#N/A</v>
      </c>
      <c r="JM3" t="e">
        <f>IF(VLOOKUP($A3,Days_Since_100!$H:$KU,JM$1+2,FALSE)=0,NA(),VLOOKUP($A3,Days_Since_100!$H:$KU,JM$1+2,FALSE))</f>
        <v>#N/A</v>
      </c>
      <c r="JN3" t="e">
        <f>IF(VLOOKUP($A3,Days_Since_100!$H:$KU,JN$1+2,FALSE)=0,NA(),VLOOKUP($A3,Days_Since_100!$H:$KU,JN$1+2,FALSE))</f>
        <v>#N/A</v>
      </c>
      <c r="JO3" t="e">
        <f>IF(VLOOKUP($A3,Days_Since_100!$H:$KU,JO$1+2,FALSE)=0,NA(),VLOOKUP($A3,Days_Since_100!$H:$KU,JO$1+2,FALSE))</f>
        <v>#N/A</v>
      </c>
      <c r="JP3" t="e">
        <f>IF(VLOOKUP($A3,Days_Since_100!$H:$KU,JP$1+2,FALSE)=0,NA(),VLOOKUP($A3,Days_Since_100!$H:$KU,JP$1+2,FALSE))</f>
        <v>#N/A</v>
      </c>
      <c r="JQ3" t="e">
        <f>IF(VLOOKUP($A3,Days_Since_100!$H:$KU,JQ$1+2,FALSE)=0,NA(),VLOOKUP($A3,Days_Since_100!$H:$KU,JQ$1+2,FALSE))</f>
        <v>#N/A</v>
      </c>
      <c r="JR3" t="e">
        <f>IF(VLOOKUP($A3,Days_Since_100!$H:$KU,JR$1+2,FALSE)=0,NA(),VLOOKUP($A3,Days_Since_100!$H:$KU,JR$1+2,FALSE))</f>
        <v>#N/A</v>
      </c>
      <c r="JS3" t="e">
        <f>IF(VLOOKUP($A3,Days_Since_100!$H:$KU,JS$1+2,FALSE)=0,NA(),VLOOKUP($A3,Days_Since_100!$H:$KU,JS$1+2,FALSE))</f>
        <v>#N/A</v>
      </c>
      <c r="JT3" t="e">
        <f>IF(VLOOKUP($A3,Days_Since_100!$H:$KU,JT$1+2,FALSE)=0,NA(),VLOOKUP($A3,Days_Since_100!$H:$KU,JT$1+2,FALSE))</f>
        <v>#N/A</v>
      </c>
      <c r="JU3" t="e">
        <f>IF(VLOOKUP($A3,Days_Since_100!$H:$KU,JU$1+2,FALSE)=0,NA(),VLOOKUP($A3,Days_Since_100!$H:$KU,JU$1+2,FALSE))</f>
        <v>#N/A</v>
      </c>
      <c r="JV3" t="e">
        <f>IF(VLOOKUP($A3,Days_Since_100!$H:$KU,JV$1+2,FALSE)=0,NA(),VLOOKUP($A3,Days_Since_100!$H:$KU,JV$1+2,FALSE))</f>
        <v>#N/A</v>
      </c>
      <c r="JW3" t="e">
        <f>IF(VLOOKUP($A3,Days_Since_100!$H:$KU,JW$1+2,FALSE)=0,NA(),VLOOKUP($A3,Days_Since_100!$H:$KU,JW$1+2,FALSE))</f>
        <v>#N/A</v>
      </c>
      <c r="JX3" t="e">
        <f>IF(VLOOKUP($A3,Days_Since_100!$H:$KU,JX$1+2,FALSE)=0,NA(),VLOOKUP($A3,Days_Since_100!$H:$KU,JX$1+2,FALSE))</f>
        <v>#N/A</v>
      </c>
      <c r="JY3" t="e">
        <f>IF(VLOOKUP($A3,Days_Since_100!$H:$KU,JY$1+2,FALSE)=0,NA(),VLOOKUP($A3,Days_Since_100!$H:$KU,JY$1+2,FALSE))</f>
        <v>#N/A</v>
      </c>
      <c r="JZ3" t="e">
        <f>IF(VLOOKUP($A3,Days_Since_100!$H:$KU,JZ$1+2,FALSE)=0,NA(),VLOOKUP($A3,Days_Since_100!$H:$KU,JZ$1+2,FALSE))</f>
        <v>#N/A</v>
      </c>
      <c r="KA3" t="e">
        <f>IF(VLOOKUP($A3,Days_Since_100!$H:$KU,KA$1+2,FALSE)=0,NA(),VLOOKUP($A3,Days_Since_100!$H:$KU,KA$1+2,FALSE))</f>
        <v>#N/A</v>
      </c>
      <c r="KB3" t="e">
        <f>IF(VLOOKUP($A3,Days_Since_100!$H:$KU,KB$1+2,FALSE)=0,NA(),VLOOKUP($A3,Days_Since_100!$H:$KU,KB$1+2,FALSE))</f>
        <v>#N/A</v>
      </c>
      <c r="KC3" t="e">
        <f>IF(VLOOKUP($A3,Days_Since_100!$H:$KU,KC$1+2,FALSE)=0,NA(),VLOOKUP($A3,Days_Since_100!$H:$KU,KC$1+2,FALSE))</f>
        <v>#N/A</v>
      </c>
      <c r="KD3" t="e">
        <f>IF(VLOOKUP($A3,Days_Since_100!$H:$KU,KD$1+2,FALSE)=0,NA(),VLOOKUP($A3,Days_Since_100!$H:$KU,KD$1+2,FALSE))</f>
        <v>#N/A</v>
      </c>
      <c r="KE3" t="e">
        <f>IF(VLOOKUP($A3,Days_Since_100!$H:$KU,KE$1+2,FALSE)=0,NA(),VLOOKUP($A3,Days_Since_100!$H:$KU,KE$1+2,FALSE))</f>
        <v>#N/A</v>
      </c>
      <c r="KF3" t="e">
        <f>IF(VLOOKUP($A3,Days_Since_100!$H:$KU,KF$1+2,FALSE)=0,NA(),VLOOKUP($A3,Days_Since_100!$H:$KU,KF$1+2,FALSE))</f>
        <v>#N/A</v>
      </c>
      <c r="KG3" t="e">
        <f>IF(VLOOKUP($A3,Days_Since_100!$H:$KU,KG$1+2,FALSE)=0,NA(),VLOOKUP($A3,Days_Since_100!$H:$KU,KG$1+2,FALSE))</f>
        <v>#N/A</v>
      </c>
      <c r="KH3" t="e">
        <f>IF(VLOOKUP($A3,Days_Since_100!$H:$KU,KH$1+2,FALSE)=0,NA(),VLOOKUP($A3,Days_Since_100!$H:$KU,KH$1+2,FALSE))</f>
        <v>#N/A</v>
      </c>
      <c r="KI3" t="e">
        <f>IF(VLOOKUP($A3,Days_Since_100!$H:$KU,KI$1+2,FALSE)=0,NA(),VLOOKUP($A3,Days_Since_100!$H:$KU,KI$1+2,FALSE))</f>
        <v>#N/A</v>
      </c>
      <c r="KJ3" t="e">
        <f>IF(VLOOKUP($A3,Days_Since_100!$H:$KU,KJ$1+2,FALSE)=0,NA(),VLOOKUP($A3,Days_Since_100!$H:$KU,KJ$1+2,FALSE))</f>
        <v>#N/A</v>
      </c>
      <c r="KK3" t="e">
        <f>IF(VLOOKUP($A3,Days_Since_100!$H:$KU,KK$1+2,FALSE)=0,NA(),VLOOKUP($A3,Days_Since_100!$H:$KU,KK$1+2,FALSE))</f>
        <v>#N/A</v>
      </c>
      <c r="KL3" t="e">
        <f>IF(VLOOKUP($A3,Days_Since_100!$H:$KU,KL$1+2,FALSE)=0,NA(),VLOOKUP($A3,Days_Since_100!$H:$KU,KL$1+2,FALSE))</f>
        <v>#N/A</v>
      </c>
      <c r="KM3" t="e">
        <f>IF(VLOOKUP($A3,Days_Since_100!$H:$KU,KM$1+2,FALSE)=0,NA(),VLOOKUP($A3,Days_Since_100!$H:$KU,KM$1+2,FALSE))</f>
        <v>#N/A</v>
      </c>
      <c r="KN3" t="e">
        <f>IF(VLOOKUP($A3,Days_Since_100!$H:$KU,KN$1+2,FALSE)=0,NA(),VLOOKUP($A3,Days_Since_100!$H:$KU,KN$1+2,FALSE))</f>
        <v>#N/A</v>
      </c>
    </row>
    <row r="4" spans="1:300" x14ac:dyDescent="0.3">
      <c r="A4" t="str">
        <f>Country_Comparison!I4</f>
        <v>Italy</v>
      </c>
      <c r="B4">
        <f>IF(VLOOKUP($A4,Days_Since_100!$H:$KU,B$1+2,FALSE)=0,NA(),VLOOKUP($A4,Days_Since_100!$H:$KU,B$1+2,FALSE))</f>
        <v>155</v>
      </c>
      <c r="C4">
        <f>IF(VLOOKUP($A4,Days_Since_100!$H:$KU,C$1+2,FALSE)=0,NA(),VLOOKUP($A4,Days_Since_100!$H:$KU,C$1+2,FALSE))</f>
        <v>229</v>
      </c>
      <c r="D4">
        <f>IF(VLOOKUP($A4,Days_Since_100!$H:$KU,D$1+2,FALSE)=0,NA(),VLOOKUP($A4,Days_Since_100!$H:$KU,D$1+2,FALSE))</f>
        <v>322</v>
      </c>
      <c r="E4">
        <f>IF(VLOOKUP($A4,Days_Since_100!$H:$KU,E$1+2,FALSE)=0,NA(),VLOOKUP($A4,Days_Since_100!$H:$KU,E$1+2,FALSE))</f>
        <v>453</v>
      </c>
      <c r="F4">
        <f>IF(VLOOKUP($A4,Days_Since_100!$H:$KU,F$1+2,FALSE)=0,NA(),VLOOKUP($A4,Days_Since_100!$H:$KU,F$1+2,FALSE))</f>
        <v>655</v>
      </c>
      <c r="G4">
        <f>IF(VLOOKUP($A4,Days_Since_100!$H:$KU,G$1+2,FALSE)=0,NA(),VLOOKUP($A4,Days_Since_100!$H:$KU,G$1+2,FALSE))</f>
        <v>888</v>
      </c>
      <c r="H4">
        <f>IF(VLOOKUP($A4,Days_Since_100!$H:$KU,H$1+2,FALSE)=0,NA(),VLOOKUP($A4,Days_Since_100!$H:$KU,H$1+2,FALSE))</f>
        <v>1128</v>
      </c>
      <c r="I4">
        <f>IF(VLOOKUP($A4,Days_Since_100!$H:$KU,I$1+2,FALSE)=0,NA(),VLOOKUP($A4,Days_Since_100!$H:$KU,I$1+2,FALSE))</f>
        <v>1694</v>
      </c>
      <c r="J4">
        <f>IF(VLOOKUP($A4,Days_Since_100!$H:$KU,J$1+2,FALSE)=0,NA(),VLOOKUP($A4,Days_Since_100!$H:$KU,J$1+2,FALSE))</f>
        <v>2036</v>
      </c>
      <c r="K4">
        <f>IF(VLOOKUP($A4,Days_Since_100!$H:$KU,K$1+2,FALSE)=0,NA(),VLOOKUP($A4,Days_Since_100!$H:$KU,K$1+2,FALSE))</f>
        <v>2502</v>
      </c>
      <c r="L4">
        <f>IF(VLOOKUP($A4,Days_Since_100!$H:$KU,L$1+2,FALSE)=0,NA(),VLOOKUP($A4,Days_Since_100!$H:$KU,L$1+2,FALSE))</f>
        <v>3089</v>
      </c>
      <c r="M4">
        <f>IF(VLOOKUP($A4,Days_Since_100!$H:$KU,M$1+2,FALSE)=0,NA(),VLOOKUP($A4,Days_Since_100!$H:$KU,M$1+2,FALSE))</f>
        <v>3858</v>
      </c>
      <c r="N4">
        <f>IF(VLOOKUP($A4,Days_Since_100!$H:$KU,N$1+2,FALSE)=0,NA(),VLOOKUP($A4,Days_Since_100!$H:$KU,N$1+2,FALSE))</f>
        <v>4636</v>
      </c>
      <c r="O4">
        <f>IF(VLOOKUP($A4,Days_Since_100!$H:$KU,O$1+2,FALSE)=0,NA(),VLOOKUP($A4,Days_Since_100!$H:$KU,O$1+2,FALSE))</f>
        <v>5883</v>
      </c>
      <c r="P4">
        <f>IF(VLOOKUP($A4,Days_Since_100!$H:$KU,P$1+2,FALSE)=0,NA(),VLOOKUP($A4,Days_Since_100!$H:$KU,P$1+2,FALSE))</f>
        <v>7375</v>
      </c>
      <c r="Q4">
        <f>IF(VLOOKUP($A4,Days_Since_100!$H:$KU,Q$1+2,FALSE)=0,NA(),VLOOKUP($A4,Days_Since_100!$H:$KU,Q$1+2,FALSE))</f>
        <v>9172</v>
      </c>
      <c r="R4">
        <f>IF(VLOOKUP($A4,Days_Since_100!$H:$KU,R$1+2,FALSE)=0,NA(),VLOOKUP($A4,Days_Since_100!$H:$KU,R$1+2,FALSE))</f>
        <v>10149</v>
      </c>
      <c r="S4">
        <f>IF(VLOOKUP($A4,Days_Since_100!$H:$KU,S$1+2,FALSE)=0,NA(),VLOOKUP($A4,Days_Since_100!$H:$KU,S$1+2,FALSE))</f>
        <v>12462</v>
      </c>
      <c r="T4">
        <f>IF(VLOOKUP($A4,Days_Since_100!$H:$KU,T$1+2,FALSE)=0,NA(),VLOOKUP($A4,Days_Since_100!$H:$KU,T$1+2,FALSE))</f>
        <v>15113</v>
      </c>
      <c r="U4">
        <f>IF(VLOOKUP($A4,Days_Since_100!$H:$KU,U$1+2,FALSE)=0,NA(),VLOOKUP($A4,Days_Since_100!$H:$KU,U$1+2,FALSE))</f>
        <v>17660</v>
      </c>
      <c r="V4">
        <f>IF(VLOOKUP($A4,Days_Since_100!$H:$KU,V$1+2,FALSE)=0,NA(),VLOOKUP($A4,Days_Since_100!$H:$KU,V$1+2,FALSE))</f>
        <v>21157</v>
      </c>
      <c r="W4">
        <f>IF(VLOOKUP($A4,Days_Since_100!$H:$KU,W$1+2,FALSE)=0,NA(),VLOOKUP($A4,Days_Since_100!$H:$KU,W$1+2,FALSE))</f>
        <v>24747</v>
      </c>
      <c r="X4">
        <f>IF(VLOOKUP($A4,Days_Since_100!$H:$KU,X$1+2,FALSE)=0,NA(),VLOOKUP($A4,Days_Since_100!$H:$KU,X$1+2,FALSE))</f>
        <v>27980</v>
      </c>
      <c r="Y4">
        <f>IF(VLOOKUP($A4,Days_Since_100!$H:$KU,Y$1+2,FALSE)=0,NA(),VLOOKUP($A4,Days_Since_100!$H:$KU,Y$1+2,FALSE))</f>
        <v>31506</v>
      </c>
      <c r="Z4">
        <f>IF(VLOOKUP($A4,Days_Since_100!$H:$KU,Z$1+2,FALSE)=0,NA(),VLOOKUP($A4,Days_Since_100!$H:$KU,Z$1+2,FALSE))</f>
        <v>35713</v>
      </c>
      <c r="AA4">
        <f>IF(VLOOKUP($A4,Days_Since_100!$H:$KU,AA$1+2,FALSE)=0,NA(),VLOOKUP($A4,Days_Since_100!$H:$KU,AA$1+2,FALSE))</f>
        <v>41035</v>
      </c>
      <c r="AB4">
        <f>IF(VLOOKUP($A4,Days_Since_100!$H:$KU,AB$1+2,FALSE)=0,NA(),VLOOKUP($A4,Days_Since_100!$H:$KU,AB$1+2,FALSE))</f>
        <v>47021</v>
      </c>
      <c r="AC4">
        <f>IF(VLOOKUP($A4,Days_Since_100!$H:$KU,AC$1+2,FALSE)=0,NA(),VLOOKUP($A4,Days_Since_100!$H:$KU,AC$1+2,FALSE))</f>
        <v>53578</v>
      </c>
      <c r="AD4">
        <f>IF(VLOOKUP($A4,Days_Since_100!$H:$KU,AD$1+2,FALSE)=0,NA(),VLOOKUP($A4,Days_Since_100!$H:$KU,AD$1+2,FALSE))</f>
        <v>59138</v>
      </c>
      <c r="AE4">
        <f>IF(VLOOKUP($A4,Days_Since_100!$H:$KU,AE$1+2,FALSE)=0,NA(),VLOOKUP($A4,Days_Since_100!$H:$KU,AE$1+2,FALSE))</f>
        <v>63927</v>
      </c>
      <c r="AF4">
        <f>IF(VLOOKUP($A4,Days_Since_100!$H:$KU,AF$1+2,FALSE)=0,NA(),VLOOKUP($A4,Days_Since_100!$H:$KU,AF$1+2,FALSE))</f>
        <v>69176</v>
      </c>
      <c r="AG4">
        <f>IF(VLOOKUP($A4,Days_Since_100!$H:$KU,AG$1+2,FALSE)=0,NA(),VLOOKUP($A4,Days_Since_100!$H:$KU,AG$1+2,FALSE))</f>
        <v>74386</v>
      </c>
      <c r="AH4">
        <f>IF(VLOOKUP($A4,Days_Since_100!$H:$KU,AH$1+2,FALSE)=0,NA(),VLOOKUP($A4,Days_Since_100!$H:$KU,AH$1+2,FALSE))</f>
        <v>80589</v>
      </c>
      <c r="AI4">
        <f>IF(VLOOKUP($A4,Days_Since_100!$H:$KU,AI$1+2,FALSE)=0,NA(),VLOOKUP($A4,Days_Since_100!$H:$KU,AI$1+2,FALSE))</f>
        <v>86498</v>
      </c>
      <c r="AJ4">
        <f>IF(VLOOKUP($A4,Days_Since_100!$H:$KU,AJ$1+2,FALSE)=0,NA(),VLOOKUP($A4,Days_Since_100!$H:$KU,AJ$1+2,FALSE))</f>
        <v>92472</v>
      </c>
      <c r="AK4">
        <f>IF(VLOOKUP($A4,Days_Since_100!$H:$KU,AK$1+2,FALSE)=0,NA(),VLOOKUP($A4,Days_Since_100!$H:$KU,AK$1+2,FALSE))</f>
        <v>97689</v>
      </c>
      <c r="AL4">
        <f>IF(VLOOKUP($A4,Days_Since_100!$H:$KU,AL$1+2,FALSE)=0,NA(),VLOOKUP($A4,Days_Since_100!$H:$KU,AL$1+2,FALSE))</f>
        <v>101739</v>
      </c>
      <c r="AM4">
        <f>IF(VLOOKUP($A4,Days_Since_100!$H:$KU,AM$1+2,FALSE)=0,NA(),VLOOKUP($A4,Days_Since_100!$H:$KU,AM$1+2,FALSE))</f>
        <v>105792</v>
      </c>
      <c r="AN4">
        <f>IF(VLOOKUP($A4,Days_Since_100!$H:$KU,AN$1+2,FALSE)=0,NA(),VLOOKUP($A4,Days_Since_100!$H:$KU,AN$1+2,FALSE))</f>
        <v>110574</v>
      </c>
      <c r="AO4">
        <f>IF(VLOOKUP($A4,Days_Since_100!$H:$KU,AO$1+2,FALSE)=0,NA(),VLOOKUP($A4,Days_Since_100!$H:$KU,AO$1+2,FALSE))</f>
        <v>115242</v>
      </c>
      <c r="AP4">
        <f>IF(VLOOKUP($A4,Days_Since_100!$H:$KU,AP$1+2,FALSE)=0,NA(),VLOOKUP($A4,Days_Since_100!$H:$KU,AP$1+2,FALSE))</f>
        <v>119827</v>
      </c>
      <c r="AQ4">
        <f>IF(VLOOKUP($A4,Days_Since_100!$H:$KU,AQ$1+2,FALSE)=0,NA(),VLOOKUP($A4,Days_Since_100!$H:$KU,AQ$1+2,FALSE))</f>
        <v>124632</v>
      </c>
      <c r="AR4">
        <f>IF(VLOOKUP($A4,Days_Since_100!$H:$KU,AR$1+2,FALSE)=0,NA(),VLOOKUP($A4,Days_Since_100!$H:$KU,AR$1+2,FALSE))</f>
        <v>128948</v>
      </c>
      <c r="AS4">
        <f>IF(VLOOKUP($A4,Days_Since_100!$H:$KU,AS$1+2,FALSE)=0,NA(),VLOOKUP($A4,Days_Since_100!$H:$KU,AS$1+2,FALSE))</f>
        <v>132547</v>
      </c>
      <c r="AT4">
        <f>IF(VLOOKUP($A4,Days_Since_100!$H:$KU,AT$1+2,FALSE)=0,NA(),VLOOKUP($A4,Days_Since_100!$H:$KU,AT$1+2,FALSE))</f>
        <v>135586</v>
      </c>
      <c r="AU4">
        <f>IF(VLOOKUP($A4,Days_Since_100!$H:$KU,AU$1+2,FALSE)=0,NA(),VLOOKUP($A4,Days_Since_100!$H:$KU,AU$1+2,FALSE))</f>
        <v>139422</v>
      </c>
      <c r="AV4">
        <f>IF(VLOOKUP($A4,Days_Since_100!$H:$KU,AV$1+2,FALSE)=0,NA(),VLOOKUP($A4,Days_Since_100!$H:$KU,AV$1+2,FALSE))</f>
        <v>143626</v>
      </c>
      <c r="AW4">
        <f>IF(VLOOKUP($A4,Days_Since_100!$H:$KU,AW$1+2,FALSE)=0,NA(),VLOOKUP($A4,Days_Since_100!$H:$KU,AW$1+2,FALSE))</f>
        <v>147577</v>
      </c>
      <c r="AX4">
        <f>IF(VLOOKUP($A4,Days_Since_100!$H:$KU,AX$1+2,FALSE)=0,NA(),VLOOKUP($A4,Days_Since_100!$H:$KU,AX$1+2,FALSE))</f>
        <v>152271</v>
      </c>
      <c r="AY4">
        <f>IF(VLOOKUP($A4,Days_Since_100!$H:$KU,AY$1+2,FALSE)=0,NA(),VLOOKUP($A4,Days_Since_100!$H:$KU,AY$1+2,FALSE))</f>
        <v>156363</v>
      </c>
      <c r="AZ4">
        <f>IF(VLOOKUP($A4,Days_Since_100!$H:$KU,AZ$1+2,FALSE)=0,NA(),VLOOKUP($A4,Days_Since_100!$H:$KU,AZ$1+2,FALSE))</f>
        <v>159516</v>
      </c>
      <c r="BA4">
        <f>IF(VLOOKUP($A4,Days_Since_100!$H:$KU,BA$1+2,FALSE)=0,NA(),VLOOKUP($A4,Days_Since_100!$H:$KU,BA$1+2,FALSE))</f>
        <v>162488</v>
      </c>
      <c r="BB4">
        <f>IF(VLOOKUP($A4,Days_Since_100!$H:$KU,BB$1+2,FALSE)=0,NA(),VLOOKUP($A4,Days_Since_100!$H:$KU,BB$1+2,FALSE))</f>
        <v>165155</v>
      </c>
      <c r="BC4">
        <f>IF(VLOOKUP($A4,Days_Since_100!$H:$KU,BC$1+2,FALSE)=0,NA(),VLOOKUP($A4,Days_Since_100!$H:$KU,BC$1+2,FALSE))</f>
        <v>168941</v>
      </c>
      <c r="BD4">
        <f>IF(VLOOKUP($A4,Days_Since_100!$H:$KU,BD$1+2,FALSE)=0,NA(),VLOOKUP($A4,Days_Since_100!$H:$KU,BD$1+2,FALSE))</f>
        <v>172434</v>
      </c>
      <c r="BE4">
        <f>IF(VLOOKUP($A4,Days_Since_100!$H:$KU,BE$1+2,FALSE)=0,NA(),VLOOKUP($A4,Days_Since_100!$H:$KU,BE$1+2,FALSE))</f>
        <v>175925</v>
      </c>
      <c r="BF4">
        <f>IF(VLOOKUP($A4,Days_Since_100!$H:$KU,BF$1+2,FALSE)=0,NA(),VLOOKUP($A4,Days_Since_100!$H:$KU,BF$1+2,FALSE))</f>
        <v>178972</v>
      </c>
      <c r="BG4">
        <f>IF(VLOOKUP($A4,Days_Since_100!$H:$KU,BG$1+2,FALSE)=0,NA(),VLOOKUP($A4,Days_Since_100!$H:$KU,BG$1+2,FALSE))</f>
        <v>181228</v>
      </c>
      <c r="BH4" t="e">
        <f>IF(VLOOKUP($A4,Days_Since_100!$H:$KU,BH$1+2,FALSE)=0,NA(),VLOOKUP($A4,Days_Since_100!$H:$KU,BH$1+2,FALSE))</f>
        <v>#N/A</v>
      </c>
      <c r="BI4" t="e">
        <f>IF(VLOOKUP($A4,Days_Since_100!$H:$KU,BI$1+2,FALSE)=0,NA(),VLOOKUP($A4,Days_Since_100!$H:$KU,BI$1+2,FALSE))</f>
        <v>#N/A</v>
      </c>
      <c r="BJ4" t="e">
        <f>IF(VLOOKUP($A4,Days_Since_100!$H:$KU,BJ$1+2,FALSE)=0,NA(),VLOOKUP($A4,Days_Since_100!$H:$KU,BJ$1+2,FALSE))</f>
        <v>#N/A</v>
      </c>
      <c r="BK4" t="e">
        <f>IF(VLOOKUP($A4,Days_Since_100!$H:$KU,BK$1+2,FALSE)=0,NA(),VLOOKUP($A4,Days_Since_100!$H:$KU,BK$1+2,FALSE))</f>
        <v>#N/A</v>
      </c>
      <c r="BL4" t="e">
        <f>IF(VLOOKUP($A4,Days_Since_100!$H:$KU,BL$1+2,FALSE)=0,NA(),VLOOKUP($A4,Days_Since_100!$H:$KU,BL$1+2,FALSE))</f>
        <v>#N/A</v>
      </c>
      <c r="BM4" t="e">
        <f>IF(VLOOKUP($A4,Days_Since_100!$H:$KU,BM$1+2,FALSE)=0,NA(),VLOOKUP($A4,Days_Since_100!$H:$KU,BM$1+2,FALSE))</f>
        <v>#N/A</v>
      </c>
      <c r="BN4" t="e">
        <f>IF(VLOOKUP($A4,Days_Since_100!$H:$KU,BN$1+2,FALSE)=0,NA(),VLOOKUP($A4,Days_Since_100!$H:$KU,BN$1+2,FALSE))</f>
        <v>#N/A</v>
      </c>
      <c r="BO4" t="e">
        <f>IF(VLOOKUP($A4,Days_Since_100!$H:$KU,BO$1+2,FALSE)=0,NA(),VLOOKUP($A4,Days_Since_100!$H:$KU,BO$1+2,FALSE))</f>
        <v>#N/A</v>
      </c>
      <c r="BP4" t="e">
        <f>IF(VLOOKUP($A4,Days_Since_100!$H:$KU,BP$1+2,FALSE)=0,NA(),VLOOKUP($A4,Days_Since_100!$H:$KU,BP$1+2,FALSE))</f>
        <v>#N/A</v>
      </c>
      <c r="BQ4" t="e">
        <f>IF(VLOOKUP($A4,Days_Since_100!$H:$KU,BQ$1+2,FALSE)=0,NA(),VLOOKUP($A4,Days_Since_100!$H:$KU,BQ$1+2,FALSE))</f>
        <v>#N/A</v>
      </c>
      <c r="BR4" t="e">
        <f>IF(VLOOKUP($A4,Days_Since_100!$H:$KU,BR$1+2,FALSE)=0,NA(),VLOOKUP($A4,Days_Since_100!$H:$KU,BR$1+2,FALSE))</f>
        <v>#N/A</v>
      </c>
      <c r="BS4" t="e">
        <f>IF(VLOOKUP($A4,Days_Since_100!$H:$KU,BS$1+2,FALSE)=0,NA(),VLOOKUP($A4,Days_Since_100!$H:$KU,BS$1+2,FALSE))</f>
        <v>#N/A</v>
      </c>
      <c r="BT4" t="e">
        <f>IF(VLOOKUP($A4,Days_Since_100!$H:$KU,BT$1+2,FALSE)=0,NA(),VLOOKUP($A4,Days_Since_100!$H:$KU,BT$1+2,FALSE))</f>
        <v>#N/A</v>
      </c>
      <c r="BU4" t="e">
        <f>IF(VLOOKUP($A4,Days_Since_100!$H:$KU,BU$1+2,FALSE)=0,NA(),VLOOKUP($A4,Days_Since_100!$H:$KU,BU$1+2,FALSE))</f>
        <v>#N/A</v>
      </c>
      <c r="BV4" t="e">
        <f>IF(VLOOKUP($A4,Days_Since_100!$H:$KU,BV$1+2,FALSE)=0,NA(),VLOOKUP($A4,Days_Since_100!$H:$KU,BV$1+2,FALSE))</f>
        <v>#N/A</v>
      </c>
      <c r="BW4" t="e">
        <f>IF(VLOOKUP($A4,Days_Since_100!$H:$KU,BW$1+2,FALSE)=0,NA(),VLOOKUP($A4,Days_Since_100!$H:$KU,BW$1+2,FALSE))</f>
        <v>#N/A</v>
      </c>
      <c r="BX4" t="e">
        <f>IF(VLOOKUP($A4,Days_Since_100!$H:$KU,BX$1+2,FALSE)=0,NA(),VLOOKUP($A4,Days_Since_100!$H:$KU,BX$1+2,FALSE))</f>
        <v>#N/A</v>
      </c>
      <c r="BY4" t="e">
        <f>IF(VLOOKUP($A4,Days_Since_100!$H:$KU,BY$1+2,FALSE)=0,NA(),VLOOKUP($A4,Days_Since_100!$H:$KU,BY$1+2,FALSE))</f>
        <v>#N/A</v>
      </c>
      <c r="BZ4" t="e">
        <f>IF(VLOOKUP($A4,Days_Since_100!$H:$KU,BZ$1+2,FALSE)=0,NA(),VLOOKUP($A4,Days_Since_100!$H:$KU,BZ$1+2,FALSE))</f>
        <v>#N/A</v>
      </c>
      <c r="CA4" t="e">
        <f>IF(VLOOKUP($A4,Days_Since_100!$H:$KU,CA$1+2,FALSE)=0,NA(),VLOOKUP($A4,Days_Since_100!$H:$KU,CA$1+2,FALSE))</f>
        <v>#N/A</v>
      </c>
      <c r="CB4" t="e">
        <f>IF(VLOOKUP($A4,Days_Since_100!$H:$KU,CB$1+2,FALSE)=0,NA(),VLOOKUP($A4,Days_Since_100!$H:$KU,CB$1+2,FALSE))</f>
        <v>#N/A</v>
      </c>
      <c r="CC4" t="e">
        <f>IF(VLOOKUP($A4,Days_Since_100!$H:$KU,CC$1+2,FALSE)=0,NA(),VLOOKUP($A4,Days_Since_100!$H:$KU,CC$1+2,FALSE))</f>
        <v>#N/A</v>
      </c>
      <c r="CD4" t="e">
        <f>IF(VLOOKUP($A4,Days_Since_100!$H:$KU,CD$1+2,FALSE)=0,NA(),VLOOKUP($A4,Days_Since_100!$H:$KU,CD$1+2,FALSE))</f>
        <v>#N/A</v>
      </c>
      <c r="CE4" t="e">
        <f>IF(VLOOKUP($A4,Days_Since_100!$H:$KU,CE$1+2,FALSE)=0,NA(),VLOOKUP($A4,Days_Since_100!$H:$KU,CE$1+2,FALSE))</f>
        <v>#N/A</v>
      </c>
      <c r="CF4" t="e">
        <f>IF(VLOOKUP($A4,Days_Since_100!$H:$KU,CF$1+2,FALSE)=0,NA(),VLOOKUP($A4,Days_Since_100!$H:$KU,CF$1+2,FALSE))</f>
        <v>#N/A</v>
      </c>
      <c r="CG4" t="e">
        <f>IF(VLOOKUP($A4,Days_Since_100!$H:$KU,CG$1+2,FALSE)=0,NA(),VLOOKUP($A4,Days_Since_100!$H:$KU,CG$1+2,FALSE))</f>
        <v>#N/A</v>
      </c>
      <c r="CH4" t="e">
        <f>IF(VLOOKUP($A4,Days_Since_100!$H:$KU,CH$1+2,FALSE)=0,NA(),VLOOKUP($A4,Days_Since_100!$H:$KU,CH$1+2,FALSE))</f>
        <v>#N/A</v>
      </c>
      <c r="CI4" t="e">
        <f>IF(VLOOKUP($A4,Days_Since_100!$H:$KU,CI$1+2,FALSE)=0,NA(),VLOOKUP($A4,Days_Since_100!$H:$KU,CI$1+2,FALSE))</f>
        <v>#N/A</v>
      </c>
      <c r="CJ4" t="e">
        <f>IF(VLOOKUP($A4,Days_Since_100!$H:$KU,CJ$1+2,FALSE)=0,NA(),VLOOKUP($A4,Days_Since_100!$H:$KU,CJ$1+2,FALSE))</f>
        <v>#N/A</v>
      </c>
      <c r="CK4" t="e">
        <f>IF(VLOOKUP($A4,Days_Since_100!$H:$KU,CK$1+2,FALSE)=0,NA(),VLOOKUP($A4,Days_Since_100!$H:$KU,CK$1+2,FALSE))</f>
        <v>#N/A</v>
      </c>
      <c r="CL4" t="e">
        <f>IF(VLOOKUP($A4,Days_Since_100!$H:$KU,CL$1+2,FALSE)=0,NA(),VLOOKUP($A4,Days_Since_100!$H:$KU,CL$1+2,FALSE))</f>
        <v>#N/A</v>
      </c>
      <c r="CM4" t="e">
        <f>IF(VLOOKUP($A4,Days_Since_100!$H:$KU,CM$1+2,FALSE)=0,NA(),VLOOKUP($A4,Days_Since_100!$H:$KU,CM$1+2,FALSE))</f>
        <v>#N/A</v>
      </c>
      <c r="CN4" t="e">
        <f>IF(VLOOKUP($A4,Days_Since_100!$H:$KU,CN$1+2,FALSE)=0,NA(),VLOOKUP($A4,Days_Since_100!$H:$KU,CN$1+2,FALSE))</f>
        <v>#N/A</v>
      </c>
      <c r="CO4" t="e">
        <f>IF(VLOOKUP($A4,Days_Since_100!$H:$KU,CO$1+2,FALSE)=0,NA(),VLOOKUP($A4,Days_Since_100!$H:$KU,CO$1+2,FALSE))</f>
        <v>#N/A</v>
      </c>
      <c r="CP4" t="e">
        <f>IF(VLOOKUP($A4,Days_Since_100!$H:$KU,CP$1+2,FALSE)=0,NA(),VLOOKUP($A4,Days_Since_100!$H:$KU,CP$1+2,FALSE))</f>
        <v>#N/A</v>
      </c>
      <c r="CQ4" t="e">
        <f>IF(VLOOKUP($A4,Days_Since_100!$H:$KU,CQ$1+2,FALSE)=0,NA(),VLOOKUP($A4,Days_Since_100!$H:$KU,CQ$1+2,FALSE))</f>
        <v>#N/A</v>
      </c>
      <c r="CR4" t="e">
        <f>IF(VLOOKUP($A4,Days_Since_100!$H:$KU,CR$1+2,FALSE)=0,NA(),VLOOKUP($A4,Days_Since_100!$H:$KU,CR$1+2,FALSE))</f>
        <v>#N/A</v>
      </c>
      <c r="CS4" t="e">
        <f>IF(VLOOKUP($A4,Days_Since_100!$H:$KU,CS$1+2,FALSE)=0,NA(),VLOOKUP($A4,Days_Since_100!$H:$KU,CS$1+2,FALSE))</f>
        <v>#N/A</v>
      </c>
      <c r="CT4" t="e">
        <f>IF(VLOOKUP($A4,Days_Since_100!$H:$KU,CT$1+2,FALSE)=0,NA(),VLOOKUP($A4,Days_Since_100!$H:$KU,CT$1+2,FALSE))</f>
        <v>#N/A</v>
      </c>
      <c r="CU4" t="e">
        <f>IF(VLOOKUP($A4,Days_Since_100!$H:$KU,CU$1+2,FALSE)=0,NA(),VLOOKUP($A4,Days_Since_100!$H:$KU,CU$1+2,FALSE))</f>
        <v>#N/A</v>
      </c>
      <c r="CV4" t="e">
        <f>IF(VLOOKUP($A4,Days_Since_100!$H:$KU,CV$1+2,FALSE)=0,NA(),VLOOKUP($A4,Days_Since_100!$H:$KU,CV$1+2,FALSE))</f>
        <v>#N/A</v>
      </c>
      <c r="CW4" t="e">
        <f>IF(VLOOKUP($A4,Days_Since_100!$H:$KU,CW$1+2,FALSE)=0,NA(),VLOOKUP($A4,Days_Since_100!$H:$KU,CW$1+2,FALSE))</f>
        <v>#N/A</v>
      </c>
      <c r="CX4" t="e">
        <f>IF(VLOOKUP($A4,Days_Since_100!$H:$KU,CX$1+2,FALSE)=0,NA(),VLOOKUP($A4,Days_Since_100!$H:$KU,CX$1+2,FALSE))</f>
        <v>#N/A</v>
      </c>
      <c r="CY4" t="e">
        <f>IF(VLOOKUP($A4,Days_Since_100!$H:$KU,CY$1+2,FALSE)=0,NA(),VLOOKUP($A4,Days_Since_100!$H:$KU,CY$1+2,FALSE))</f>
        <v>#N/A</v>
      </c>
      <c r="CZ4" t="e">
        <f>IF(VLOOKUP($A4,Days_Since_100!$H:$KU,CZ$1+2,FALSE)=0,NA(),VLOOKUP($A4,Days_Since_100!$H:$KU,CZ$1+2,FALSE))</f>
        <v>#N/A</v>
      </c>
      <c r="DA4" t="e">
        <f>IF(VLOOKUP($A4,Days_Since_100!$H:$KU,DA$1+2,FALSE)=0,NA(),VLOOKUP($A4,Days_Since_100!$H:$KU,DA$1+2,FALSE))</f>
        <v>#N/A</v>
      </c>
      <c r="DB4" t="e">
        <f>IF(VLOOKUP($A4,Days_Since_100!$H:$KU,DB$1+2,FALSE)=0,NA(),VLOOKUP($A4,Days_Since_100!$H:$KU,DB$1+2,FALSE))</f>
        <v>#N/A</v>
      </c>
      <c r="DC4" t="e">
        <f>IF(VLOOKUP($A4,Days_Since_100!$H:$KU,DC$1+2,FALSE)=0,NA(),VLOOKUP($A4,Days_Since_100!$H:$KU,DC$1+2,FALSE))</f>
        <v>#N/A</v>
      </c>
      <c r="DD4" t="e">
        <f>IF(VLOOKUP($A4,Days_Since_100!$H:$KU,DD$1+2,FALSE)=0,NA(),VLOOKUP($A4,Days_Since_100!$H:$KU,DD$1+2,FALSE))</f>
        <v>#N/A</v>
      </c>
      <c r="DE4" t="e">
        <f>IF(VLOOKUP($A4,Days_Since_100!$H:$KU,DE$1+2,FALSE)=0,NA(),VLOOKUP($A4,Days_Since_100!$H:$KU,DE$1+2,FALSE))</f>
        <v>#N/A</v>
      </c>
      <c r="DF4" t="e">
        <f>IF(VLOOKUP($A4,Days_Since_100!$H:$KU,DF$1+2,FALSE)=0,NA(),VLOOKUP($A4,Days_Since_100!$H:$KU,DF$1+2,FALSE))</f>
        <v>#N/A</v>
      </c>
      <c r="DG4" t="e">
        <f>IF(VLOOKUP($A4,Days_Since_100!$H:$KU,DG$1+2,FALSE)=0,NA(),VLOOKUP($A4,Days_Since_100!$H:$KU,DG$1+2,FALSE))</f>
        <v>#N/A</v>
      </c>
      <c r="DH4" t="e">
        <f>IF(VLOOKUP($A4,Days_Since_100!$H:$KU,DH$1+2,FALSE)=0,NA(),VLOOKUP($A4,Days_Since_100!$H:$KU,DH$1+2,FALSE))</f>
        <v>#N/A</v>
      </c>
      <c r="DI4" t="e">
        <f>IF(VLOOKUP($A4,Days_Since_100!$H:$KU,DI$1+2,FALSE)=0,NA(),VLOOKUP($A4,Days_Since_100!$H:$KU,DI$1+2,FALSE))</f>
        <v>#N/A</v>
      </c>
      <c r="DJ4" t="e">
        <f>IF(VLOOKUP($A4,Days_Since_100!$H:$KU,DJ$1+2,FALSE)=0,NA(),VLOOKUP($A4,Days_Since_100!$H:$KU,DJ$1+2,FALSE))</f>
        <v>#N/A</v>
      </c>
      <c r="DK4" t="e">
        <f>IF(VLOOKUP($A4,Days_Since_100!$H:$KU,DK$1+2,FALSE)=0,NA(),VLOOKUP($A4,Days_Since_100!$H:$KU,DK$1+2,FALSE))</f>
        <v>#N/A</v>
      </c>
      <c r="DL4" t="e">
        <f>IF(VLOOKUP($A4,Days_Since_100!$H:$KU,DL$1+2,FALSE)=0,NA(),VLOOKUP($A4,Days_Since_100!$H:$KU,DL$1+2,FALSE))</f>
        <v>#N/A</v>
      </c>
      <c r="DM4" t="e">
        <f>IF(VLOOKUP($A4,Days_Since_100!$H:$KU,DM$1+2,FALSE)=0,NA(),VLOOKUP($A4,Days_Since_100!$H:$KU,DM$1+2,FALSE))</f>
        <v>#N/A</v>
      </c>
      <c r="DN4" t="e">
        <f>IF(VLOOKUP($A4,Days_Since_100!$H:$KU,DN$1+2,FALSE)=0,NA(),VLOOKUP($A4,Days_Since_100!$H:$KU,DN$1+2,FALSE))</f>
        <v>#N/A</v>
      </c>
      <c r="DO4" t="e">
        <f>IF(VLOOKUP($A4,Days_Since_100!$H:$KU,DO$1+2,FALSE)=0,NA(),VLOOKUP($A4,Days_Since_100!$H:$KU,DO$1+2,FALSE))</f>
        <v>#N/A</v>
      </c>
      <c r="DP4" t="e">
        <f>IF(VLOOKUP($A4,Days_Since_100!$H:$KU,DP$1+2,FALSE)=0,NA(),VLOOKUP($A4,Days_Since_100!$H:$KU,DP$1+2,FALSE))</f>
        <v>#N/A</v>
      </c>
      <c r="DQ4" t="e">
        <f>IF(VLOOKUP($A4,Days_Since_100!$H:$KU,DQ$1+2,FALSE)=0,NA(),VLOOKUP($A4,Days_Since_100!$H:$KU,DQ$1+2,FALSE))</f>
        <v>#N/A</v>
      </c>
      <c r="DR4" t="e">
        <f>IF(VLOOKUP($A4,Days_Since_100!$H:$KU,DR$1+2,FALSE)=0,NA(),VLOOKUP($A4,Days_Since_100!$H:$KU,DR$1+2,FALSE))</f>
        <v>#N/A</v>
      </c>
      <c r="DS4" t="e">
        <f>IF(VLOOKUP($A4,Days_Since_100!$H:$KU,DS$1+2,FALSE)=0,NA(),VLOOKUP($A4,Days_Since_100!$H:$KU,DS$1+2,FALSE))</f>
        <v>#N/A</v>
      </c>
      <c r="DT4" t="e">
        <f>IF(VLOOKUP($A4,Days_Since_100!$H:$KU,DT$1+2,FALSE)=0,NA(),VLOOKUP($A4,Days_Since_100!$H:$KU,DT$1+2,FALSE))</f>
        <v>#N/A</v>
      </c>
      <c r="DU4" t="e">
        <f>IF(VLOOKUP($A4,Days_Since_100!$H:$KU,DU$1+2,FALSE)=0,NA(),VLOOKUP($A4,Days_Since_100!$H:$KU,DU$1+2,FALSE))</f>
        <v>#N/A</v>
      </c>
      <c r="DV4" t="e">
        <f>IF(VLOOKUP($A4,Days_Since_100!$H:$KU,DV$1+2,FALSE)=0,NA(),VLOOKUP($A4,Days_Since_100!$H:$KU,DV$1+2,FALSE))</f>
        <v>#N/A</v>
      </c>
      <c r="DW4" t="e">
        <f>IF(VLOOKUP($A4,Days_Since_100!$H:$KU,DW$1+2,FALSE)=0,NA(),VLOOKUP($A4,Days_Since_100!$H:$KU,DW$1+2,FALSE))</f>
        <v>#N/A</v>
      </c>
      <c r="DX4" t="e">
        <f>IF(VLOOKUP($A4,Days_Since_100!$H:$KU,DX$1+2,FALSE)=0,NA(),VLOOKUP($A4,Days_Since_100!$H:$KU,DX$1+2,FALSE))</f>
        <v>#N/A</v>
      </c>
      <c r="DY4" t="e">
        <f>IF(VLOOKUP($A4,Days_Since_100!$H:$KU,DY$1+2,FALSE)=0,NA(),VLOOKUP($A4,Days_Since_100!$H:$KU,DY$1+2,FALSE))</f>
        <v>#N/A</v>
      </c>
      <c r="DZ4" t="e">
        <f>IF(VLOOKUP($A4,Days_Since_100!$H:$KU,DZ$1+2,FALSE)=0,NA(),VLOOKUP($A4,Days_Since_100!$H:$KU,DZ$1+2,FALSE))</f>
        <v>#N/A</v>
      </c>
      <c r="EA4" t="e">
        <f>IF(VLOOKUP($A4,Days_Since_100!$H:$KU,EA$1+2,FALSE)=0,NA(),VLOOKUP($A4,Days_Since_100!$H:$KU,EA$1+2,FALSE))</f>
        <v>#N/A</v>
      </c>
      <c r="EB4" t="e">
        <f>IF(VLOOKUP($A4,Days_Since_100!$H:$KU,EB$1+2,FALSE)=0,NA(),VLOOKUP($A4,Days_Since_100!$H:$KU,EB$1+2,FALSE))</f>
        <v>#N/A</v>
      </c>
      <c r="EC4" t="e">
        <f>IF(VLOOKUP($A4,Days_Since_100!$H:$KU,EC$1+2,FALSE)=0,NA(),VLOOKUP($A4,Days_Since_100!$H:$KU,EC$1+2,FALSE))</f>
        <v>#N/A</v>
      </c>
      <c r="ED4" t="e">
        <f>IF(VLOOKUP($A4,Days_Since_100!$H:$KU,ED$1+2,FALSE)=0,NA(),VLOOKUP($A4,Days_Since_100!$H:$KU,ED$1+2,FALSE))</f>
        <v>#N/A</v>
      </c>
      <c r="EE4" t="e">
        <f>IF(VLOOKUP($A4,Days_Since_100!$H:$KU,EE$1+2,FALSE)=0,NA(),VLOOKUP($A4,Days_Since_100!$H:$KU,EE$1+2,FALSE))</f>
        <v>#N/A</v>
      </c>
      <c r="EF4" t="e">
        <f>IF(VLOOKUP($A4,Days_Since_100!$H:$KU,EF$1+2,FALSE)=0,NA(),VLOOKUP($A4,Days_Since_100!$H:$KU,EF$1+2,FALSE))</f>
        <v>#N/A</v>
      </c>
      <c r="EG4" t="e">
        <f>IF(VLOOKUP($A4,Days_Since_100!$H:$KU,EG$1+2,FALSE)=0,NA(),VLOOKUP($A4,Days_Since_100!$H:$KU,EG$1+2,FALSE))</f>
        <v>#N/A</v>
      </c>
      <c r="EH4" t="e">
        <f>IF(VLOOKUP($A4,Days_Since_100!$H:$KU,EH$1+2,FALSE)=0,NA(),VLOOKUP($A4,Days_Since_100!$H:$KU,EH$1+2,FALSE))</f>
        <v>#N/A</v>
      </c>
      <c r="EI4" t="e">
        <f>IF(VLOOKUP($A4,Days_Since_100!$H:$KU,EI$1+2,FALSE)=0,NA(),VLOOKUP($A4,Days_Since_100!$H:$KU,EI$1+2,FALSE))</f>
        <v>#N/A</v>
      </c>
      <c r="EJ4" t="e">
        <f>IF(VLOOKUP($A4,Days_Since_100!$H:$KU,EJ$1+2,FALSE)=0,NA(),VLOOKUP($A4,Days_Since_100!$H:$KU,EJ$1+2,FALSE))</f>
        <v>#N/A</v>
      </c>
      <c r="EK4" t="e">
        <f>IF(VLOOKUP($A4,Days_Since_100!$H:$KU,EK$1+2,FALSE)=0,NA(),VLOOKUP($A4,Days_Since_100!$H:$KU,EK$1+2,FALSE))</f>
        <v>#N/A</v>
      </c>
      <c r="EL4" t="e">
        <f>IF(VLOOKUP($A4,Days_Since_100!$H:$KU,EL$1+2,FALSE)=0,NA(),VLOOKUP($A4,Days_Since_100!$H:$KU,EL$1+2,FALSE))</f>
        <v>#N/A</v>
      </c>
      <c r="EM4" t="e">
        <f>IF(VLOOKUP($A4,Days_Since_100!$H:$KU,EM$1+2,FALSE)=0,NA(),VLOOKUP($A4,Days_Since_100!$H:$KU,EM$1+2,FALSE))</f>
        <v>#N/A</v>
      </c>
      <c r="EN4" t="e">
        <f>IF(VLOOKUP($A4,Days_Since_100!$H:$KU,EN$1+2,FALSE)=0,NA(),VLOOKUP($A4,Days_Since_100!$H:$KU,EN$1+2,FALSE))</f>
        <v>#N/A</v>
      </c>
      <c r="EO4" t="e">
        <f>IF(VLOOKUP($A4,Days_Since_100!$H:$KU,EO$1+2,FALSE)=0,NA(),VLOOKUP($A4,Days_Since_100!$H:$KU,EO$1+2,FALSE))</f>
        <v>#N/A</v>
      </c>
      <c r="EP4" t="e">
        <f>IF(VLOOKUP($A4,Days_Since_100!$H:$KU,EP$1+2,FALSE)=0,NA(),VLOOKUP($A4,Days_Since_100!$H:$KU,EP$1+2,FALSE))</f>
        <v>#N/A</v>
      </c>
      <c r="EQ4" t="e">
        <f>IF(VLOOKUP($A4,Days_Since_100!$H:$KU,EQ$1+2,FALSE)=0,NA(),VLOOKUP($A4,Days_Since_100!$H:$KU,EQ$1+2,FALSE))</f>
        <v>#N/A</v>
      </c>
      <c r="ER4" t="e">
        <f>IF(VLOOKUP($A4,Days_Since_100!$H:$KU,ER$1+2,FALSE)=0,NA(),VLOOKUP($A4,Days_Since_100!$H:$KU,ER$1+2,FALSE))</f>
        <v>#N/A</v>
      </c>
      <c r="ES4" t="e">
        <f>IF(VLOOKUP($A4,Days_Since_100!$H:$KU,ES$1+2,FALSE)=0,NA(),VLOOKUP($A4,Days_Since_100!$H:$KU,ES$1+2,FALSE))</f>
        <v>#N/A</v>
      </c>
      <c r="ET4" t="e">
        <f>IF(VLOOKUP($A4,Days_Since_100!$H:$KU,ET$1+2,FALSE)=0,NA(),VLOOKUP($A4,Days_Since_100!$H:$KU,ET$1+2,FALSE))</f>
        <v>#N/A</v>
      </c>
      <c r="EU4" t="e">
        <f>IF(VLOOKUP($A4,Days_Since_100!$H:$KU,EU$1+2,FALSE)=0,NA(),VLOOKUP($A4,Days_Since_100!$H:$KU,EU$1+2,FALSE))</f>
        <v>#N/A</v>
      </c>
      <c r="EV4" t="e">
        <f>IF(VLOOKUP($A4,Days_Since_100!$H:$KU,EV$1+2,FALSE)=0,NA(),VLOOKUP($A4,Days_Since_100!$H:$KU,EV$1+2,FALSE))</f>
        <v>#N/A</v>
      </c>
      <c r="EW4" t="e">
        <f>IF(VLOOKUP($A4,Days_Since_100!$H:$KU,EW$1+2,FALSE)=0,NA(),VLOOKUP($A4,Days_Since_100!$H:$KU,EW$1+2,FALSE))</f>
        <v>#N/A</v>
      </c>
      <c r="EX4" t="e">
        <f>IF(VLOOKUP($A4,Days_Since_100!$H:$KU,EX$1+2,FALSE)=0,NA(),VLOOKUP($A4,Days_Since_100!$H:$KU,EX$1+2,FALSE))</f>
        <v>#N/A</v>
      </c>
      <c r="EY4" t="e">
        <f>IF(VLOOKUP($A4,Days_Since_100!$H:$KU,EY$1+2,FALSE)=0,NA(),VLOOKUP($A4,Days_Since_100!$H:$KU,EY$1+2,FALSE))</f>
        <v>#N/A</v>
      </c>
      <c r="EZ4" t="e">
        <f>IF(VLOOKUP($A4,Days_Since_100!$H:$KU,EZ$1+2,FALSE)=0,NA(),VLOOKUP($A4,Days_Since_100!$H:$KU,EZ$1+2,FALSE))</f>
        <v>#N/A</v>
      </c>
      <c r="FA4" t="e">
        <f>IF(VLOOKUP($A4,Days_Since_100!$H:$KU,FA$1+2,FALSE)=0,NA(),VLOOKUP($A4,Days_Since_100!$H:$KU,FA$1+2,FALSE))</f>
        <v>#N/A</v>
      </c>
      <c r="FB4" t="e">
        <f>IF(VLOOKUP($A4,Days_Since_100!$H:$KU,FB$1+2,FALSE)=0,NA(),VLOOKUP($A4,Days_Since_100!$H:$KU,FB$1+2,FALSE))</f>
        <v>#N/A</v>
      </c>
      <c r="FC4" t="e">
        <f>IF(VLOOKUP($A4,Days_Since_100!$H:$KU,FC$1+2,FALSE)=0,NA(),VLOOKUP($A4,Days_Since_100!$H:$KU,FC$1+2,FALSE))</f>
        <v>#N/A</v>
      </c>
      <c r="FD4" t="e">
        <f>IF(VLOOKUP($A4,Days_Since_100!$H:$KU,FD$1+2,FALSE)=0,NA(),VLOOKUP($A4,Days_Since_100!$H:$KU,FD$1+2,FALSE))</f>
        <v>#N/A</v>
      </c>
      <c r="FE4" t="e">
        <f>IF(VLOOKUP($A4,Days_Since_100!$H:$KU,FE$1+2,FALSE)=0,NA(),VLOOKUP($A4,Days_Since_100!$H:$KU,FE$1+2,FALSE))</f>
        <v>#N/A</v>
      </c>
      <c r="FF4" t="e">
        <f>IF(VLOOKUP($A4,Days_Since_100!$H:$KU,FF$1+2,FALSE)=0,NA(),VLOOKUP($A4,Days_Since_100!$H:$KU,FF$1+2,FALSE))</f>
        <v>#N/A</v>
      </c>
      <c r="FG4" t="e">
        <f>IF(VLOOKUP($A4,Days_Since_100!$H:$KU,FG$1+2,FALSE)=0,NA(),VLOOKUP($A4,Days_Since_100!$H:$KU,FG$1+2,FALSE))</f>
        <v>#N/A</v>
      </c>
      <c r="FH4" t="e">
        <f>IF(VLOOKUP($A4,Days_Since_100!$H:$KU,FH$1+2,FALSE)=0,NA(),VLOOKUP($A4,Days_Since_100!$H:$KU,FH$1+2,FALSE))</f>
        <v>#N/A</v>
      </c>
      <c r="FI4" t="e">
        <f>IF(VLOOKUP($A4,Days_Since_100!$H:$KU,FI$1+2,FALSE)=0,NA(),VLOOKUP($A4,Days_Since_100!$H:$KU,FI$1+2,FALSE))</f>
        <v>#N/A</v>
      </c>
      <c r="FJ4" t="e">
        <f>IF(VLOOKUP($A4,Days_Since_100!$H:$KU,FJ$1+2,FALSE)=0,NA(),VLOOKUP($A4,Days_Since_100!$H:$KU,FJ$1+2,FALSE))</f>
        <v>#N/A</v>
      </c>
      <c r="FK4" t="e">
        <f>IF(VLOOKUP($A4,Days_Since_100!$H:$KU,FK$1+2,FALSE)=0,NA(),VLOOKUP($A4,Days_Since_100!$H:$KU,FK$1+2,FALSE))</f>
        <v>#N/A</v>
      </c>
      <c r="FL4" t="e">
        <f>IF(VLOOKUP($A4,Days_Since_100!$H:$KU,FL$1+2,FALSE)=0,NA(),VLOOKUP($A4,Days_Since_100!$H:$KU,FL$1+2,FALSE))</f>
        <v>#N/A</v>
      </c>
      <c r="FM4" t="e">
        <f>IF(VLOOKUP($A4,Days_Since_100!$H:$KU,FM$1+2,FALSE)=0,NA(),VLOOKUP($A4,Days_Since_100!$H:$KU,FM$1+2,FALSE))</f>
        <v>#N/A</v>
      </c>
      <c r="FN4" t="e">
        <f>IF(VLOOKUP($A4,Days_Since_100!$H:$KU,FN$1+2,FALSE)=0,NA(),VLOOKUP($A4,Days_Since_100!$H:$KU,FN$1+2,FALSE))</f>
        <v>#N/A</v>
      </c>
      <c r="FO4" t="e">
        <f>IF(VLOOKUP($A4,Days_Since_100!$H:$KU,FO$1+2,FALSE)=0,NA(),VLOOKUP($A4,Days_Since_100!$H:$KU,FO$1+2,FALSE))</f>
        <v>#N/A</v>
      </c>
      <c r="FP4" t="e">
        <f>IF(VLOOKUP($A4,Days_Since_100!$H:$KU,FP$1+2,FALSE)=0,NA(),VLOOKUP($A4,Days_Since_100!$H:$KU,FP$1+2,FALSE))</f>
        <v>#N/A</v>
      </c>
      <c r="FQ4" t="e">
        <f>IF(VLOOKUP($A4,Days_Since_100!$H:$KU,FQ$1+2,FALSE)=0,NA(),VLOOKUP($A4,Days_Since_100!$H:$KU,FQ$1+2,FALSE))</f>
        <v>#N/A</v>
      </c>
      <c r="FR4" t="e">
        <f>IF(VLOOKUP($A4,Days_Since_100!$H:$KU,FR$1+2,FALSE)=0,NA(),VLOOKUP($A4,Days_Since_100!$H:$KU,FR$1+2,FALSE))</f>
        <v>#N/A</v>
      </c>
      <c r="FS4" t="e">
        <f>IF(VLOOKUP($A4,Days_Since_100!$H:$KU,FS$1+2,FALSE)=0,NA(),VLOOKUP($A4,Days_Since_100!$H:$KU,FS$1+2,FALSE))</f>
        <v>#N/A</v>
      </c>
      <c r="FT4" t="e">
        <f>IF(VLOOKUP($A4,Days_Since_100!$H:$KU,FT$1+2,FALSE)=0,NA(),VLOOKUP($A4,Days_Since_100!$H:$KU,FT$1+2,FALSE))</f>
        <v>#N/A</v>
      </c>
      <c r="FU4" t="e">
        <f>IF(VLOOKUP($A4,Days_Since_100!$H:$KU,FU$1+2,FALSE)=0,NA(),VLOOKUP($A4,Days_Since_100!$H:$KU,FU$1+2,FALSE))</f>
        <v>#N/A</v>
      </c>
      <c r="FV4" t="e">
        <f>IF(VLOOKUP($A4,Days_Since_100!$H:$KU,FV$1+2,FALSE)=0,NA(),VLOOKUP($A4,Days_Since_100!$H:$KU,FV$1+2,FALSE))</f>
        <v>#N/A</v>
      </c>
      <c r="FW4" t="e">
        <f>IF(VLOOKUP($A4,Days_Since_100!$H:$KU,FW$1+2,FALSE)=0,NA(),VLOOKUP($A4,Days_Since_100!$H:$KU,FW$1+2,FALSE))</f>
        <v>#N/A</v>
      </c>
      <c r="FX4" t="e">
        <f>IF(VLOOKUP($A4,Days_Since_100!$H:$KU,FX$1+2,FALSE)=0,NA(),VLOOKUP($A4,Days_Since_100!$H:$KU,FX$1+2,FALSE))</f>
        <v>#N/A</v>
      </c>
      <c r="FY4" t="e">
        <f>IF(VLOOKUP($A4,Days_Since_100!$H:$KU,FY$1+2,FALSE)=0,NA(),VLOOKUP($A4,Days_Since_100!$H:$KU,FY$1+2,FALSE))</f>
        <v>#N/A</v>
      </c>
      <c r="FZ4" t="e">
        <f>IF(VLOOKUP($A4,Days_Since_100!$H:$KU,FZ$1+2,FALSE)=0,NA(),VLOOKUP($A4,Days_Since_100!$H:$KU,FZ$1+2,FALSE))</f>
        <v>#N/A</v>
      </c>
      <c r="GA4" t="e">
        <f>IF(VLOOKUP($A4,Days_Since_100!$H:$KU,GA$1+2,FALSE)=0,NA(),VLOOKUP($A4,Days_Since_100!$H:$KU,GA$1+2,FALSE))</f>
        <v>#N/A</v>
      </c>
      <c r="GB4" t="e">
        <f>IF(VLOOKUP($A4,Days_Since_100!$H:$KU,GB$1+2,FALSE)=0,NA(),VLOOKUP($A4,Days_Since_100!$H:$KU,GB$1+2,FALSE))</f>
        <v>#N/A</v>
      </c>
      <c r="GC4" t="e">
        <f>IF(VLOOKUP($A4,Days_Since_100!$H:$KU,GC$1+2,FALSE)=0,NA(),VLOOKUP($A4,Days_Since_100!$H:$KU,GC$1+2,FALSE))</f>
        <v>#N/A</v>
      </c>
      <c r="GD4" t="e">
        <f>IF(VLOOKUP($A4,Days_Since_100!$H:$KU,GD$1+2,FALSE)=0,NA(),VLOOKUP($A4,Days_Since_100!$H:$KU,GD$1+2,FALSE))</f>
        <v>#N/A</v>
      </c>
      <c r="GE4" t="e">
        <f>IF(VLOOKUP($A4,Days_Since_100!$H:$KU,GE$1+2,FALSE)=0,NA(),VLOOKUP($A4,Days_Since_100!$H:$KU,GE$1+2,FALSE))</f>
        <v>#N/A</v>
      </c>
      <c r="GF4" t="e">
        <f>IF(VLOOKUP($A4,Days_Since_100!$H:$KU,GF$1+2,FALSE)=0,NA(),VLOOKUP($A4,Days_Since_100!$H:$KU,GF$1+2,FALSE))</f>
        <v>#N/A</v>
      </c>
      <c r="GG4" t="e">
        <f>IF(VLOOKUP($A4,Days_Since_100!$H:$KU,GG$1+2,FALSE)=0,NA(),VLOOKUP($A4,Days_Since_100!$H:$KU,GG$1+2,FALSE))</f>
        <v>#N/A</v>
      </c>
      <c r="GH4" t="e">
        <f>IF(VLOOKUP($A4,Days_Since_100!$H:$KU,GH$1+2,FALSE)=0,NA(),VLOOKUP($A4,Days_Since_100!$H:$KU,GH$1+2,FALSE))</f>
        <v>#N/A</v>
      </c>
      <c r="GI4" t="e">
        <f>IF(VLOOKUP($A4,Days_Since_100!$H:$KU,GI$1+2,FALSE)=0,NA(),VLOOKUP($A4,Days_Since_100!$H:$KU,GI$1+2,FALSE))</f>
        <v>#N/A</v>
      </c>
      <c r="GJ4" t="e">
        <f>IF(VLOOKUP($A4,Days_Since_100!$H:$KU,GJ$1+2,FALSE)=0,NA(),VLOOKUP($A4,Days_Since_100!$H:$KU,GJ$1+2,FALSE))</f>
        <v>#N/A</v>
      </c>
      <c r="GK4" t="e">
        <f>IF(VLOOKUP($A4,Days_Since_100!$H:$KU,GK$1+2,FALSE)=0,NA(),VLOOKUP($A4,Days_Since_100!$H:$KU,GK$1+2,FALSE))</f>
        <v>#N/A</v>
      </c>
      <c r="GL4" t="e">
        <f>IF(VLOOKUP($A4,Days_Since_100!$H:$KU,GL$1+2,FALSE)=0,NA(),VLOOKUP($A4,Days_Since_100!$H:$KU,GL$1+2,FALSE))</f>
        <v>#N/A</v>
      </c>
      <c r="GM4" t="e">
        <f>IF(VLOOKUP($A4,Days_Since_100!$H:$KU,GM$1+2,FALSE)=0,NA(),VLOOKUP($A4,Days_Since_100!$H:$KU,GM$1+2,FALSE))</f>
        <v>#N/A</v>
      </c>
      <c r="GN4" t="e">
        <f>IF(VLOOKUP($A4,Days_Since_100!$H:$KU,GN$1+2,FALSE)=0,NA(),VLOOKUP($A4,Days_Since_100!$H:$KU,GN$1+2,FALSE))</f>
        <v>#N/A</v>
      </c>
      <c r="GO4" t="e">
        <f>IF(VLOOKUP($A4,Days_Since_100!$H:$KU,GO$1+2,FALSE)=0,NA(),VLOOKUP($A4,Days_Since_100!$H:$KU,GO$1+2,FALSE))</f>
        <v>#N/A</v>
      </c>
      <c r="GP4" t="e">
        <f>IF(VLOOKUP($A4,Days_Since_100!$H:$KU,GP$1+2,FALSE)=0,NA(),VLOOKUP($A4,Days_Since_100!$H:$KU,GP$1+2,FALSE))</f>
        <v>#N/A</v>
      </c>
      <c r="GQ4" t="e">
        <f>IF(VLOOKUP($A4,Days_Since_100!$H:$KU,GQ$1+2,FALSE)=0,NA(),VLOOKUP($A4,Days_Since_100!$H:$KU,GQ$1+2,FALSE))</f>
        <v>#N/A</v>
      </c>
      <c r="GR4" t="e">
        <f>IF(VLOOKUP($A4,Days_Since_100!$H:$KU,GR$1+2,FALSE)=0,NA(),VLOOKUP($A4,Days_Since_100!$H:$KU,GR$1+2,FALSE))</f>
        <v>#N/A</v>
      </c>
      <c r="GS4" t="e">
        <f>IF(VLOOKUP($A4,Days_Since_100!$H:$KU,GS$1+2,FALSE)=0,NA(),VLOOKUP($A4,Days_Since_100!$H:$KU,GS$1+2,FALSE))</f>
        <v>#N/A</v>
      </c>
      <c r="GT4" t="e">
        <f>IF(VLOOKUP($A4,Days_Since_100!$H:$KU,GT$1+2,FALSE)=0,NA(),VLOOKUP($A4,Days_Since_100!$H:$KU,GT$1+2,FALSE))</f>
        <v>#N/A</v>
      </c>
      <c r="GU4" t="e">
        <f>IF(VLOOKUP($A4,Days_Since_100!$H:$KU,GU$1+2,FALSE)=0,NA(),VLOOKUP($A4,Days_Since_100!$H:$KU,GU$1+2,FALSE))</f>
        <v>#N/A</v>
      </c>
      <c r="GV4" t="e">
        <f>IF(VLOOKUP($A4,Days_Since_100!$H:$KU,GV$1+2,FALSE)=0,NA(),VLOOKUP($A4,Days_Since_100!$H:$KU,GV$1+2,FALSE))</f>
        <v>#N/A</v>
      </c>
      <c r="GW4" t="e">
        <f>IF(VLOOKUP($A4,Days_Since_100!$H:$KU,GW$1+2,FALSE)=0,NA(),VLOOKUP($A4,Days_Since_100!$H:$KU,GW$1+2,FALSE))</f>
        <v>#N/A</v>
      </c>
      <c r="GX4" t="e">
        <f>IF(VLOOKUP($A4,Days_Since_100!$H:$KU,GX$1+2,FALSE)=0,NA(),VLOOKUP($A4,Days_Since_100!$H:$KU,GX$1+2,FALSE))</f>
        <v>#N/A</v>
      </c>
      <c r="GY4" t="e">
        <f>IF(VLOOKUP($A4,Days_Since_100!$H:$KU,GY$1+2,FALSE)=0,NA(),VLOOKUP($A4,Days_Since_100!$H:$KU,GY$1+2,FALSE))</f>
        <v>#N/A</v>
      </c>
      <c r="GZ4" t="e">
        <f>IF(VLOOKUP($A4,Days_Since_100!$H:$KU,GZ$1+2,FALSE)=0,NA(),VLOOKUP($A4,Days_Since_100!$H:$KU,GZ$1+2,FALSE))</f>
        <v>#N/A</v>
      </c>
      <c r="HA4" t="e">
        <f>IF(VLOOKUP($A4,Days_Since_100!$H:$KU,HA$1+2,FALSE)=0,NA(),VLOOKUP($A4,Days_Since_100!$H:$KU,HA$1+2,FALSE))</f>
        <v>#N/A</v>
      </c>
      <c r="HB4" t="e">
        <f>IF(VLOOKUP($A4,Days_Since_100!$H:$KU,HB$1+2,FALSE)=0,NA(),VLOOKUP($A4,Days_Since_100!$H:$KU,HB$1+2,FALSE))</f>
        <v>#N/A</v>
      </c>
      <c r="HC4" t="e">
        <f>IF(VLOOKUP($A4,Days_Since_100!$H:$KU,HC$1+2,FALSE)=0,NA(),VLOOKUP($A4,Days_Since_100!$H:$KU,HC$1+2,FALSE))</f>
        <v>#N/A</v>
      </c>
      <c r="HD4" t="e">
        <f>IF(VLOOKUP($A4,Days_Since_100!$H:$KU,HD$1+2,FALSE)=0,NA(),VLOOKUP($A4,Days_Since_100!$H:$KU,HD$1+2,FALSE))</f>
        <v>#N/A</v>
      </c>
      <c r="HE4" t="e">
        <f>IF(VLOOKUP($A4,Days_Since_100!$H:$KU,HE$1+2,FALSE)=0,NA(),VLOOKUP($A4,Days_Since_100!$H:$KU,HE$1+2,FALSE))</f>
        <v>#N/A</v>
      </c>
      <c r="HF4" t="e">
        <f>IF(VLOOKUP($A4,Days_Since_100!$H:$KU,HF$1+2,FALSE)=0,NA(),VLOOKUP($A4,Days_Since_100!$H:$KU,HF$1+2,FALSE))</f>
        <v>#N/A</v>
      </c>
      <c r="HG4" t="e">
        <f>IF(VLOOKUP($A4,Days_Since_100!$H:$KU,HG$1+2,FALSE)=0,NA(),VLOOKUP($A4,Days_Since_100!$H:$KU,HG$1+2,FALSE))</f>
        <v>#N/A</v>
      </c>
      <c r="HH4" t="e">
        <f>IF(VLOOKUP($A4,Days_Since_100!$H:$KU,HH$1+2,FALSE)=0,NA(),VLOOKUP($A4,Days_Since_100!$H:$KU,HH$1+2,FALSE))</f>
        <v>#N/A</v>
      </c>
      <c r="HI4" t="e">
        <f>IF(VLOOKUP($A4,Days_Since_100!$H:$KU,HI$1+2,FALSE)=0,NA(),VLOOKUP($A4,Days_Since_100!$H:$KU,HI$1+2,FALSE))</f>
        <v>#N/A</v>
      </c>
      <c r="HJ4" t="e">
        <f>IF(VLOOKUP($A4,Days_Since_100!$H:$KU,HJ$1+2,FALSE)=0,NA(),VLOOKUP($A4,Days_Since_100!$H:$KU,HJ$1+2,FALSE))</f>
        <v>#N/A</v>
      </c>
      <c r="HK4" t="e">
        <f>IF(VLOOKUP($A4,Days_Since_100!$H:$KU,HK$1+2,FALSE)=0,NA(),VLOOKUP($A4,Days_Since_100!$H:$KU,HK$1+2,FALSE))</f>
        <v>#N/A</v>
      </c>
      <c r="HL4" t="e">
        <f>IF(VLOOKUP($A4,Days_Since_100!$H:$KU,HL$1+2,FALSE)=0,NA(),VLOOKUP($A4,Days_Since_100!$H:$KU,HL$1+2,FALSE))</f>
        <v>#N/A</v>
      </c>
      <c r="HM4" t="e">
        <f>IF(VLOOKUP($A4,Days_Since_100!$H:$KU,HM$1+2,FALSE)=0,NA(),VLOOKUP($A4,Days_Since_100!$H:$KU,HM$1+2,FALSE))</f>
        <v>#N/A</v>
      </c>
      <c r="HN4" t="e">
        <f>IF(VLOOKUP($A4,Days_Since_100!$H:$KU,HN$1+2,FALSE)=0,NA(),VLOOKUP($A4,Days_Since_100!$H:$KU,HN$1+2,FALSE))</f>
        <v>#N/A</v>
      </c>
      <c r="HO4" t="e">
        <f>IF(VLOOKUP($A4,Days_Since_100!$H:$KU,HO$1+2,FALSE)=0,NA(),VLOOKUP($A4,Days_Since_100!$H:$KU,HO$1+2,FALSE))</f>
        <v>#N/A</v>
      </c>
      <c r="HP4" t="e">
        <f>IF(VLOOKUP($A4,Days_Since_100!$H:$KU,HP$1+2,FALSE)=0,NA(),VLOOKUP($A4,Days_Since_100!$H:$KU,HP$1+2,FALSE))</f>
        <v>#N/A</v>
      </c>
      <c r="HQ4" t="e">
        <f>IF(VLOOKUP($A4,Days_Since_100!$H:$KU,HQ$1+2,FALSE)=0,NA(),VLOOKUP($A4,Days_Since_100!$H:$KU,HQ$1+2,FALSE))</f>
        <v>#N/A</v>
      </c>
      <c r="HR4" t="e">
        <f>IF(VLOOKUP($A4,Days_Since_100!$H:$KU,HR$1+2,FALSE)=0,NA(),VLOOKUP($A4,Days_Since_100!$H:$KU,HR$1+2,FALSE))</f>
        <v>#N/A</v>
      </c>
      <c r="HS4" t="e">
        <f>IF(VLOOKUP($A4,Days_Since_100!$H:$KU,HS$1+2,FALSE)=0,NA(),VLOOKUP($A4,Days_Since_100!$H:$KU,HS$1+2,FALSE))</f>
        <v>#N/A</v>
      </c>
      <c r="HT4" t="e">
        <f>IF(VLOOKUP($A4,Days_Since_100!$H:$KU,HT$1+2,FALSE)=0,NA(),VLOOKUP($A4,Days_Since_100!$H:$KU,HT$1+2,FALSE))</f>
        <v>#N/A</v>
      </c>
      <c r="HU4" t="e">
        <f>IF(VLOOKUP($A4,Days_Since_100!$H:$KU,HU$1+2,FALSE)=0,NA(),VLOOKUP($A4,Days_Since_100!$H:$KU,HU$1+2,FALSE))</f>
        <v>#N/A</v>
      </c>
      <c r="HV4" t="e">
        <f>IF(VLOOKUP($A4,Days_Since_100!$H:$KU,HV$1+2,FALSE)=0,NA(),VLOOKUP($A4,Days_Since_100!$H:$KU,HV$1+2,FALSE))</f>
        <v>#N/A</v>
      </c>
      <c r="HW4" t="e">
        <f>IF(VLOOKUP($A4,Days_Since_100!$H:$KU,HW$1+2,FALSE)=0,NA(),VLOOKUP($A4,Days_Since_100!$H:$KU,HW$1+2,FALSE))</f>
        <v>#N/A</v>
      </c>
      <c r="HX4" t="e">
        <f>IF(VLOOKUP($A4,Days_Since_100!$H:$KU,HX$1+2,FALSE)=0,NA(),VLOOKUP($A4,Days_Since_100!$H:$KU,HX$1+2,FALSE))</f>
        <v>#N/A</v>
      </c>
      <c r="HY4" t="e">
        <f>IF(VLOOKUP($A4,Days_Since_100!$H:$KU,HY$1+2,FALSE)=0,NA(),VLOOKUP($A4,Days_Since_100!$H:$KU,HY$1+2,FALSE))</f>
        <v>#N/A</v>
      </c>
      <c r="HZ4" t="e">
        <f>IF(VLOOKUP($A4,Days_Since_100!$H:$KU,HZ$1+2,FALSE)=0,NA(),VLOOKUP($A4,Days_Since_100!$H:$KU,HZ$1+2,FALSE))</f>
        <v>#N/A</v>
      </c>
      <c r="IA4" t="e">
        <f>IF(VLOOKUP($A4,Days_Since_100!$H:$KU,IA$1+2,FALSE)=0,NA(),VLOOKUP($A4,Days_Since_100!$H:$KU,IA$1+2,FALSE))</f>
        <v>#N/A</v>
      </c>
      <c r="IB4" t="e">
        <f>IF(VLOOKUP($A4,Days_Since_100!$H:$KU,IB$1+2,FALSE)=0,NA(),VLOOKUP($A4,Days_Since_100!$H:$KU,IB$1+2,FALSE))</f>
        <v>#N/A</v>
      </c>
      <c r="IC4" t="e">
        <f>IF(VLOOKUP($A4,Days_Since_100!$H:$KU,IC$1+2,FALSE)=0,NA(),VLOOKUP($A4,Days_Since_100!$H:$KU,IC$1+2,FALSE))</f>
        <v>#N/A</v>
      </c>
      <c r="ID4" t="e">
        <f>IF(VLOOKUP($A4,Days_Since_100!$H:$KU,ID$1+2,FALSE)=0,NA(),VLOOKUP($A4,Days_Since_100!$H:$KU,ID$1+2,FALSE))</f>
        <v>#N/A</v>
      </c>
      <c r="IE4" t="e">
        <f>IF(VLOOKUP($A4,Days_Since_100!$H:$KU,IE$1+2,FALSE)=0,NA(),VLOOKUP($A4,Days_Since_100!$H:$KU,IE$1+2,FALSE))</f>
        <v>#N/A</v>
      </c>
      <c r="IF4" t="e">
        <f>IF(VLOOKUP($A4,Days_Since_100!$H:$KU,IF$1+2,FALSE)=0,NA(),VLOOKUP($A4,Days_Since_100!$H:$KU,IF$1+2,FALSE))</f>
        <v>#N/A</v>
      </c>
      <c r="IG4" t="e">
        <f>IF(VLOOKUP($A4,Days_Since_100!$H:$KU,IG$1+2,FALSE)=0,NA(),VLOOKUP($A4,Days_Since_100!$H:$KU,IG$1+2,FALSE))</f>
        <v>#N/A</v>
      </c>
      <c r="IH4" t="e">
        <f>IF(VLOOKUP($A4,Days_Since_100!$H:$KU,IH$1+2,FALSE)=0,NA(),VLOOKUP($A4,Days_Since_100!$H:$KU,IH$1+2,FALSE))</f>
        <v>#N/A</v>
      </c>
      <c r="II4" t="e">
        <f>IF(VLOOKUP($A4,Days_Since_100!$H:$KU,II$1+2,FALSE)=0,NA(),VLOOKUP($A4,Days_Since_100!$H:$KU,II$1+2,FALSE))</f>
        <v>#N/A</v>
      </c>
      <c r="IJ4" t="e">
        <f>IF(VLOOKUP($A4,Days_Since_100!$H:$KU,IJ$1+2,FALSE)=0,NA(),VLOOKUP($A4,Days_Since_100!$H:$KU,IJ$1+2,FALSE))</f>
        <v>#N/A</v>
      </c>
      <c r="IK4" t="e">
        <f>IF(VLOOKUP($A4,Days_Since_100!$H:$KU,IK$1+2,FALSE)=0,NA(),VLOOKUP($A4,Days_Since_100!$H:$KU,IK$1+2,FALSE))</f>
        <v>#N/A</v>
      </c>
      <c r="IL4" t="e">
        <f>IF(VLOOKUP($A4,Days_Since_100!$H:$KU,IL$1+2,FALSE)=0,NA(),VLOOKUP($A4,Days_Since_100!$H:$KU,IL$1+2,FALSE))</f>
        <v>#N/A</v>
      </c>
      <c r="IM4" t="e">
        <f>IF(VLOOKUP($A4,Days_Since_100!$H:$KU,IM$1+2,FALSE)=0,NA(),VLOOKUP($A4,Days_Since_100!$H:$KU,IM$1+2,FALSE))</f>
        <v>#N/A</v>
      </c>
      <c r="IN4" t="e">
        <f>IF(VLOOKUP($A4,Days_Since_100!$H:$KU,IN$1+2,FALSE)=0,NA(),VLOOKUP($A4,Days_Since_100!$H:$KU,IN$1+2,FALSE))</f>
        <v>#N/A</v>
      </c>
      <c r="IO4" t="e">
        <f>IF(VLOOKUP($A4,Days_Since_100!$H:$KU,IO$1+2,FALSE)=0,NA(),VLOOKUP($A4,Days_Since_100!$H:$KU,IO$1+2,FALSE))</f>
        <v>#N/A</v>
      </c>
      <c r="IP4" t="e">
        <f>IF(VLOOKUP($A4,Days_Since_100!$H:$KU,IP$1+2,FALSE)=0,NA(),VLOOKUP($A4,Days_Since_100!$H:$KU,IP$1+2,FALSE))</f>
        <v>#N/A</v>
      </c>
      <c r="IQ4" t="e">
        <f>IF(VLOOKUP($A4,Days_Since_100!$H:$KU,IQ$1+2,FALSE)=0,NA(),VLOOKUP($A4,Days_Since_100!$H:$KU,IQ$1+2,FALSE))</f>
        <v>#N/A</v>
      </c>
      <c r="IR4" t="e">
        <f>IF(VLOOKUP($A4,Days_Since_100!$H:$KU,IR$1+2,FALSE)=0,NA(),VLOOKUP($A4,Days_Since_100!$H:$KU,IR$1+2,FALSE))</f>
        <v>#N/A</v>
      </c>
      <c r="IS4" t="e">
        <f>IF(VLOOKUP($A4,Days_Since_100!$H:$KU,IS$1+2,FALSE)=0,NA(),VLOOKUP($A4,Days_Since_100!$H:$KU,IS$1+2,FALSE))</f>
        <v>#N/A</v>
      </c>
      <c r="IT4" t="e">
        <f>IF(VLOOKUP($A4,Days_Since_100!$H:$KU,IT$1+2,FALSE)=0,NA(),VLOOKUP($A4,Days_Since_100!$H:$KU,IT$1+2,FALSE))</f>
        <v>#N/A</v>
      </c>
      <c r="IU4" t="e">
        <f>IF(VLOOKUP($A4,Days_Since_100!$H:$KU,IU$1+2,FALSE)=0,NA(),VLOOKUP($A4,Days_Since_100!$H:$KU,IU$1+2,FALSE))</f>
        <v>#N/A</v>
      </c>
      <c r="IV4" t="e">
        <f>IF(VLOOKUP($A4,Days_Since_100!$H:$KU,IV$1+2,FALSE)=0,NA(),VLOOKUP($A4,Days_Since_100!$H:$KU,IV$1+2,FALSE))</f>
        <v>#N/A</v>
      </c>
      <c r="IW4" t="e">
        <f>IF(VLOOKUP($A4,Days_Since_100!$H:$KU,IW$1+2,FALSE)=0,NA(),VLOOKUP($A4,Days_Since_100!$H:$KU,IW$1+2,FALSE))</f>
        <v>#N/A</v>
      </c>
      <c r="IX4" t="e">
        <f>IF(VLOOKUP($A4,Days_Since_100!$H:$KU,IX$1+2,FALSE)=0,NA(),VLOOKUP($A4,Days_Since_100!$H:$KU,IX$1+2,FALSE))</f>
        <v>#N/A</v>
      </c>
      <c r="IY4" t="e">
        <f>IF(VLOOKUP($A4,Days_Since_100!$H:$KU,IY$1+2,FALSE)=0,NA(),VLOOKUP($A4,Days_Since_100!$H:$KU,IY$1+2,FALSE))</f>
        <v>#N/A</v>
      </c>
      <c r="IZ4" t="e">
        <f>IF(VLOOKUP($A4,Days_Since_100!$H:$KU,IZ$1+2,FALSE)=0,NA(),VLOOKUP($A4,Days_Since_100!$H:$KU,IZ$1+2,FALSE))</f>
        <v>#N/A</v>
      </c>
      <c r="JA4" t="e">
        <f>IF(VLOOKUP($A4,Days_Since_100!$H:$KU,JA$1+2,FALSE)=0,NA(),VLOOKUP($A4,Days_Since_100!$H:$KU,JA$1+2,FALSE))</f>
        <v>#N/A</v>
      </c>
      <c r="JB4" t="e">
        <f>IF(VLOOKUP($A4,Days_Since_100!$H:$KU,JB$1+2,FALSE)=0,NA(),VLOOKUP($A4,Days_Since_100!$H:$KU,JB$1+2,FALSE))</f>
        <v>#N/A</v>
      </c>
      <c r="JC4" t="e">
        <f>IF(VLOOKUP($A4,Days_Since_100!$H:$KU,JC$1+2,FALSE)=0,NA(),VLOOKUP($A4,Days_Since_100!$H:$KU,JC$1+2,FALSE))</f>
        <v>#N/A</v>
      </c>
      <c r="JD4" t="e">
        <f>IF(VLOOKUP($A4,Days_Since_100!$H:$KU,JD$1+2,FALSE)=0,NA(),VLOOKUP($A4,Days_Since_100!$H:$KU,JD$1+2,FALSE))</f>
        <v>#N/A</v>
      </c>
      <c r="JE4" t="e">
        <f>IF(VLOOKUP($A4,Days_Since_100!$H:$KU,JE$1+2,FALSE)=0,NA(),VLOOKUP($A4,Days_Since_100!$H:$KU,JE$1+2,FALSE))</f>
        <v>#N/A</v>
      </c>
      <c r="JF4" t="e">
        <f>IF(VLOOKUP($A4,Days_Since_100!$H:$KU,JF$1+2,FALSE)=0,NA(),VLOOKUP($A4,Days_Since_100!$H:$KU,JF$1+2,FALSE))</f>
        <v>#N/A</v>
      </c>
      <c r="JG4" t="e">
        <f>IF(VLOOKUP($A4,Days_Since_100!$H:$KU,JG$1+2,FALSE)=0,NA(),VLOOKUP($A4,Days_Since_100!$H:$KU,JG$1+2,FALSE))</f>
        <v>#N/A</v>
      </c>
      <c r="JH4" t="e">
        <f>IF(VLOOKUP($A4,Days_Since_100!$H:$KU,JH$1+2,FALSE)=0,NA(),VLOOKUP($A4,Days_Since_100!$H:$KU,JH$1+2,FALSE))</f>
        <v>#N/A</v>
      </c>
      <c r="JI4" t="e">
        <f>IF(VLOOKUP($A4,Days_Since_100!$H:$KU,JI$1+2,FALSE)=0,NA(),VLOOKUP($A4,Days_Since_100!$H:$KU,JI$1+2,FALSE))</f>
        <v>#N/A</v>
      </c>
      <c r="JJ4" t="e">
        <f>IF(VLOOKUP($A4,Days_Since_100!$H:$KU,JJ$1+2,FALSE)=0,NA(),VLOOKUP($A4,Days_Since_100!$H:$KU,JJ$1+2,FALSE))</f>
        <v>#N/A</v>
      </c>
      <c r="JK4" t="e">
        <f>IF(VLOOKUP($A4,Days_Since_100!$H:$KU,JK$1+2,FALSE)=0,NA(),VLOOKUP($A4,Days_Since_100!$H:$KU,JK$1+2,FALSE))</f>
        <v>#N/A</v>
      </c>
      <c r="JL4" t="e">
        <f>IF(VLOOKUP($A4,Days_Since_100!$H:$KU,JL$1+2,FALSE)=0,NA(),VLOOKUP($A4,Days_Since_100!$H:$KU,JL$1+2,FALSE))</f>
        <v>#N/A</v>
      </c>
      <c r="JM4" t="e">
        <f>IF(VLOOKUP($A4,Days_Since_100!$H:$KU,JM$1+2,FALSE)=0,NA(),VLOOKUP($A4,Days_Since_100!$H:$KU,JM$1+2,FALSE))</f>
        <v>#N/A</v>
      </c>
      <c r="JN4" t="e">
        <f>IF(VLOOKUP($A4,Days_Since_100!$H:$KU,JN$1+2,FALSE)=0,NA(),VLOOKUP($A4,Days_Since_100!$H:$KU,JN$1+2,FALSE))</f>
        <v>#N/A</v>
      </c>
      <c r="JO4" t="e">
        <f>IF(VLOOKUP($A4,Days_Since_100!$H:$KU,JO$1+2,FALSE)=0,NA(),VLOOKUP($A4,Days_Since_100!$H:$KU,JO$1+2,FALSE))</f>
        <v>#N/A</v>
      </c>
      <c r="JP4" t="e">
        <f>IF(VLOOKUP($A4,Days_Since_100!$H:$KU,JP$1+2,FALSE)=0,NA(),VLOOKUP($A4,Days_Since_100!$H:$KU,JP$1+2,FALSE))</f>
        <v>#N/A</v>
      </c>
      <c r="JQ4" t="e">
        <f>IF(VLOOKUP($A4,Days_Since_100!$H:$KU,JQ$1+2,FALSE)=0,NA(),VLOOKUP($A4,Days_Since_100!$H:$KU,JQ$1+2,FALSE))</f>
        <v>#N/A</v>
      </c>
      <c r="JR4" t="e">
        <f>IF(VLOOKUP($A4,Days_Since_100!$H:$KU,JR$1+2,FALSE)=0,NA(),VLOOKUP($A4,Days_Since_100!$H:$KU,JR$1+2,FALSE))</f>
        <v>#N/A</v>
      </c>
      <c r="JS4" t="e">
        <f>IF(VLOOKUP($A4,Days_Since_100!$H:$KU,JS$1+2,FALSE)=0,NA(),VLOOKUP($A4,Days_Since_100!$H:$KU,JS$1+2,FALSE))</f>
        <v>#N/A</v>
      </c>
      <c r="JT4" t="e">
        <f>IF(VLOOKUP($A4,Days_Since_100!$H:$KU,JT$1+2,FALSE)=0,NA(),VLOOKUP($A4,Days_Since_100!$H:$KU,JT$1+2,FALSE))</f>
        <v>#N/A</v>
      </c>
      <c r="JU4" t="e">
        <f>IF(VLOOKUP($A4,Days_Since_100!$H:$KU,JU$1+2,FALSE)=0,NA(),VLOOKUP($A4,Days_Since_100!$H:$KU,JU$1+2,FALSE))</f>
        <v>#N/A</v>
      </c>
      <c r="JV4" t="e">
        <f>IF(VLOOKUP($A4,Days_Since_100!$H:$KU,JV$1+2,FALSE)=0,NA(),VLOOKUP($A4,Days_Since_100!$H:$KU,JV$1+2,FALSE))</f>
        <v>#N/A</v>
      </c>
      <c r="JW4" t="e">
        <f>IF(VLOOKUP($A4,Days_Since_100!$H:$KU,JW$1+2,FALSE)=0,NA(),VLOOKUP($A4,Days_Since_100!$H:$KU,JW$1+2,FALSE))</f>
        <v>#N/A</v>
      </c>
      <c r="JX4" t="e">
        <f>IF(VLOOKUP($A4,Days_Since_100!$H:$KU,JX$1+2,FALSE)=0,NA(),VLOOKUP($A4,Days_Since_100!$H:$KU,JX$1+2,FALSE))</f>
        <v>#N/A</v>
      </c>
      <c r="JY4" t="e">
        <f>IF(VLOOKUP($A4,Days_Since_100!$H:$KU,JY$1+2,FALSE)=0,NA(),VLOOKUP($A4,Days_Since_100!$H:$KU,JY$1+2,FALSE))</f>
        <v>#N/A</v>
      </c>
      <c r="JZ4" t="e">
        <f>IF(VLOOKUP($A4,Days_Since_100!$H:$KU,JZ$1+2,FALSE)=0,NA(),VLOOKUP($A4,Days_Since_100!$H:$KU,JZ$1+2,FALSE))</f>
        <v>#N/A</v>
      </c>
      <c r="KA4" t="e">
        <f>IF(VLOOKUP($A4,Days_Since_100!$H:$KU,KA$1+2,FALSE)=0,NA(),VLOOKUP($A4,Days_Since_100!$H:$KU,KA$1+2,FALSE))</f>
        <v>#N/A</v>
      </c>
      <c r="KB4" t="e">
        <f>IF(VLOOKUP($A4,Days_Since_100!$H:$KU,KB$1+2,FALSE)=0,NA(),VLOOKUP($A4,Days_Since_100!$H:$KU,KB$1+2,FALSE))</f>
        <v>#N/A</v>
      </c>
      <c r="KC4" t="e">
        <f>IF(VLOOKUP($A4,Days_Since_100!$H:$KU,KC$1+2,FALSE)=0,NA(),VLOOKUP($A4,Days_Since_100!$H:$KU,KC$1+2,FALSE))</f>
        <v>#N/A</v>
      </c>
      <c r="KD4" t="e">
        <f>IF(VLOOKUP($A4,Days_Since_100!$H:$KU,KD$1+2,FALSE)=0,NA(),VLOOKUP($A4,Days_Since_100!$H:$KU,KD$1+2,FALSE))</f>
        <v>#N/A</v>
      </c>
      <c r="KE4" t="e">
        <f>IF(VLOOKUP($A4,Days_Since_100!$H:$KU,KE$1+2,FALSE)=0,NA(),VLOOKUP($A4,Days_Since_100!$H:$KU,KE$1+2,FALSE))</f>
        <v>#N/A</v>
      </c>
      <c r="KF4" t="e">
        <f>IF(VLOOKUP($A4,Days_Since_100!$H:$KU,KF$1+2,FALSE)=0,NA(),VLOOKUP($A4,Days_Since_100!$H:$KU,KF$1+2,FALSE))</f>
        <v>#N/A</v>
      </c>
      <c r="KG4" t="e">
        <f>IF(VLOOKUP($A4,Days_Since_100!$H:$KU,KG$1+2,FALSE)=0,NA(),VLOOKUP($A4,Days_Since_100!$H:$KU,KG$1+2,FALSE))</f>
        <v>#N/A</v>
      </c>
      <c r="KH4" t="e">
        <f>IF(VLOOKUP($A4,Days_Since_100!$H:$KU,KH$1+2,FALSE)=0,NA(),VLOOKUP($A4,Days_Since_100!$H:$KU,KH$1+2,FALSE))</f>
        <v>#N/A</v>
      </c>
      <c r="KI4" t="e">
        <f>IF(VLOOKUP($A4,Days_Since_100!$H:$KU,KI$1+2,FALSE)=0,NA(),VLOOKUP($A4,Days_Since_100!$H:$KU,KI$1+2,FALSE))</f>
        <v>#N/A</v>
      </c>
      <c r="KJ4" t="e">
        <f>IF(VLOOKUP($A4,Days_Since_100!$H:$KU,KJ$1+2,FALSE)=0,NA(),VLOOKUP($A4,Days_Since_100!$H:$KU,KJ$1+2,FALSE))</f>
        <v>#N/A</v>
      </c>
      <c r="KK4" t="e">
        <f>IF(VLOOKUP($A4,Days_Since_100!$H:$KU,KK$1+2,FALSE)=0,NA(),VLOOKUP($A4,Days_Since_100!$H:$KU,KK$1+2,FALSE))</f>
        <v>#N/A</v>
      </c>
      <c r="KL4" t="e">
        <f>IF(VLOOKUP($A4,Days_Since_100!$H:$KU,KL$1+2,FALSE)=0,NA(),VLOOKUP($A4,Days_Since_100!$H:$KU,KL$1+2,FALSE))</f>
        <v>#N/A</v>
      </c>
      <c r="KM4" t="e">
        <f>IF(VLOOKUP($A4,Days_Since_100!$H:$KU,KM$1+2,FALSE)=0,NA(),VLOOKUP($A4,Days_Since_100!$H:$KU,KM$1+2,FALSE))</f>
        <v>#N/A</v>
      </c>
      <c r="KN4" t="e">
        <f>IF(VLOOKUP($A4,Days_Since_100!$H:$KU,KN$1+2,FALSE)=0,NA(),VLOOKUP($A4,Days_Since_100!$H:$KU,KN$1+2,FALSE))</f>
        <v>#N/A</v>
      </c>
    </row>
    <row r="5" spans="1:300" x14ac:dyDescent="0.3">
      <c r="A5" t="str">
        <f>Country_Comparison!I5</f>
        <v>China</v>
      </c>
      <c r="B5">
        <f>IF(VLOOKUP($A5,Days_Since_100!$H:$KU,B$1+2,FALSE)=0,NA(),VLOOKUP($A5,Days_Since_100!$H:$KU,B$1+2,FALSE))</f>
        <v>548</v>
      </c>
      <c r="C5">
        <f>IF(VLOOKUP($A5,Days_Since_100!$H:$KU,C$1+2,FALSE)=0,NA(),VLOOKUP($A5,Days_Since_100!$H:$KU,C$1+2,FALSE))</f>
        <v>643</v>
      </c>
      <c r="D5">
        <f>IF(VLOOKUP($A5,Days_Since_100!$H:$KU,D$1+2,FALSE)=0,NA(),VLOOKUP($A5,Days_Since_100!$H:$KU,D$1+2,FALSE))</f>
        <v>920</v>
      </c>
      <c r="E5">
        <f>IF(VLOOKUP($A5,Days_Since_100!$H:$KU,E$1+2,FALSE)=0,NA(),VLOOKUP($A5,Days_Since_100!$H:$KU,E$1+2,FALSE))</f>
        <v>1406</v>
      </c>
      <c r="F5">
        <f>IF(VLOOKUP($A5,Days_Since_100!$H:$KU,F$1+2,FALSE)=0,NA(),VLOOKUP($A5,Days_Since_100!$H:$KU,F$1+2,FALSE))</f>
        <v>2075</v>
      </c>
      <c r="G5">
        <f>IF(VLOOKUP($A5,Days_Since_100!$H:$KU,G$1+2,FALSE)=0,NA(),VLOOKUP($A5,Days_Since_100!$H:$KU,G$1+2,FALSE))</f>
        <v>2877</v>
      </c>
      <c r="H5">
        <f>IF(VLOOKUP($A5,Days_Since_100!$H:$KU,H$1+2,FALSE)=0,NA(),VLOOKUP($A5,Days_Since_100!$H:$KU,H$1+2,FALSE))</f>
        <v>5509</v>
      </c>
      <c r="I5">
        <f>IF(VLOOKUP($A5,Days_Since_100!$H:$KU,I$1+2,FALSE)=0,NA(),VLOOKUP($A5,Days_Since_100!$H:$KU,I$1+2,FALSE))</f>
        <v>6087</v>
      </c>
      <c r="J5">
        <f>IF(VLOOKUP($A5,Days_Since_100!$H:$KU,J$1+2,FALSE)=0,NA(),VLOOKUP($A5,Days_Since_100!$H:$KU,J$1+2,FALSE))</f>
        <v>8141</v>
      </c>
      <c r="K5">
        <f>IF(VLOOKUP($A5,Days_Since_100!$H:$KU,K$1+2,FALSE)=0,NA(),VLOOKUP($A5,Days_Since_100!$H:$KU,K$1+2,FALSE))</f>
        <v>9802</v>
      </c>
      <c r="L5">
        <f>IF(VLOOKUP($A5,Days_Since_100!$H:$KU,L$1+2,FALSE)=0,NA(),VLOOKUP($A5,Days_Since_100!$H:$KU,L$1+2,FALSE))</f>
        <v>11891</v>
      </c>
      <c r="M5">
        <f>IF(VLOOKUP($A5,Days_Since_100!$H:$KU,M$1+2,FALSE)=0,NA(),VLOOKUP($A5,Days_Since_100!$H:$KU,M$1+2,FALSE))</f>
        <v>16630</v>
      </c>
      <c r="N5">
        <f>IF(VLOOKUP($A5,Days_Since_100!$H:$KU,N$1+2,FALSE)=0,NA(),VLOOKUP($A5,Days_Since_100!$H:$KU,N$1+2,FALSE))</f>
        <v>19716</v>
      </c>
      <c r="O5">
        <f>IF(VLOOKUP($A5,Days_Since_100!$H:$KU,O$1+2,FALSE)=0,NA(),VLOOKUP($A5,Days_Since_100!$H:$KU,O$1+2,FALSE))</f>
        <v>23707</v>
      </c>
      <c r="P5">
        <f>IF(VLOOKUP($A5,Days_Since_100!$H:$KU,P$1+2,FALSE)=0,NA(),VLOOKUP($A5,Days_Since_100!$H:$KU,P$1+2,FALSE))</f>
        <v>27440</v>
      </c>
      <c r="Q5">
        <f>IF(VLOOKUP($A5,Days_Since_100!$H:$KU,Q$1+2,FALSE)=0,NA(),VLOOKUP($A5,Days_Since_100!$H:$KU,Q$1+2,FALSE))</f>
        <v>30587</v>
      </c>
      <c r="R5">
        <f>IF(VLOOKUP($A5,Days_Since_100!$H:$KU,R$1+2,FALSE)=0,NA(),VLOOKUP($A5,Days_Since_100!$H:$KU,R$1+2,FALSE))</f>
        <v>34110</v>
      </c>
      <c r="S5">
        <f>IF(VLOOKUP($A5,Days_Since_100!$H:$KU,S$1+2,FALSE)=0,NA(),VLOOKUP($A5,Days_Since_100!$H:$KU,S$1+2,FALSE))</f>
        <v>36814</v>
      </c>
      <c r="T5">
        <f>IF(VLOOKUP($A5,Days_Since_100!$H:$KU,T$1+2,FALSE)=0,NA(),VLOOKUP($A5,Days_Since_100!$H:$KU,T$1+2,FALSE))</f>
        <v>39829</v>
      </c>
      <c r="U5">
        <f>IF(VLOOKUP($A5,Days_Since_100!$H:$KU,U$1+2,FALSE)=0,NA(),VLOOKUP($A5,Days_Since_100!$H:$KU,U$1+2,FALSE))</f>
        <v>42354</v>
      </c>
      <c r="V5">
        <f>IF(VLOOKUP($A5,Days_Since_100!$H:$KU,V$1+2,FALSE)=0,NA(),VLOOKUP($A5,Days_Since_100!$H:$KU,V$1+2,FALSE))</f>
        <v>44386</v>
      </c>
      <c r="W5">
        <f>IF(VLOOKUP($A5,Days_Since_100!$H:$KU,W$1+2,FALSE)=0,NA(),VLOOKUP($A5,Days_Since_100!$H:$KU,W$1+2,FALSE))</f>
        <v>50000</v>
      </c>
      <c r="X5">
        <f>IF(VLOOKUP($A5,Days_Since_100!$H:$KU,X$1+2,FALSE)=0,NA(),VLOOKUP($A5,Days_Since_100!$H:$KU,X$1+2,FALSE))</f>
        <v>59895</v>
      </c>
      <c r="Y5">
        <f>IF(VLOOKUP($A5,Days_Since_100!$H:$KU,Y$1+2,FALSE)=0,NA(),VLOOKUP($A5,Days_Since_100!$H:$KU,Y$1+2,FALSE))</f>
        <v>66358</v>
      </c>
      <c r="Z5">
        <f>IF(VLOOKUP($A5,Days_Since_100!$H:$KU,Z$1+2,FALSE)=0,NA(),VLOOKUP($A5,Days_Since_100!$H:$KU,Z$1+2,FALSE))</f>
        <v>68413</v>
      </c>
      <c r="AA5">
        <f>IF(VLOOKUP($A5,Days_Since_100!$H:$KU,AA$1+2,FALSE)=0,NA(),VLOOKUP($A5,Days_Since_100!$H:$KU,AA$1+2,FALSE))</f>
        <v>70513</v>
      </c>
      <c r="AB5">
        <f>IF(VLOOKUP($A5,Days_Since_100!$H:$KU,AB$1+2,FALSE)=0,NA(),VLOOKUP($A5,Days_Since_100!$H:$KU,AB$1+2,FALSE))</f>
        <v>72434</v>
      </c>
      <c r="AC5">
        <f>IF(VLOOKUP($A5,Days_Since_100!$H:$KU,AC$1+2,FALSE)=0,NA(),VLOOKUP($A5,Days_Since_100!$H:$KU,AC$1+2,FALSE))</f>
        <v>74211</v>
      </c>
      <c r="AD5">
        <f>IF(VLOOKUP($A5,Days_Since_100!$H:$KU,AD$1+2,FALSE)=0,NA(),VLOOKUP($A5,Days_Since_100!$H:$KU,AD$1+2,FALSE))</f>
        <v>74619</v>
      </c>
      <c r="AE5">
        <f>IF(VLOOKUP($A5,Days_Since_100!$H:$KU,AE$1+2,FALSE)=0,NA(),VLOOKUP($A5,Days_Since_100!$H:$KU,AE$1+2,FALSE))</f>
        <v>75077</v>
      </c>
      <c r="AF5">
        <f>IF(VLOOKUP($A5,Days_Since_100!$H:$KU,AF$1+2,FALSE)=0,NA(),VLOOKUP($A5,Days_Since_100!$H:$KU,AF$1+2,FALSE))</f>
        <v>75550</v>
      </c>
      <c r="AG5">
        <f>IF(VLOOKUP($A5,Days_Since_100!$H:$KU,AG$1+2,FALSE)=0,NA(),VLOOKUP($A5,Days_Since_100!$H:$KU,AG$1+2,FALSE))</f>
        <v>77001</v>
      </c>
      <c r="AH5">
        <f>IF(VLOOKUP($A5,Days_Since_100!$H:$KU,AH$1+2,FALSE)=0,NA(),VLOOKUP($A5,Days_Since_100!$H:$KU,AH$1+2,FALSE))</f>
        <v>77022</v>
      </c>
      <c r="AI5">
        <f>IF(VLOOKUP($A5,Days_Since_100!$H:$KU,AI$1+2,FALSE)=0,NA(),VLOOKUP($A5,Days_Since_100!$H:$KU,AI$1+2,FALSE))</f>
        <v>77241</v>
      </c>
      <c r="AJ5">
        <f>IF(VLOOKUP($A5,Days_Since_100!$H:$KU,AJ$1+2,FALSE)=0,NA(),VLOOKUP($A5,Days_Since_100!$H:$KU,AJ$1+2,FALSE))</f>
        <v>77754</v>
      </c>
      <c r="AK5">
        <f>IF(VLOOKUP($A5,Days_Since_100!$H:$KU,AK$1+2,FALSE)=0,NA(),VLOOKUP($A5,Days_Since_100!$H:$KU,AK$1+2,FALSE))</f>
        <v>78166</v>
      </c>
      <c r="AL5">
        <f>IF(VLOOKUP($A5,Days_Since_100!$H:$KU,AL$1+2,FALSE)=0,NA(),VLOOKUP($A5,Days_Since_100!$H:$KU,AL$1+2,FALSE))</f>
        <v>78600</v>
      </c>
      <c r="AM5">
        <f>IF(VLOOKUP($A5,Days_Since_100!$H:$KU,AM$1+2,FALSE)=0,NA(),VLOOKUP($A5,Days_Since_100!$H:$KU,AM$1+2,FALSE))</f>
        <v>78928</v>
      </c>
      <c r="AN5">
        <f>IF(VLOOKUP($A5,Days_Since_100!$H:$KU,AN$1+2,FALSE)=0,NA(),VLOOKUP($A5,Days_Since_100!$H:$KU,AN$1+2,FALSE))</f>
        <v>79356</v>
      </c>
      <c r="AO5">
        <f>IF(VLOOKUP($A5,Days_Since_100!$H:$KU,AO$1+2,FALSE)=0,NA(),VLOOKUP($A5,Days_Since_100!$H:$KU,AO$1+2,FALSE))</f>
        <v>79932</v>
      </c>
      <c r="AP5">
        <f>IF(VLOOKUP($A5,Days_Since_100!$H:$KU,AP$1+2,FALSE)=0,NA(),VLOOKUP($A5,Days_Since_100!$H:$KU,AP$1+2,FALSE))</f>
        <v>80136</v>
      </c>
      <c r="AQ5">
        <f>IF(VLOOKUP($A5,Days_Since_100!$H:$KU,AQ$1+2,FALSE)=0,NA(),VLOOKUP($A5,Days_Since_100!$H:$KU,AQ$1+2,FALSE))</f>
        <v>80261</v>
      </c>
      <c r="AR5">
        <f>IF(VLOOKUP($A5,Days_Since_100!$H:$KU,AR$1+2,FALSE)=0,NA(),VLOOKUP($A5,Days_Since_100!$H:$KU,AR$1+2,FALSE))</f>
        <v>80386</v>
      </c>
      <c r="AS5">
        <f>IF(VLOOKUP($A5,Days_Since_100!$H:$KU,AS$1+2,FALSE)=0,NA(),VLOOKUP($A5,Days_Since_100!$H:$KU,AS$1+2,FALSE))</f>
        <v>80537</v>
      </c>
      <c r="AT5">
        <f>IF(VLOOKUP($A5,Days_Since_100!$H:$KU,AT$1+2,FALSE)=0,NA(),VLOOKUP($A5,Days_Since_100!$H:$KU,AT$1+2,FALSE))</f>
        <v>80690</v>
      </c>
      <c r="AU5">
        <f>IF(VLOOKUP($A5,Days_Since_100!$H:$KU,AU$1+2,FALSE)=0,NA(),VLOOKUP($A5,Days_Since_100!$H:$KU,AU$1+2,FALSE))</f>
        <v>80770</v>
      </c>
      <c r="AV5">
        <f>IF(VLOOKUP($A5,Days_Since_100!$H:$KU,AV$1+2,FALSE)=0,NA(),VLOOKUP($A5,Days_Since_100!$H:$KU,AV$1+2,FALSE))</f>
        <v>80823</v>
      </c>
      <c r="AW5">
        <f>IF(VLOOKUP($A5,Days_Since_100!$H:$KU,AW$1+2,FALSE)=0,NA(),VLOOKUP($A5,Days_Since_100!$H:$KU,AW$1+2,FALSE))</f>
        <v>80860</v>
      </c>
      <c r="AX5">
        <f>IF(VLOOKUP($A5,Days_Since_100!$H:$KU,AX$1+2,FALSE)=0,NA(),VLOOKUP($A5,Days_Since_100!$H:$KU,AX$1+2,FALSE))</f>
        <v>80887</v>
      </c>
      <c r="AY5">
        <f>IF(VLOOKUP($A5,Days_Since_100!$H:$KU,AY$1+2,FALSE)=0,NA(),VLOOKUP($A5,Days_Since_100!$H:$KU,AY$1+2,FALSE))</f>
        <v>80921</v>
      </c>
      <c r="AZ5">
        <f>IF(VLOOKUP($A5,Days_Since_100!$H:$KU,AZ$1+2,FALSE)=0,NA(),VLOOKUP($A5,Days_Since_100!$H:$KU,AZ$1+2,FALSE))</f>
        <v>80932</v>
      </c>
      <c r="BA5">
        <f>IF(VLOOKUP($A5,Days_Since_100!$H:$KU,BA$1+2,FALSE)=0,NA(),VLOOKUP($A5,Days_Since_100!$H:$KU,BA$1+2,FALSE))</f>
        <v>80945</v>
      </c>
      <c r="BB5">
        <f>IF(VLOOKUP($A5,Days_Since_100!$H:$KU,BB$1+2,FALSE)=0,NA(),VLOOKUP($A5,Days_Since_100!$H:$KU,BB$1+2,FALSE))</f>
        <v>80977</v>
      </c>
      <c r="BC5">
        <f>IF(VLOOKUP($A5,Days_Since_100!$H:$KU,BC$1+2,FALSE)=0,NA(),VLOOKUP($A5,Days_Since_100!$H:$KU,BC$1+2,FALSE))</f>
        <v>81003</v>
      </c>
      <c r="BD5">
        <f>IF(VLOOKUP($A5,Days_Since_100!$H:$KU,BD$1+2,FALSE)=0,NA(),VLOOKUP($A5,Days_Since_100!$H:$KU,BD$1+2,FALSE))</f>
        <v>81033</v>
      </c>
      <c r="BE5">
        <f>IF(VLOOKUP($A5,Days_Since_100!$H:$KU,BE$1+2,FALSE)=0,NA(),VLOOKUP($A5,Days_Since_100!$H:$KU,BE$1+2,FALSE))</f>
        <v>81058</v>
      </c>
      <c r="BF5">
        <f>IF(VLOOKUP($A5,Days_Since_100!$H:$KU,BF$1+2,FALSE)=0,NA(),VLOOKUP($A5,Days_Since_100!$H:$KU,BF$1+2,FALSE))</f>
        <v>81102</v>
      </c>
      <c r="BG5">
        <f>IF(VLOOKUP($A5,Days_Since_100!$H:$KU,BG$1+2,FALSE)=0,NA(),VLOOKUP($A5,Days_Since_100!$H:$KU,BG$1+2,FALSE))</f>
        <v>81156</v>
      </c>
      <c r="BH5">
        <f>IF(VLOOKUP($A5,Days_Since_100!$H:$KU,BH$1+2,FALSE)=0,NA(),VLOOKUP($A5,Days_Since_100!$H:$KU,BH$1+2,FALSE))</f>
        <v>81250</v>
      </c>
      <c r="BI5">
        <f>IF(VLOOKUP($A5,Days_Since_100!$H:$KU,BI$1+2,FALSE)=0,NA(),VLOOKUP($A5,Days_Since_100!$H:$KU,BI$1+2,FALSE))</f>
        <v>81305</v>
      </c>
      <c r="BJ5">
        <f>IF(VLOOKUP($A5,Days_Since_100!$H:$KU,BJ$1+2,FALSE)=0,NA(),VLOOKUP($A5,Days_Since_100!$H:$KU,BJ$1+2,FALSE))</f>
        <v>81435</v>
      </c>
      <c r="BK5">
        <f>IF(VLOOKUP($A5,Days_Since_100!$H:$KU,BK$1+2,FALSE)=0,NA(),VLOOKUP($A5,Days_Since_100!$H:$KU,BK$1+2,FALSE))</f>
        <v>81498</v>
      </c>
      <c r="BL5">
        <f>IF(VLOOKUP($A5,Days_Since_100!$H:$KU,BL$1+2,FALSE)=0,NA(),VLOOKUP($A5,Days_Since_100!$H:$KU,BL$1+2,FALSE))</f>
        <v>81591</v>
      </c>
      <c r="BM5">
        <f>IF(VLOOKUP($A5,Days_Since_100!$H:$KU,BM$1+2,FALSE)=0,NA(),VLOOKUP($A5,Days_Since_100!$H:$KU,BM$1+2,FALSE))</f>
        <v>81661</v>
      </c>
      <c r="BN5">
        <f>IF(VLOOKUP($A5,Days_Since_100!$H:$KU,BN$1+2,FALSE)=0,NA(),VLOOKUP($A5,Days_Since_100!$H:$KU,BN$1+2,FALSE))</f>
        <v>81782</v>
      </c>
      <c r="BO5">
        <f>IF(VLOOKUP($A5,Days_Since_100!$H:$KU,BO$1+2,FALSE)=0,NA(),VLOOKUP($A5,Days_Since_100!$H:$KU,BO$1+2,FALSE))</f>
        <v>81897</v>
      </c>
      <c r="BP5">
        <f>IF(VLOOKUP($A5,Days_Since_100!$H:$KU,BP$1+2,FALSE)=0,NA(),VLOOKUP($A5,Days_Since_100!$H:$KU,BP$1+2,FALSE))</f>
        <v>81999</v>
      </c>
      <c r="BQ5">
        <f>IF(VLOOKUP($A5,Days_Since_100!$H:$KU,BQ$1+2,FALSE)=0,NA(),VLOOKUP($A5,Days_Since_100!$H:$KU,BQ$1+2,FALSE))</f>
        <v>82122</v>
      </c>
      <c r="BR5">
        <f>IF(VLOOKUP($A5,Days_Since_100!$H:$KU,BR$1+2,FALSE)=0,NA(),VLOOKUP($A5,Days_Since_100!$H:$KU,BR$1+2,FALSE))</f>
        <v>82198</v>
      </c>
      <c r="BS5">
        <f>IF(VLOOKUP($A5,Days_Since_100!$H:$KU,BS$1+2,FALSE)=0,NA(),VLOOKUP($A5,Days_Since_100!$H:$KU,BS$1+2,FALSE))</f>
        <v>82279</v>
      </c>
      <c r="BT5">
        <f>IF(VLOOKUP($A5,Days_Since_100!$H:$KU,BT$1+2,FALSE)=0,NA(),VLOOKUP($A5,Days_Since_100!$H:$KU,BT$1+2,FALSE))</f>
        <v>82361</v>
      </c>
      <c r="BU5">
        <f>IF(VLOOKUP($A5,Days_Since_100!$H:$KU,BU$1+2,FALSE)=0,NA(),VLOOKUP($A5,Days_Since_100!$H:$KU,BU$1+2,FALSE))</f>
        <v>82432</v>
      </c>
      <c r="BV5">
        <f>IF(VLOOKUP($A5,Days_Since_100!$H:$KU,BV$1+2,FALSE)=0,NA(),VLOOKUP($A5,Days_Since_100!$H:$KU,BV$1+2,FALSE))</f>
        <v>82511</v>
      </c>
      <c r="BW5">
        <f>IF(VLOOKUP($A5,Days_Since_100!$H:$KU,BW$1+2,FALSE)=0,NA(),VLOOKUP($A5,Days_Since_100!$H:$KU,BW$1+2,FALSE))</f>
        <v>82543</v>
      </c>
      <c r="BX5">
        <f>IF(VLOOKUP($A5,Days_Since_100!$H:$KU,BX$1+2,FALSE)=0,NA(),VLOOKUP($A5,Days_Since_100!$H:$KU,BX$1+2,FALSE))</f>
        <v>82602</v>
      </c>
      <c r="BY5">
        <f>IF(VLOOKUP($A5,Days_Since_100!$H:$KU,BY$1+2,FALSE)=0,NA(),VLOOKUP($A5,Days_Since_100!$H:$KU,BY$1+2,FALSE))</f>
        <v>82665</v>
      </c>
      <c r="BZ5">
        <f>IF(VLOOKUP($A5,Days_Since_100!$H:$KU,BZ$1+2,FALSE)=0,NA(),VLOOKUP($A5,Days_Since_100!$H:$KU,BZ$1+2,FALSE))</f>
        <v>82718</v>
      </c>
      <c r="CA5">
        <f>IF(VLOOKUP($A5,Days_Since_100!$H:$KU,CA$1+2,FALSE)=0,NA(),VLOOKUP($A5,Days_Since_100!$H:$KU,CA$1+2,FALSE))</f>
        <v>82809</v>
      </c>
      <c r="CB5">
        <f>IF(VLOOKUP($A5,Days_Since_100!$H:$KU,CB$1+2,FALSE)=0,NA(),VLOOKUP($A5,Days_Since_100!$H:$KU,CB$1+2,FALSE))</f>
        <v>82883</v>
      </c>
      <c r="CC5">
        <f>IF(VLOOKUP($A5,Days_Since_100!$H:$KU,CC$1+2,FALSE)=0,NA(),VLOOKUP($A5,Days_Since_100!$H:$KU,CC$1+2,FALSE))</f>
        <v>82941</v>
      </c>
      <c r="CD5">
        <f>IF(VLOOKUP($A5,Days_Since_100!$H:$KU,CD$1+2,FALSE)=0,NA(),VLOOKUP($A5,Days_Since_100!$H:$KU,CD$1+2,FALSE))</f>
        <v>83014</v>
      </c>
      <c r="CE5">
        <f>IF(VLOOKUP($A5,Days_Since_100!$H:$KU,CE$1+2,FALSE)=0,NA(),VLOOKUP($A5,Days_Since_100!$H:$KU,CE$1+2,FALSE))</f>
        <v>83134</v>
      </c>
      <c r="CF5">
        <f>IF(VLOOKUP($A5,Days_Since_100!$H:$KU,CF$1+2,FALSE)=0,NA(),VLOOKUP($A5,Days_Since_100!$H:$KU,CF$1+2,FALSE))</f>
        <v>83213</v>
      </c>
      <c r="CG5">
        <f>IF(VLOOKUP($A5,Days_Since_100!$H:$KU,CG$1+2,FALSE)=0,NA(),VLOOKUP($A5,Days_Since_100!$H:$KU,CG$1+2,FALSE))</f>
        <v>83306</v>
      </c>
      <c r="CH5">
        <f>IF(VLOOKUP($A5,Days_Since_100!$H:$KU,CH$1+2,FALSE)=0,NA(),VLOOKUP($A5,Days_Since_100!$H:$KU,CH$1+2,FALSE))</f>
        <v>83356</v>
      </c>
      <c r="CI5">
        <f>IF(VLOOKUP($A5,Days_Since_100!$H:$KU,CI$1+2,FALSE)=0,NA(),VLOOKUP($A5,Days_Since_100!$H:$KU,CI$1+2,FALSE))</f>
        <v>83403</v>
      </c>
      <c r="CJ5">
        <f>IF(VLOOKUP($A5,Days_Since_100!$H:$KU,CJ$1+2,FALSE)=0,NA(),VLOOKUP($A5,Days_Since_100!$H:$KU,CJ$1+2,FALSE))</f>
        <v>83760</v>
      </c>
      <c r="CK5">
        <f>IF(VLOOKUP($A5,Days_Since_100!$H:$KU,CK$1+2,FALSE)=0,NA(),VLOOKUP($A5,Days_Since_100!$H:$KU,CK$1+2,FALSE))</f>
        <v>83787</v>
      </c>
      <c r="CL5">
        <f>IF(VLOOKUP($A5,Days_Since_100!$H:$KU,CL$1+2,FALSE)=0,NA(),VLOOKUP($A5,Days_Since_100!$H:$KU,CL$1+2,FALSE))</f>
        <v>83805</v>
      </c>
      <c r="CM5">
        <f>IF(VLOOKUP($A5,Days_Since_100!$H:$KU,CM$1+2,FALSE)=0,NA(),VLOOKUP($A5,Days_Since_100!$H:$KU,CM$1+2,FALSE))</f>
        <v>83817</v>
      </c>
      <c r="CN5" t="e">
        <f>IF(VLOOKUP($A5,Days_Since_100!$H:$KU,CN$1+2,FALSE)=0,NA(),VLOOKUP($A5,Days_Since_100!$H:$KU,CN$1+2,FALSE))</f>
        <v>#N/A</v>
      </c>
      <c r="CO5" t="e">
        <f>IF(VLOOKUP($A5,Days_Since_100!$H:$KU,CO$1+2,FALSE)=0,NA(),VLOOKUP($A5,Days_Since_100!$H:$KU,CO$1+2,FALSE))</f>
        <v>#N/A</v>
      </c>
      <c r="CP5" t="e">
        <f>IF(VLOOKUP($A5,Days_Since_100!$H:$KU,CP$1+2,FALSE)=0,NA(),VLOOKUP($A5,Days_Since_100!$H:$KU,CP$1+2,FALSE))</f>
        <v>#N/A</v>
      </c>
      <c r="CQ5" t="e">
        <f>IF(VLOOKUP($A5,Days_Since_100!$H:$KU,CQ$1+2,FALSE)=0,NA(),VLOOKUP($A5,Days_Since_100!$H:$KU,CQ$1+2,FALSE))</f>
        <v>#N/A</v>
      </c>
      <c r="CR5" t="e">
        <f>IF(VLOOKUP($A5,Days_Since_100!$H:$KU,CR$1+2,FALSE)=0,NA(),VLOOKUP($A5,Days_Since_100!$H:$KU,CR$1+2,FALSE))</f>
        <v>#N/A</v>
      </c>
      <c r="CS5" t="e">
        <f>IF(VLOOKUP($A5,Days_Since_100!$H:$KU,CS$1+2,FALSE)=0,NA(),VLOOKUP($A5,Days_Since_100!$H:$KU,CS$1+2,FALSE))</f>
        <v>#N/A</v>
      </c>
      <c r="CT5" t="e">
        <f>IF(VLOOKUP($A5,Days_Since_100!$H:$KU,CT$1+2,FALSE)=0,NA(),VLOOKUP($A5,Days_Since_100!$H:$KU,CT$1+2,FALSE))</f>
        <v>#N/A</v>
      </c>
      <c r="CU5" t="e">
        <f>IF(VLOOKUP($A5,Days_Since_100!$H:$KU,CU$1+2,FALSE)=0,NA(),VLOOKUP($A5,Days_Since_100!$H:$KU,CU$1+2,FALSE))</f>
        <v>#N/A</v>
      </c>
      <c r="CV5" t="e">
        <f>IF(VLOOKUP($A5,Days_Since_100!$H:$KU,CV$1+2,FALSE)=0,NA(),VLOOKUP($A5,Days_Since_100!$H:$KU,CV$1+2,FALSE))</f>
        <v>#N/A</v>
      </c>
      <c r="CW5" t="e">
        <f>IF(VLOOKUP($A5,Days_Since_100!$H:$KU,CW$1+2,FALSE)=0,NA(),VLOOKUP($A5,Days_Since_100!$H:$KU,CW$1+2,FALSE))</f>
        <v>#N/A</v>
      </c>
      <c r="CX5" t="e">
        <f>IF(VLOOKUP($A5,Days_Since_100!$H:$KU,CX$1+2,FALSE)=0,NA(),VLOOKUP($A5,Days_Since_100!$H:$KU,CX$1+2,FALSE))</f>
        <v>#N/A</v>
      </c>
      <c r="CY5" t="e">
        <f>IF(VLOOKUP($A5,Days_Since_100!$H:$KU,CY$1+2,FALSE)=0,NA(),VLOOKUP($A5,Days_Since_100!$H:$KU,CY$1+2,FALSE))</f>
        <v>#N/A</v>
      </c>
      <c r="CZ5" t="e">
        <f>IF(VLOOKUP($A5,Days_Since_100!$H:$KU,CZ$1+2,FALSE)=0,NA(),VLOOKUP($A5,Days_Since_100!$H:$KU,CZ$1+2,FALSE))</f>
        <v>#N/A</v>
      </c>
      <c r="DA5" t="e">
        <f>IF(VLOOKUP($A5,Days_Since_100!$H:$KU,DA$1+2,FALSE)=0,NA(),VLOOKUP($A5,Days_Since_100!$H:$KU,DA$1+2,FALSE))</f>
        <v>#N/A</v>
      </c>
      <c r="DB5" t="e">
        <f>IF(VLOOKUP($A5,Days_Since_100!$H:$KU,DB$1+2,FALSE)=0,NA(),VLOOKUP($A5,Days_Since_100!$H:$KU,DB$1+2,FALSE))</f>
        <v>#N/A</v>
      </c>
      <c r="DC5" t="e">
        <f>IF(VLOOKUP($A5,Days_Since_100!$H:$KU,DC$1+2,FALSE)=0,NA(),VLOOKUP($A5,Days_Since_100!$H:$KU,DC$1+2,FALSE))</f>
        <v>#N/A</v>
      </c>
      <c r="DD5" t="e">
        <f>IF(VLOOKUP($A5,Days_Since_100!$H:$KU,DD$1+2,FALSE)=0,NA(),VLOOKUP($A5,Days_Since_100!$H:$KU,DD$1+2,FALSE))</f>
        <v>#N/A</v>
      </c>
      <c r="DE5" t="e">
        <f>IF(VLOOKUP($A5,Days_Since_100!$H:$KU,DE$1+2,FALSE)=0,NA(),VLOOKUP($A5,Days_Since_100!$H:$KU,DE$1+2,FALSE))</f>
        <v>#N/A</v>
      </c>
      <c r="DF5" t="e">
        <f>IF(VLOOKUP($A5,Days_Since_100!$H:$KU,DF$1+2,FALSE)=0,NA(),VLOOKUP($A5,Days_Since_100!$H:$KU,DF$1+2,FALSE))</f>
        <v>#N/A</v>
      </c>
      <c r="DG5" t="e">
        <f>IF(VLOOKUP($A5,Days_Since_100!$H:$KU,DG$1+2,FALSE)=0,NA(),VLOOKUP($A5,Days_Since_100!$H:$KU,DG$1+2,FALSE))</f>
        <v>#N/A</v>
      </c>
      <c r="DH5" t="e">
        <f>IF(VLOOKUP($A5,Days_Since_100!$H:$KU,DH$1+2,FALSE)=0,NA(),VLOOKUP($A5,Days_Since_100!$H:$KU,DH$1+2,FALSE))</f>
        <v>#N/A</v>
      </c>
      <c r="DI5" t="e">
        <f>IF(VLOOKUP($A5,Days_Since_100!$H:$KU,DI$1+2,FALSE)=0,NA(),VLOOKUP($A5,Days_Since_100!$H:$KU,DI$1+2,FALSE))</f>
        <v>#N/A</v>
      </c>
      <c r="DJ5" t="e">
        <f>IF(VLOOKUP($A5,Days_Since_100!$H:$KU,DJ$1+2,FALSE)=0,NA(),VLOOKUP($A5,Days_Since_100!$H:$KU,DJ$1+2,FALSE))</f>
        <v>#N/A</v>
      </c>
      <c r="DK5" t="e">
        <f>IF(VLOOKUP($A5,Days_Since_100!$H:$KU,DK$1+2,FALSE)=0,NA(),VLOOKUP($A5,Days_Since_100!$H:$KU,DK$1+2,FALSE))</f>
        <v>#N/A</v>
      </c>
      <c r="DL5" t="e">
        <f>IF(VLOOKUP($A5,Days_Since_100!$H:$KU,DL$1+2,FALSE)=0,NA(),VLOOKUP($A5,Days_Since_100!$H:$KU,DL$1+2,FALSE))</f>
        <v>#N/A</v>
      </c>
      <c r="DM5" t="e">
        <f>IF(VLOOKUP($A5,Days_Since_100!$H:$KU,DM$1+2,FALSE)=0,NA(),VLOOKUP($A5,Days_Since_100!$H:$KU,DM$1+2,FALSE))</f>
        <v>#N/A</v>
      </c>
      <c r="DN5" t="e">
        <f>IF(VLOOKUP($A5,Days_Since_100!$H:$KU,DN$1+2,FALSE)=0,NA(),VLOOKUP($A5,Days_Since_100!$H:$KU,DN$1+2,FALSE))</f>
        <v>#N/A</v>
      </c>
      <c r="DO5" t="e">
        <f>IF(VLOOKUP($A5,Days_Since_100!$H:$KU,DO$1+2,FALSE)=0,NA(),VLOOKUP($A5,Days_Since_100!$H:$KU,DO$1+2,FALSE))</f>
        <v>#N/A</v>
      </c>
      <c r="DP5" t="e">
        <f>IF(VLOOKUP($A5,Days_Since_100!$H:$KU,DP$1+2,FALSE)=0,NA(),VLOOKUP($A5,Days_Since_100!$H:$KU,DP$1+2,FALSE))</f>
        <v>#N/A</v>
      </c>
      <c r="DQ5" t="e">
        <f>IF(VLOOKUP($A5,Days_Since_100!$H:$KU,DQ$1+2,FALSE)=0,NA(),VLOOKUP($A5,Days_Since_100!$H:$KU,DQ$1+2,FALSE))</f>
        <v>#N/A</v>
      </c>
      <c r="DR5" t="e">
        <f>IF(VLOOKUP($A5,Days_Since_100!$H:$KU,DR$1+2,FALSE)=0,NA(),VLOOKUP($A5,Days_Since_100!$H:$KU,DR$1+2,FALSE))</f>
        <v>#N/A</v>
      </c>
      <c r="DS5" t="e">
        <f>IF(VLOOKUP($A5,Days_Since_100!$H:$KU,DS$1+2,FALSE)=0,NA(),VLOOKUP($A5,Days_Since_100!$H:$KU,DS$1+2,FALSE))</f>
        <v>#N/A</v>
      </c>
      <c r="DT5" t="e">
        <f>IF(VLOOKUP($A5,Days_Since_100!$H:$KU,DT$1+2,FALSE)=0,NA(),VLOOKUP($A5,Days_Since_100!$H:$KU,DT$1+2,FALSE))</f>
        <v>#N/A</v>
      </c>
      <c r="DU5" t="e">
        <f>IF(VLOOKUP($A5,Days_Since_100!$H:$KU,DU$1+2,FALSE)=0,NA(),VLOOKUP($A5,Days_Since_100!$H:$KU,DU$1+2,FALSE))</f>
        <v>#N/A</v>
      </c>
      <c r="DV5" t="e">
        <f>IF(VLOOKUP($A5,Days_Since_100!$H:$KU,DV$1+2,FALSE)=0,NA(),VLOOKUP($A5,Days_Since_100!$H:$KU,DV$1+2,FALSE))</f>
        <v>#N/A</v>
      </c>
      <c r="DW5" t="e">
        <f>IF(VLOOKUP($A5,Days_Since_100!$H:$KU,DW$1+2,FALSE)=0,NA(),VLOOKUP($A5,Days_Since_100!$H:$KU,DW$1+2,FALSE))</f>
        <v>#N/A</v>
      </c>
      <c r="DX5" t="e">
        <f>IF(VLOOKUP($A5,Days_Since_100!$H:$KU,DX$1+2,FALSE)=0,NA(),VLOOKUP($A5,Days_Since_100!$H:$KU,DX$1+2,FALSE))</f>
        <v>#N/A</v>
      </c>
      <c r="DY5" t="e">
        <f>IF(VLOOKUP($A5,Days_Since_100!$H:$KU,DY$1+2,FALSE)=0,NA(),VLOOKUP($A5,Days_Since_100!$H:$KU,DY$1+2,FALSE))</f>
        <v>#N/A</v>
      </c>
      <c r="DZ5" t="e">
        <f>IF(VLOOKUP($A5,Days_Since_100!$H:$KU,DZ$1+2,FALSE)=0,NA(),VLOOKUP($A5,Days_Since_100!$H:$KU,DZ$1+2,FALSE))</f>
        <v>#N/A</v>
      </c>
      <c r="EA5" t="e">
        <f>IF(VLOOKUP($A5,Days_Since_100!$H:$KU,EA$1+2,FALSE)=0,NA(),VLOOKUP($A5,Days_Since_100!$H:$KU,EA$1+2,FALSE))</f>
        <v>#N/A</v>
      </c>
      <c r="EB5" t="e">
        <f>IF(VLOOKUP($A5,Days_Since_100!$H:$KU,EB$1+2,FALSE)=0,NA(),VLOOKUP($A5,Days_Since_100!$H:$KU,EB$1+2,FALSE))</f>
        <v>#N/A</v>
      </c>
      <c r="EC5" t="e">
        <f>IF(VLOOKUP($A5,Days_Since_100!$H:$KU,EC$1+2,FALSE)=0,NA(),VLOOKUP($A5,Days_Since_100!$H:$KU,EC$1+2,FALSE))</f>
        <v>#N/A</v>
      </c>
      <c r="ED5" t="e">
        <f>IF(VLOOKUP($A5,Days_Since_100!$H:$KU,ED$1+2,FALSE)=0,NA(),VLOOKUP($A5,Days_Since_100!$H:$KU,ED$1+2,FALSE))</f>
        <v>#N/A</v>
      </c>
      <c r="EE5" t="e">
        <f>IF(VLOOKUP($A5,Days_Since_100!$H:$KU,EE$1+2,FALSE)=0,NA(),VLOOKUP($A5,Days_Since_100!$H:$KU,EE$1+2,FALSE))</f>
        <v>#N/A</v>
      </c>
      <c r="EF5" t="e">
        <f>IF(VLOOKUP($A5,Days_Since_100!$H:$KU,EF$1+2,FALSE)=0,NA(),VLOOKUP($A5,Days_Since_100!$H:$KU,EF$1+2,FALSE))</f>
        <v>#N/A</v>
      </c>
      <c r="EG5" t="e">
        <f>IF(VLOOKUP($A5,Days_Since_100!$H:$KU,EG$1+2,FALSE)=0,NA(),VLOOKUP($A5,Days_Since_100!$H:$KU,EG$1+2,FALSE))</f>
        <v>#N/A</v>
      </c>
      <c r="EH5" t="e">
        <f>IF(VLOOKUP($A5,Days_Since_100!$H:$KU,EH$1+2,FALSE)=0,NA(),VLOOKUP($A5,Days_Since_100!$H:$KU,EH$1+2,FALSE))</f>
        <v>#N/A</v>
      </c>
      <c r="EI5" t="e">
        <f>IF(VLOOKUP($A5,Days_Since_100!$H:$KU,EI$1+2,FALSE)=0,NA(),VLOOKUP($A5,Days_Since_100!$H:$KU,EI$1+2,FALSE))</f>
        <v>#N/A</v>
      </c>
      <c r="EJ5" t="e">
        <f>IF(VLOOKUP($A5,Days_Since_100!$H:$KU,EJ$1+2,FALSE)=0,NA(),VLOOKUP($A5,Days_Since_100!$H:$KU,EJ$1+2,FALSE))</f>
        <v>#N/A</v>
      </c>
      <c r="EK5" t="e">
        <f>IF(VLOOKUP($A5,Days_Since_100!$H:$KU,EK$1+2,FALSE)=0,NA(),VLOOKUP($A5,Days_Since_100!$H:$KU,EK$1+2,FALSE))</f>
        <v>#N/A</v>
      </c>
      <c r="EL5" t="e">
        <f>IF(VLOOKUP($A5,Days_Since_100!$H:$KU,EL$1+2,FALSE)=0,NA(),VLOOKUP($A5,Days_Since_100!$H:$KU,EL$1+2,FALSE))</f>
        <v>#N/A</v>
      </c>
      <c r="EM5" t="e">
        <f>IF(VLOOKUP($A5,Days_Since_100!$H:$KU,EM$1+2,FALSE)=0,NA(),VLOOKUP($A5,Days_Since_100!$H:$KU,EM$1+2,FALSE))</f>
        <v>#N/A</v>
      </c>
      <c r="EN5" t="e">
        <f>IF(VLOOKUP($A5,Days_Since_100!$H:$KU,EN$1+2,FALSE)=0,NA(),VLOOKUP($A5,Days_Since_100!$H:$KU,EN$1+2,FALSE))</f>
        <v>#N/A</v>
      </c>
      <c r="EO5" t="e">
        <f>IF(VLOOKUP($A5,Days_Since_100!$H:$KU,EO$1+2,FALSE)=0,NA(),VLOOKUP($A5,Days_Since_100!$H:$KU,EO$1+2,FALSE))</f>
        <v>#N/A</v>
      </c>
      <c r="EP5" t="e">
        <f>IF(VLOOKUP($A5,Days_Since_100!$H:$KU,EP$1+2,FALSE)=0,NA(),VLOOKUP($A5,Days_Since_100!$H:$KU,EP$1+2,FALSE))</f>
        <v>#N/A</v>
      </c>
      <c r="EQ5" t="e">
        <f>IF(VLOOKUP($A5,Days_Since_100!$H:$KU,EQ$1+2,FALSE)=0,NA(),VLOOKUP($A5,Days_Since_100!$H:$KU,EQ$1+2,FALSE))</f>
        <v>#N/A</v>
      </c>
      <c r="ER5" t="e">
        <f>IF(VLOOKUP($A5,Days_Since_100!$H:$KU,ER$1+2,FALSE)=0,NA(),VLOOKUP($A5,Days_Since_100!$H:$KU,ER$1+2,FALSE))</f>
        <v>#N/A</v>
      </c>
      <c r="ES5" t="e">
        <f>IF(VLOOKUP($A5,Days_Since_100!$H:$KU,ES$1+2,FALSE)=0,NA(),VLOOKUP($A5,Days_Since_100!$H:$KU,ES$1+2,FALSE))</f>
        <v>#N/A</v>
      </c>
      <c r="ET5" t="e">
        <f>IF(VLOOKUP($A5,Days_Since_100!$H:$KU,ET$1+2,FALSE)=0,NA(),VLOOKUP($A5,Days_Since_100!$H:$KU,ET$1+2,FALSE))</f>
        <v>#N/A</v>
      </c>
      <c r="EU5" t="e">
        <f>IF(VLOOKUP($A5,Days_Since_100!$H:$KU,EU$1+2,FALSE)=0,NA(),VLOOKUP($A5,Days_Since_100!$H:$KU,EU$1+2,FALSE))</f>
        <v>#N/A</v>
      </c>
      <c r="EV5" t="e">
        <f>IF(VLOOKUP($A5,Days_Since_100!$H:$KU,EV$1+2,FALSE)=0,NA(),VLOOKUP($A5,Days_Since_100!$H:$KU,EV$1+2,FALSE))</f>
        <v>#N/A</v>
      </c>
      <c r="EW5" t="e">
        <f>IF(VLOOKUP($A5,Days_Since_100!$H:$KU,EW$1+2,FALSE)=0,NA(),VLOOKUP($A5,Days_Since_100!$H:$KU,EW$1+2,FALSE))</f>
        <v>#N/A</v>
      </c>
      <c r="EX5" t="e">
        <f>IF(VLOOKUP($A5,Days_Since_100!$H:$KU,EX$1+2,FALSE)=0,NA(),VLOOKUP($A5,Days_Since_100!$H:$KU,EX$1+2,FALSE))</f>
        <v>#N/A</v>
      </c>
      <c r="EY5" t="e">
        <f>IF(VLOOKUP($A5,Days_Since_100!$H:$KU,EY$1+2,FALSE)=0,NA(),VLOOKUP($A5,Days_Since_100!$H:$KU,EY$1+2,FALSE))</f>
        <v>#N/A</v>
      </c>
      <c r="EZ5" t="e">
        <f>IF(VLOOKUP($A5,Days_Since_100!$H:$KU,EZ$1+2,FALSE)=0,NA(),VLOOKUP($A5,Days_Since_100!$H:$KU,EZ$1+2,FALSE))</f>
        <v>#N/A</v>
      </c>
      <c r="FA5" t="e">
        <f>IF(VLOOKUP($A5,Days_Since_100!$H:$KU,FA$1+2,FALSE)=0,NA(),VLOOKUP($A5,Days_Since_100!$H:$KU,FA$1+2,FALSE))</f>
        <v>#N/A</v>
      </c>
      <c r="FB5" t="e">
        <f>IF(VLOOKUP($A5,Days_Since_100!$H:$KU,FB$1+2,FALSE)=0,NA(),VLOOKUP($A5,Days_Since_100!$H:$KU,FB$1+2,FALSE))</f>
        <v>#N/A</v>
      </c>
      <c r="FC5" t="e">
        <f>IF(VLOOKUP($A5,Days_Since_100!$H:$KU,FC$1+2,FALSE)=0,NA(),VLOOKUP($A5,Days_Since_100!$H:$KU,FC$1+2,FALSE))</f>
        <v>#N/A</v>
      </c>
      <c r="FD5" t="e">
        <f>IF(VLOOKUP($A5,Days_Since_100!$H:$KU,FD$1+2,FALSE)=0,NA(),VLOOKUP($A5,Days_Since_100!$H:$KU,FD$1+2,FALSE))</f>
        <v>#N/A</v>
      </c>
      <c r="FE5" t="e">
        <f>IF(VLOOKUP($A5,Days_Since_100!$H:$KU,FE$1+2,FALSE)=0,NA(),VLOOKUP($A5,Days_Since_100!$H:$KU,FE$1+2,FALSE))</f>
        <v>#N/A</v>
      </c>
      <c r="FF5" t="e">
        <f>IF(VLOOKUP($A5,Days_Since_100!$H:$KU,FF$1+2,FALSE)=0,NA(),VLOOKUP($A5,Days_Since_100!$H:$KU,FF$1+2,FALSE))</f>
        <v>#N/A</v>
      </c>
      <c r="FG5" t="e">
        <f>IF(VLOOKUP($A5,Days_Since_100!$H:$KU,FG$1+2,FALSE)=0,NA(),VLOOKUP($A5,Days_Since_100!$H:$KU,FG$1+2,FALSE))</f>
        <v>#N/A</v>
      </c>
      <c r="FH5" t="e">
        <f>IF(VLOOKUP($A5,Days_Since_100!$H:$KU,FH$1+2,FALSE)=0,NA(),VLOOKUP($A5,Days_Since_100!$H:$KU,FH$1+2,FALSE))</f>
        <v>#N/A</v>
      </c>
      <c r="FI5" t="e">
        <f>IF(VLOOKUP($A5,Days_Since_100!$H:$KU,FI$1+2,FALSE)=0,NA(),VLOOKUP($A5,Days_Since_100!$H:$KU,FI$1+2,FALSE))</f>
        <v>#N/A</v>
      </c>
      <c r="FJ5" t="e">
        <f>IF(VLOOKUP($A5,Days_Since_100!$H:$KU,FJ$1+2,FALSE)=0,NA(),VLOOKUP($A5,Days_Since_100!$H:$KU,FJ$1+2,FALSE))</f>
        <v>#N/A</v>
      </c>
      <c r="FK5" t="e">
        <f>IF(VLOOKUP($A5,Days_Since_100!$H:$KU,FK$1+2,FALSE)=0,NA(),VLOOKUP($A5,Days_Since_100!$H:$KU,FK$1+2,FALSE))</f>
        <v>#N/A</v>
      </c>
      <c r="FL5" t="e">
        <f>IF(VLOOKUP($A5,Days_Since_100!$H:$KU,FL$1+2,FALSE)=0,NA(),VLOOKUP($A5,Days_Since_100!$H:$KU,FL$1+2,FALSE))</f>
        <v>#N/A</v>
      </c>
      <c r="FM5" t="e">
        <f>IF(VLOOKUP($A5,Days_Since_100!$H:$KU,FM$1+2,FALSE)=0,NA(),VLOOKUP($A5,Days_Since_100!$H:$KU,FM$1+2,FALSE))</f>
        <v>#N/A</v>
      </c>
      <c r="FN5" t="e">
        <f>IF(VLOOKUP($A5,Days_Since_100!$H:$KU,FN$1+2,FALSE)=0,NA(),VLOOKUP($A5,Days_Since_100!$H:$KU,FN$1+2,FALSE))</f>
        <v>#N/A</v>
      </c>
      <c r="FO5" t="e">
        <f>IF(VLOOKUP($A5,Days_Since_100!$H:$KU,FO$1+2,FALSE)=0,NA(),VLOOKUP($A5,Days_Since_100!$H:$KU,FO$1+2,FALSE))</f>
        <v>#N/A</v>
      </c>
      <c r="FP5" t="e">
        <f>IF(VLOOKUP($A5,Days_Since_100!$H:$KU,FP$1+2,FALSE)=0,NA(),VLOOKUP($A5,Days_Since_100!$H:$KU,FP$1+2,FALSE))</f>
        <v>#N/A</v>
      </c>
      <c r="FQ5" t="e">
        <f>IF(VLOOKUP($A5,Days_Since_100!$H:$KU,FQ$1+2,FALSE)=0,NA(),VLOOKUP($A5,Days_Since_100!$H:$KU,FQ$1+2,FALSE))</f>
        <v>#N/A</v>
      </c>
      <c r="FR5" t="e">
        <f>IF(VLOOKUP($A5,Days_Since_100!$H:$KU,FR$1+2,FALSE)=0,NA(),VLOOKUP($A5,Days_Since_100!$H:$KU,FR$1+2,FALSE))</f>
        <v>#N/A</v>
      </c>
      <c r="FS5" t="e">
        <f>IF(VLOOKUP($A5,Days_Since_100!$H:$KU,FS$1+2,FALSE)=0,NA(),VLOOKUP($A5,Days_Since_100!$H:$KU,FS$1+2,FALSE))</f>
        <v>#N/A</v>
      </c>
      <c r="FT5" t="e">
        <f>IF(VLOOKUP($A5,Days_Since_100!$H:$KU,FT$1+2,FALSE)=0,NA(),VLOOKUP($A5,Days_Since_100!$H:$KU,FT$1+2,FALSE))</f>
        <v>#N/A</v>
      </c>
      <c r="FU5" t="e">
        <f>IF(VLOOKUP($A5,Days_Since_100!$H:$KU,FU$1+2,FALSE)=0,NA(),VLOOKUP($A5,Days_Since_100!$H:$KU,FU$1+2,FALSE))</f>
        <v>#N/A</v>
      </c>
      <c r="FV5" t="e">
        <f>IF(VLOOKUP($A5,Days_Since_100!$H:$KU,FV$1+2,FALSE)=0,NA(),VLOOKUP($A5,Days_Since_100!$H:$KU,FV$1+2,FALSE))</f>
        <v>#N/A</v>
      </c>
      <c r="FW5" t="e">
        <f>IF(VLOOKUP($A5,Days_Since_100!$H:$KU,FW$1+2,FALSE)=0,NA(),VLOOKUP($A5,Days_Since_100!$H:$KU,FW$1+2,FALSE))</f>
        <v>#N/A</v>
      </c>
      <c r="FX5" t="e">
        <f>IF(VLOOKUP($A5,Days_Since_100!$H:$KU,FX$1+2,FALSE)=0,NA(),VLOOKUP($A5,Days_Since_100!$H:$KU,FX$1+2,FALSE))</f>
        <v>#N/A</v>
      </c>
      <c r="FY5" t="e">
        <f>IF(VLOOKUP($A5,Days_Since_100!$H:$KU,FY$1+2,FALSE)=0,NA(),VLOOKUP($A5,Days_Since_100!$H:$KU,FY$1+2,FALSE))</f>
        <v>#N/A</v>
      </c>
      <c r="FZ5" t="e">
        <f>IF(VLOOKUP($A5,Days_Since_100!$H:$KU,FZ$1+2,FALSE)=0,NA(),VLOOKUP($A5,Days_Since_100!$H:$KU,FZ$1+2,FALSE))</f>
        <v>#N/A</v>
      </c>
      <c r="GA5" t="e">
        <f>IF(VLOOKUP($A5,Days_Since_100!$H:$KU,GA$1+2,FALSE)=0,NA(),VLOOKUP($A5,Days_Since_100!$H:$KU,GA$1+2,FALSE))</f>
        <v>#N/A</v>
      </c>
      <c r="GB5" t="e">
        <f>IF(VLOOKUP($A5,Days_Since_100!$H:$KU,GB$1+2,FALSE)=0,NA(),VLOOKUP($A5,Days_Since_100!$H:$KU,GB$1+2,FALSE))</f>
        <v>#N/A</v>
      </c>
      <c r="GC5" t="e">
        <f>IF(VLOOKUP($A5,Days_Since_100!$H:$KU,GC$1+2,FALSE)=0,NA(),VLOOKUP($A5,Days_Since_100!$H:$KU,GC$1+2,FALSE))</f>
        <v>#N/A</v>
      </c>
      <c r="GD5" t="e">
        <f>IF(VLOOKUP($A5,Days_Since_100!$H:$KU,GD$1+2,FALSE)=0,NA(),VLOOKUP($A5,Days_Since_100!$H:$KU,GD$1+2,FALSE))</f>
        <v>#N/A</v>
      </c>
      <c r="GE5" t="e">
        <f>IF(VLOOKUP($A5,Days_Since_100!$H:$KU,GE$1+2,FALSE)=0,NA(),VLOOKUP($A5,Days_Since_100!$H:$KU,GE$1+2,FALSE))</f>
        <v>#N/A</v>
      </c>
      <c r="GF5" t="e">
        <f>IF(VLOOKUP($A5,Days_Since_100!$H:$KU,GF$1+2,FALSE)=0,NA(),VLOOKUP($A5,Days_Since_100!$H:$KU,GF$1+2,FALSE))</f>
        <v>#N/A</v>
      </c>
      <c r="GG5" t="e">
        <f>IF(VLOOKUP($A5,Days_Since_100!$H:$KU,GG$1+2,FALSE)=0,NA(),VLOOKUP($A5,Days_Since_100!$H:$KU,GG$1+2,FALSE))</f>
        <v>#N/A</v>
      </c>
      <c r="GH5" t="e">
        <f>IF(VLOOKUP($A5,Days_Since_100!$H:$KU,GH$1+2,FALSE)=0,NA(),VLOOKUP($A5,Days_Since_100!$H:$KU,GH$1+2,FALSE))</f>
        <v>#N/A</v>
      </c>
      <c r="GI5" t="e">
        <f>IF(VLOOKUP($A5,Days_Since_100!$H:$KU,GI$1+2,FALSE)=0,NA(),VLOOKUP($A5,Days_Since_100!$H:$KU,GI$1+2,FALSE))</f>
        <v>#N/A</v>
      </c>
      <c r="GJ5" t="e">
        <f>IF(VLOOKUP($A5,Days_Since_100!$H:$KU,GJ$1+2,FALSE)=0,NA(),VLOOKUP($A5,Days_Since_100!$H:$KU,GJ$1+2,FALSE))</f>
        <v>#N/A</v>
      </c>
      <c r="GK5" t="e">
        <f>IF(VLOOKUP($A5,Days_Since_100!$H:$KU,GK$1+2,FALSE)=0,NA(),VLOOKUP($A5,Days_Since_100!$H:$KU,GK$1+2,FALSE))</f>
        <v>#N/A</v>
      </c>
      <c r="GL5" t="e">
        <f>IF(VLOOKUP($A5,Days_Since_100!$H:$KU,GL$1+2,FALSE)=0,NA(),VLOOKUP($A5,Days_Since_100!$H:$KU,GL$1+2,FALSE))</f>
        <v>#N/A</v>
      </c>
      <c r="GM5" t="e">
        <f>IF(VLOOKUP($A5,Days_Since_100!$H:$KU,GM$1+2,FALSE)=0,NA(),VLOOKUP($A5,Days_Since_100!$H:$KU,GM$1+2,FALSE))</f>
        <v>#N/A</v>
      </c>
      <c r="GN5" t="e">
        <f>IF(VLOOKUP($A5,Days_Since_100!$H:$KU,GN$1+2,FALSE)=0,NA(),VLOOKUP($A5,Days_Since_100!$H:$KU,GN$1+2,FALSE))</f>
        <v>#N/A</v>
      </c>
      <c r="GO5" t="e">
        <f>IF(VLOOKUP($A5,Days_Since_100!$H:$KU,GO$1+2,FALSE)=0,NA(),VLOOKUP($A5,Days_Since_100!$H:$KU,GO$1+2,FALSE))</f>
        <v>#N/A</v>
      </c>
      <c r="GP5" t="e">
        <f>IF(VLOOKUP($A5,Days_Since_100!$H:$KU,GP$1+2,FALSE)=0,NA(),VLOOKUP($A5,Days_Since_100!$H:$KU,GP$1+2,FALSE))</f>
        <v>#N/A</v>
      </c>
      <c r="GQ5" t="e">
        <f>IF(VLOOKUP($A5,Days_Since_100!$H:$KU,GQ$1+2,FALSE)=0,NA(),VLOOKUP($A5,Days_Since_100!$H:$KU,GQ$1+2,FALSE))</f>
        <v>#N/A</v>
      </c>
      <c r="GR5" t="e">
        <f>IF(VLOOKUP($A5,Days_Since_100!$H:$KU,GR$1+2,FALSE)=0,NA(),VLOOKUP($A5,Days_Since_100!$H:$KU,GR$1+2,FALSE))</f>
        <v>#N/A</v>
      </c>
      <c r="GS5" t="e">
        <f>IF(VLOOKUP($A5,Days_Since_100!$H:$KU,GS$1+2,FALSE)=0,NA(),VLOOKUP($A5,Days_Since_100!$H:$KU,GS$1+2,FALSE))</f>
        <v>#N/A</v>
      </c>
      <c r="GT5" t="e">
        <f>IF(VLOOKUP($A5,Days_Since_100!$H:$KU,GT$1+2,FALSE)=0,NA(),VLOOKUP($A5,Days_Since_100!$H:$KU,GT$1+2,FALSE))</f>
        <v>#N/A</v>
      </c>
      <c r="GU5" t="e">
        <f>IF(VLOOKUP($A5,Days_Since_100!$H:$KU,GU$1+2,FALSE)=0,NA(),VLOOKUP($A5,Days_Since_100!$H:$KU,GU$1+2,FALSE))</f>
        <v>#N/A</v>
      </c>
      <c r="GV5" t="e">
        <f>IF(VLOOKUP($A5,Days_Since_100!$H:$KU,GV$1+2,FALSE)=0,NA(),VLOOKUP($A5,Days_Since_100!$H:$KU,GV$1+2,FALSE))</f>
        <v>#N/A</v>
      </c>
      <c r="GW5" t="e">
        <f>IF(VLOOKUP($A5,Days_Since_100!$H:$KU,GW$1+2,FALSE)=0,NA(),VLOOKUP($A5,Days_Since_100!$H:$KU,GW$1+2,FALSE))</f>
        <v>#N/A</v>
      </c>
      <c r="GX5" t="e">
        <f>IF(VLOOKUP($A5,Days_Since_100!$H:$KU,GX$1+2,FALSE)=0,NA(),VLOOKUP($A5,Days_Since_100!$H:$KU,GX$1+2,FALSE))</f>
        <v>#N/A</v>
      </c>
      <c r="GY5" t="e">
        <f>IF(VLOOKUP($A5,Days_Since_100!$H:$KU,GY$1+2,FALSE)=0,NA(),VLOOKUP($A5,Days_Since_100!$H:$KU,GY$1+2,FALSE))</f>
        <v>#N/A</v>
      </c>
      <c r="GZ5" t="e">
        <f>IF(VLOOKUP($A5,Days_Since_100!$H:$KU,GZ$1+2,FALSE)=0,NA(),VLOOKUP($A5,Days_Since_100!$H:$KU,GZ$1+2,FALSE))</f>
        <v>#N/A</v>
      </c>
      <c r="HA5" t="e">
        <f>IF(VLOOKUP($A5,Days_Since_100!$H:$KU,HA$1+2,FALSE)=0,NA(),VLOOKUP($A5,Days_Since_100!$H:$KU,HA$1+2,FALSE))</f>
        <v>#N/A</v>
      </c>
      <c r="HB5" t="e">
        <f>IF(VLOOKUP($A5,Days_Since_100!$H:$KU,HB$1+2,FALSE)=0,NA(),VLOOKUP($A5,Days_Since_100!$H:$KU,HB$1+2,FALSE))</f>
        <v>#N/A</v>
      </c>
      <c r="HC5" t="e">
        <f>IF(VLOOKUP($A5,Days_Since_100!$H:$KU,HC$1+2,FALSE)=0,NA(),VLOOKUP($A5,Days_Since_100!$H:$KU,HC$1+2,FALSE))</f>
        <v>#N/A</v>
      </c>
      <c r="HD5" t="e">
        <f>IF(VLOOKUP($A5,Days_Since_100!$H:$KU,HD$1+2,FALSE)=0,NA(),VLOOKUP($A5,Days_Since_100!$H:$KU,HD$1+2,FALSE))</f>
        <v>#N/A</v>
      </c>
      <c r="HE5" t="e">
        <f>IF(VLOOKUP($A5,Days_Since_100!$H:$KU,HE$1+2,FALSE)=0,NA(),VLOOKUP($A5,Days_Since_100!$H:$KU,HE$1+2,FALSE))</f>
        <v>#N/A</v>
      </c>
      <c r="HF5" t="e">
        <f>IF(VLOOKUP($A5,Days_Since_100!$H:$KU,HF$1+2,FALSE)=0,NA(),VLOOKUP($A5,Days_Since_100!$H:$KU,HF$1+2,FALSE))</f>
        <v>#N/A</v>
      </c>
      <c r="HG5" t="e">
        <f>IF(VLOOKUP($A5,Days_Since_100!$H:$KU,HG$1+2,FALSE)=0,NA(),VLOOKUP($A5,Days_Since_100!$H:$KU,HG$1+2,FALSE))</f>
        <v>#N/A</v>
      </c>
      <c r="HH5" t="e">
        <f>IF(VLOOKUP($A5,Days_Since_100!$H:$KU,HH$1+2,FALSE)=0,NA(),VLOOKUP($A5,Days_Since_100!$H:$KU,HH$1+2,FALSE))</f>
        <v>#N/A</v>
      </c>
      <c r="HI5" t="e">
        <f>IF(VLOOKUP($A5,Days_Since_100!$H:$KU,HI$1+2,FALSE)=0,NA(),VLOOKUP($A5,Days_Since_100!$H:$KU,HI$1+2,FALSE))</f>
        <v>#N/A</v>
      </c>
      <c r="HJ5" t="e">
        <f>IF(VLOOKUP($A5,Days_Since_100!$H:$KU,HJ$1+2,FALSE)=0,NA(),VLOOKUP($A5,Days_Since_100!$H:$KU,HJ$1+2,FALSE))</f>
        <v>#N/A</v>
      </c>
      <c r="HK5" t="e">
        <f>IF(VLOOKUP($A5,Days_Since_100!$H:$KU,HK$1+2,FALSE)=0,NA(),VLOOKUP($A5,Days_Since_100!$H:$KU,HK$1+2,FALSE))</f>
        <v>#N/A</v>
      </c>
      <c r="HL5" t="e">
        <f>IF(VLOOKUP($A5,Days_Since_100!$H:$KU,HL$1+2,FALSE)=0,NA(),VLOOKUP($A5,Days_Since_100!$H:$KU,HL$1+2,FALSE))</f>
        <v>#N/A</v>
      </c>
      <c r="HM5" t="e">
        <f>IF(VLOOKUP($A5,Days_Since_100!$H:$KU,HM$1+2,FALSE)=0,NA(),VLOOKUP($A5,Days_Since_100!$H:$KU,HM$1+2,FALSE))</f>
        <v>#N/A</v>
      </c>
      <c r="HN5" t="e">
        <f>IF(VLOOKUP($A5,Days_Since_100!$H:$KU,HN$1+2,FALSE)=0,NA(),VLOOKUP($A5,Days_Since_100!$H:$KU,HN$1+2,FALSE))</f>
        <v>#N/A</v>
      </c>
      <c r="HO5" t="e">
        <f>IF(VLOOKUP($A5,Days_Since_100!$H:$KU,HO$1+2,FALSE)=0,NA(),VLOOKUP($A5,Days_Since_100!$H:$KU,HO$1+2,FALSE))</f>
        <v>#N/A</v>
      </c>
      <c r="HP5" t="e">
        <f>IF(VLOOKUP($A5,Days_Since_100!$H:$KU,HP$1+2,FALSE)=0,NA(),VLOOKUP($A5,Days_Since_100!$H:$KU,HP$1+2,FALSE))</f>
        <v>#N/A</v>
      </c>
      <c r="HQ5" t="e">
        <f>IF(VLOOKUP($A5,Days_Since_100!$H:$KU,HQ$1+2,FALSE)=0,NA(),VLOOKUP($A5,Days_Since_100!$H:$KU,HQ$1+2,FALSE))</f>
        <v>#N/A</v>
      </c>
      <c r="HR5" t="e">
        <f>IF(VLOOKUP($A5,Days_Since_100!$H:$KU,HR$1+2,FALSE)=0,NA(),VLOOKUP($A5,Days_Since_100!$H:$KU,HR$1+2,FALSE))</f>
        <v>#N/A</v>
      </c>
      <c r="HS5" t="e">
        <f>IF(VLOOKUP($A5,Days_Since_100!$H:$KU,HS$1+2,FALSE)=0,NA(),VLOOKUP($A5,Days_Since_100!$H:$KU,HS$1+2,FALSE))</f>
        <v>#N/A</v>
      </c>
      <c r="HT5" t="e">
        <f>IF(VLOOKUP($A5,Days_Since_100!$H:$KU,HT$1+2,FALSE)=0,NA(),VLOOKUP($A5,Days_Since_100!$H:$KU,HT$1+2,FALSE))</f>
        <v>#N/A</v>
      </c>
      <c r="HU5" t="e">
        <f>IF(VLOOKUP($A5,Days_Since_100!$H:$KU,HU$1+2,FALSE)=0,NA(),VLOOKUP($A5,Days_Since_100!$H:$KU,HU$1+2,FALSE))</f>
        <v>#N/A</v>
      </c>
      <c r="HV5" t="e">
        <f>IF(VLOOKUP($A5,Days_Since_100!$H:$KU,HV$1+2,FALSE)=0,NA(),VLOOKUP($A5,Days_Since_100!$H:$KU,HV$1+2,FALSE))</f>
        <v>#N/A</v>
      </c>
      <c r="HW5" t="e">
        <f>IF(VLOOKUP($A5,Days_Since_100!$H:$KU,HW$1+2,FALSE)=0,NA(),VLOOKUP($A5,Days_Since_100!$H:$KU,HW$1+2,FALSE))</f>
        <v>#N/A</v>
      </c>
      <c r="HX5" t="e">
        <f>IF(VLOOKUP($A5,Days_Since_100!$H:$KU,HX$1+2,FALSE)=0,NA(),VLOOKUP($A5,Days_Since_100!$H:$KU,HX$1+2,FALSE))</f>
        <v>#N/A</v>
      </c>
      <c r="HY5" t="e">
        <f>IF(VLOOKUP($A5,Days_Since_100!$H:$KU,HY$1+2,FALSE)=0,NA(),VLOOKUP($A5,Days_Since_100!$H:$KU,HY$1+2,FALSE))</f>
        <v>#N/A</v>
      </c>
      <c r="HZ5" t="e">
        <f>IF(VLOOKUP($A5,Days_Since_100!$H:$KU,HZ$1+2,FALSE)=0,NA(),VLOOKUP($A5,Days_Since_100!$H:$KU,HZ$1+2,FALSE))</f>
        <v>#N/A</v>
      </c>
      <c r="IA5" t="e">
        <f>IF(VLOOKUP($A5,Days_Since_100!$H:$KU,IA$1+2,FALSE)=0,NA(),VLOOKUP($A5,Days_Since_100!$H:$KU,IA$1+2,FALSE))</f>
        <v>#N/A</v>
      </c>
      <c r="IB5" t="e">
        <f>IF(VLOOKUP($A5,Days_Since_100!$H:$KU,IB$1+2,FALSE)=0,NA(),VLOOKUP($A5,Days_Since_100!$H:$KU,IB$1+2,FALSE))</f>
        <v>#N/A</v>
      </c>
      <c r="IC5" t="e">
        <f>IF(VLOOKUP($A5,Days_Since_100!$H:$KU,IC$1+2,FALSE)=0,NA(),VLOOKUP($A5,Days_Since_100!$H:$KU,IC$1+2,FALSE))</f>
        <v>#N/A</v>
      </c>
      <c r="ID5" t="e">
        <f>IF(VLOOKUP($A5,Days_Since_100!$H:$KU,ID$1+2,FALSE)=0,NA(),VLOOKUP($A5,Days_Since_100!$H:$KU,ID$1+2,FALSE))</f>
        <v>#N/A</v>
      </c>
      <c r="IE5" t="e">
        <f>IF(VLOOKUP($A5,Days_Since_100!$H:$KU,IE$1+2,FALSE)=0,NA(),VLOOKUP($A5,Days_Since_100!$H:$KU,IE$1+2,FALSE))</f>
        <v>#N/A</v>
      </c>
      <c r="IF5" t="e">
        <f>IF(VLOOKUP($A5,Days_Since_100!$H:$KU,IF$1+2,FALSE)=0,NA(),VLOOKUP($A5,Days_Since_100!$H:$KU,IF$1+2,FALSE))</f>
        <v>#N/A</v>
      </c>
      <c r="IG5" t="e">
        <f>IF(VLOOKUP($A5,Days_Since_100!$H:$KU,IG$1+2,FALSE)=0,NA(),VLOOKUP($A5,Days_Since_100!$H:$KU,IG$1+2,FALSE))</f>
        <v>#N/A</v>
      </c>
      <c r="IH5" t="e">
        <f>IF(VLOOKUP($A5,Days_Since_100!$H:$KU,IH$1+2,FALSE)=0,NA(),VLOOKUP($A5,Days_Since_100!$H:$KU,IH$1+2,FALSE))</f>
        <v>#N/A</v>
      </c>
      <c r="II5" t="e">
        <f>IF(VLOOKUP($A5,Days_Since_100!$H:$KU,II$1+2,FALSE)=0,NA(),VLOOKUP($A5,Days_Since_100!$H:$KU,II$1+2,FALSE))</f>
        <v>#N/A</v>
      </c>
      <c r="IJ5" t="e">
        <f>IF(VLOOKUP($A5,Days_Since_100!$H:$KU,IJ$1+2,FALSE)=0,NA(),VLOOKUP($A5,Days_Since_100!$H:$KU,IJ$1+2,FALSE))</f>
        <v>#N/A</v>
      </c>
      <c r="IK5" t="e">
        <f>IF(VLOOKUP($A5,Days_Since_100!$H:$KU,IK$1+2,FALSE)=0,NA(),VLOOKUP($A5,Days_Since_100!$H:$KU,IK$1+2,FALSE))</f>
        <v>#N/A</v>
      </c>
      <c r="IL5" t="e">
        <f>IF(VLOOKUP($A5,Days_Since_100!$H:$KU,IL$1+2,FALSE)=0,NA(),VLOOKUP($A5,Days_Since_100!$H:$KU,IL$1+2,FALSE))</f>
        <v>#N/A</v>
      </c>
      <c r="IM5" t="e">
        <f>IF(VLOOKUP($A5,Days_Since_100!$H:$KU,IM$1+2,FALSE)=0,NA(),VLOOKUP($A5,Days_Since_100!$H:$KU,IM$1+2,FALSE))</f>
        <v>#N/A</v>
      </c>
      <c r="IN5" t="e">
        <f>IF(VLOOKUP($A5,Days_Since_100!$H:$KU,IN$1+2,FALSE)=0,NA(),VLOOKUP($A5,Days_Since_100!$H:$KU,IN$1+2,FALSE))</f>
        <v>#N/A</v>
      </c>
      <c r="IO5" t="e">
        <f>IF(VLOOKUP($A5,Days_Since_100!$H:$KU,IO$1+2,FALSE)=0,NA(),VLOOKUP($A5,Days_Since_100!$H:$KU,IO$1+2,FALSE))</f>
        <v>#N/A</v>
      </c>
      <c r="IP5" t="e">
        <f>IF(VLOOKUP($A5,Days_Since_100!$H:$KU,IP$1+2,FALSE)=0,NA(),VLOOKUP($A5,Days_Since_100!$H:$KU,IP$1+2,FALSE))</f>
        <v>#N/A</v>
      </c>
      <c r="IQ5" t="e">
        <f>IF(VLOOKUP($A5,Days_Since_100!$H:$KU,IQ$1+2,FALSE)=0,NA(),VLOOKUP($A5,Days_Since_100!$H:$KU,IQ$1+2,FALSE))</f>
        <v>#N/A</v>
      </c>
      <c r="IR5" t="e">
        <f>IF(VLOOKUP($A5,Days_Since_100!$H:$KU,IR$1+2,FALSE)=0,NA(),VLOOKUP($A5,Days_Since_100!$H:$KU,IR$1+2,FALSE))</f>
        <v>#N/A</v>
      </c>
      <c r="IS5" t="e">
        <f>IF(VLOOKUP($A5,Days_Since_100!$H:$KU,IS$1+2,FALSE)=0,NA(),VLOOKUP($A5,Days_Since_100!$H:$KU,IS$1+2,FALSE))</f>
        <v>#N/A</v>
      </c>
      <c r="IT5" t="e">
        <f>IF(VLOOKUP($A5,Days_Since_100!$H:$KU,IT$1+2,FALSE)=0,NA(),VLOOKUP($A5,Days_Since_100!$H:$KU,IT$1+2,FALSE))</f>
        <v>#N/A</v>
      </c>
      <c r="IU5" t="e">
        <f>IF(VLOOKUP($A5,Days_Since_100!$H:$KU,IU$1+2,FALSE)=0,NA(),VLOOKUP($A5,Days_Since_100!$H:$KU,IU$1+2,FALSE))</f>
        <v>#N/A</v>
      </c>
      <c r="IV5" t="e">
        <f>IF(VLOOKUP($A5,Days_Since_100!$H:$KU,IV$1+2,FALSE)=0,NA(),VLOOKUP($A5,Days_Since_100!$H:$KU,IV$1+2,FALSE))</f>
        <v>#N/A</v>
      </c>
      <c r="IW5" t="e">
        <f>IF(VLOOKUP($A5,Days_Since_100!$H:$KU,IW$1+2,FALSE)=0,NA(),VLOOKUP($A5,Days_Since_100!$H:$KU,IW$1+2,FALSE))</f>
        <v>#N/A</v>
      </c>
      <c r="IX5" t="e">
        <f>IF(VLOOKUP($A5,Days_Since_100!$H:$KU,IX$1+2,FALSE)=0,NA(),VLOOKUP($A5,Days_Since_100!$H:$KU,IX$1+2,FALSE))</f>
        <v>#N/A</v>
      </c>
      <c r="IY5" t="e">
        <f>IF(VLOOKUP($A5,Days_Since_100!$H:$KU,IY$1+2,FALSE)=0,NA(),VLOOKUP($A5,Days_Since_100!$H:$KU,IY$1+2,FALSE))</f>
        <v>#N/A</v>
      </c>
      <c r="IZ5" t="e">
        <f>IF(VLOOKUP($A5,Days_Since_100!$H:$KU,IZ$1+2,FALSE)=0,NA(),VLOOKUP($A5,Days_Since_100!$H:$KU,IZ$1+2,FALSE))</f>
        <v>#N/A</v>
      </c>
      <c r="JA5" t="e">
        <f>IF(VLOOKUP($A5,Days_Since_100!$H:$KU,JA$1+2,FALSE)=0,NA(),VLOOKUP($A5,Days_Since_100!$H:$KU,JA$1+2,FALSE))</f>
        <v>#N/A</v>
      </c>
      <c r="JB5" t="e">
        <f>IF(VLOOKUP($A5,Days_Since_100!$H:$KU,JB$1+2,FALSE)=0,NA(),VLOOKUP($A5,Days_Since_100!$H:$KU,JB$1+2,FALSE))</f>
        <v>#N/A</v>
      </c>
      <c r="JC5" t="e">
        <f>IF(VLOOKUP($A5,Days_Since_100!$H:$KU,JC$1+2,FALSE)=0,NA(),VLOOKUP($A5,Days_Since_100!$H:$KU,JC$1+2,FALSE))</f>
        <v>#N/A</v>
      </c>
      <c r="JD5" t="e">
        <f>IF(VLOOKUP($A5,Days_Since_100!$H:$KU,JD$1+2,FALSE)=0,NA(),VLOOKUP($A5,Days_Since_100!$H:$KU,JD$1+2,FALSE))</f>
        <v>#N/A</v>
      </c>
      <c r="JE5" t="e">
        <f>IF(VLOOKUP($A5,Days_Since_100!$H:$KU,JE$1+2,FALSE)=0,NA(),VLOOKUP($A5,Days_Since_100!$H:$KU,JE$1+2,FALSE))</f>
        <v>#N/A</v>
      </c>
      <c r="JF5" t="e">
        <f>IF(VLOOKUP($A5,Days_Since_100!$H:$KU,JF$1+2,FALSE)=0,NA(),VLOOKUP($A5,Days_Since_100!$H:$KU,JF$1+2,FALSE))</f>
        <v>#N/A</v>
      </c>
      <c r="JG5" t="e">
        <f>IF(VLOOKUP($A5,Days_Since_100!$H:$KU,JG$1+2,FALSE)=0,NA(),VLOOKUP($A5,Days_Since_100!$H:$KU,JG$1+2,FALSE))</f>
        <v>#N/A</v>
      </c>
      <c r="JH5" t="e">
        <f>IF(VLOOKUP($A5,Days_Since_100!$H:$KU,JH$1+2,FALSE)=0,NA(),VLOOKUP($A5,Days_Since_100!$H:$KU,JH$1+2,FALSE))</f>
        <v>#N/A</v>
      </c>
      <c r="JI5" t="e">
        <f>IF(VLOOKUP($A5,Days_Since_100!$H:$KU,JI$1+2,FALSE)=0,NA(),VLOOKUP($A5,Days_Since_100!$H:$KU,JI$1+2,FALSE))</f>
        <v>#N/A</v>
      </c>
      <c r="JJ5" t="e">
        <f>IF(VLOOKUP($A5,Days_Since_100!$H:$KU,JJ$1+2,FALSE)=0,NA(),VLOOKUP($A5,Days_Since_100!$H:$KU,JJ$1+2,FALSE))</f>
        <v>#N/A</v>
      </c>
      <c r="JK5" t="e">
        <f>IF(VLOOKUP($A5,Days_Since_100!$H:$KU,JK$1+2,FALSE)=0,NA(),VLOOKUP($A5,Days_Since_100!$H:$KU,JK$1+2,FALSE))</f>
        <v>#N/A</v>
      </c>
      <c r="JL5" t="e">
        <f>IF(VLOOKUP($A5,Days_Since_100!$H:$KU,JL$1+2,FALSE)=0,NA(),VLOOKUP($A5,Days_Since_100!$H:$KU,JL$1+2,FALSE))</f>
        <v>#N/A</v>
      </c>
      <c r="JM5" t="e">
        <f>IF(VLOOKUP($A5,Days_Since_100!$H:$KU,JM$1+2,FALSE)=0,NA(),VLOOKUP($A5,Days_Since_100!$H:$KU,JM$1+2,FALSE))</f>
        <v>#N/A</v>
      </c>
      <c r="JN5" t="e">
        <f>IF(VLOOKUP($A5,Days_Since_100!$H:$KU,JN$1+2,FALSE)=0,NA(),VLOOKUP($A5,Days_Since_100!$H:$KU,JN$1+2,FALSE))</f>
        <v>#N/A</v>
      </c>
      <c r="JO5" t="e">
        <f>IF(VLOOKUP($A5,Days_Since_100!$H:$KU,JO$1+2,FALSE)=0,NA(),VLOOKUP($A5,Days_Since_100!$H:$KU,JO$1+2,FALSE))</f>
        <v>#N/A</v>
      </c>
      <c r="JP5" t="e">
        <f>IF(VLOOKUP($A5,Days_Since_100!$H:$KU,JP$1+2,FALSE)=0,NA(),VLOOKUP($A5,Days_Since_100!$H:$KU,JP$1+2,FALSE))</f>
        <v>#N/A</v>
      </c>
      <c r="JQ5" t="e">
        <f>IF(VLOOKUP($A5,Days_Since_100!$H:$KU,JQ$1+2,FALSE)=0,NA(),VLOOKUP($A5,Days_Since_100!$H:$KU,JQ$1+2,FALSE))</f>
        <v>#N/A</v>
      </c>
      <c r="JR5" t="e">
        <f>IF(VLOOKUP($A5,Days_Since_100!$H:$KU,JR$1+2,FALSE)=0,NA(),VLOOKUP($A5,Days_Since_100!$H:$KU,JR$1+2,FALSE))</f>
        <v>#N/A</v>
      </c>
      <c r="JS5" t="e">
        <f>IF(VLOOKUP($A5,Days_Since_100!$H:$KU,JS$1+2,FALSE)=0,NA(),VLOOKUP($A5,Days_Since_100!$H:$KU,JS$1+2,FALSE))</f>
        <v>#N/A</v>
      </c>
      <c r="JT5" t="e">
        <f>IF(VLOOKUP($A5,Days_Since_100!$H:$KU,JT$1+2,FALSE)=0,NA(),VLOOKUP($A5,Days_Since_100!$H:$KU,JT$1+2,FALSE))</f>
        <v>#N/A</v>
      </c>
      <c r="JU5" t="e">
        <f>IF(VLOOKUP($A5,Days_Since_100!$H:$KU,JU$1+2,FALSE)=0,NA(),VLOOKUP($A5,Days_Since_100!$H:$KU,JU$1+2,FALSE))</f>
        <v>#N/A</v>
      </c>
      <c r="JV5" t="e">
        <f>IF(VLOOKUP($A5,Days_Since_100!$H:$KU,JV$1+2,FALSE)=0,NA(),VLOOKUP($A5,Days_Since_100!$H:$KU,JV$1+2,FALSE))</f>
        <v>#N/A</v>
      </c>
      <c r="JW5" t="e">
        <f>IF(VLOOKUP($A5,Days_Since_100!$H:$KU,JW$1+2,FALSE)=0,NA(),VLOOKUP($A5,Days_Since_100!$H:$KU,JW$1+2,FALSE))</f>
        <v>#N/A</v>
      </c>
      <c r="JX5" t="e">
        <f>IF(VLOOKUP($A5,Days_Since_100!$H:$KU,JX$1+2,FALSE)=0,NA(),VLOOKUP($A5,Days_Since_100!$H:$KU,JX$1+2,FALSE))</f>
        <v>#N/A</v>
      </c>
      <c r="JY5" t="e">
        <f>IF(VLOOKUP($A5,Days_Since_100!$H:$KU,JY$1+2,FALSE)=0,NA(),VLOOKUP($A5,Days_Since_100!$H:$KU,JY$1+2,FALSE))</f>
        <v>#N/A</v>
      </c>
      <c r="JZ5" t="e">
        <f>IF(VLOOKUP($A5,Days_Since_100!$H:$KU,JZ$1+2,FALSE)=0,NA(),VLOOKUP($A5,Days_Since_100!$H:$KU,JZ$1+2,FALSE))</f>
        <v>#N/A</v>
      </c>
      <c r="KA5" t="e">
        <f>IF(VLOOKUP($A5,Days_Since_100!$H:$KU,KA$1+2,FALSE)=0,NA(),VLOOKUP($A5,Days_Since_100!$H:$KU,KA$1+2,FALSE))</f>
        <v>#N/A</v>
      </c>
      <c r="KB5" t="e">
        <f>IF(VLOOKUP($A5,Days_Since_100!$H:$KU,KB$1+2,FALSE)=0,NA(),VLOOKUP($A5,Days_Since_100!$H:$KU,KB$1+2,FALSE))</f>
        <v>#N/A</v>
      </c>
      <c r="KC5" t="e">
        <f>IF(VLOOKUP($A5,Days_Since_100!$H:$KU,KC$1+2,FALSE)=0,NA(),VLOOKUP($A5,Days_Since_100!$H:$KU,KC$1+2,FALSE))</f>
        <v>#N/A</v>
      </c>
      <c r="KD5" t="e">
        <f>IF(VLOOKUP($A5,Days_Since_100!$H:$KU,KD$1+2,FALSE)=0,NA(),VLOOKUP($A5,Days_Since_100!$H:$KU,KD$1+2,FALSE))</f>
        <v>#N/A</v>
      </c>
      <c r="KE5" t="e">
        <f>IF(VLOOKUP($A5,Days_Since_100!$H:$KU,KE$1+2,FALSE)=0,NA(),VLOOKUP($A5,Days_Since_100!$H:$KU,KE$1+2,FALSE))</f>
        <v>#N/A</v>
      </c>
      <c r="KF5" t="e">
        <f>IF(VLOOKUP($A5,Days_Since_100!$H:$KU,KF$1+2,FALSE)=0,NA(),VLOOKUP($A5,Days_Since_100!$H:$KU,KF$1+2,FALSE))</f>
        <v>#N/A</v>
      </c>
      <c r="KG5" t="e">
        <f>IF(VLOOKUP($A5,Days_Since_100!$H:$KU,KG$1+2,FALSE)=0,NA(),VLOOKUP($A5,Days_Since_100!$H:$KU,KG$1+2,FALSE))</f>
        <v>#N/A</v>
      </c>
      <c r="KH5" t="e">
        <f>IF(VLOOKUP($A5,Days_Since_100!$H:$KU,KH$1+2,FALSE)=0,NA(),VLOOKUP($A5,Days_Since_100!$H:$KU,KH$1+2,FALSE))</f>
        <v>#N/A</v>
      </c>
      <c r="KI5" t="e">
        <f>IF(VLOOKUP($A5,Days_Since_100!$H:$KU,KI$1+2,FALSE)=0,NA(),VLOOKUP($A5,Days_Since_100!$H:$KU,KI$1+2,FALSE))</f>
        <v>#N/A</v>
      </c>
      <c r="KJ5" t="e">
        <f>IF(VLOOKUP($A5,Days_Since_100!$H:$KU,KJ$1+2,FALSE)=0,NA(),VLOOKUP($A5,Days_Since_100!$H:$KU,KJ$1+2,FALSE))</f>
        <v>#N/A</v>
      </c>
      <c r="KK5" t="e">
        <f>IF(VLOOKUP($A5,Days_Since_100!$H:$KU,KK$1+2,FALSE)=0,NA(),VLOOKUP($A5,Days_Since_100!$H:$KU,KK$1+2,FALSE))</f>
        <v>#N/A</v>
      </c>
      <c r="KL5" t="e">
        <f>IF(VLOOKUP($A5,Days_Since_100!$H:$KU,KL$1+2,FALSE)=0,NA(),VLOOKUP($A5,Days_Since_100!$H:$KU,KL$1+2,FALSE))</f>
        <v>#N/A</v>
      </c>
      <c r="KM5" t="e">
        <f>IF(VLOOKUP($A5,Days_Since_100!$H:$KU,KM$1+2,FALSE)=0,NA(),VLOOKUP($A5,Days_Since_100!$H:$KU,KM$1+2,FALSE))</f>
        <v>#N/A</v>
      </c>
      <c r="KN5" t="e">
        <f>IF(VLOOKUP($A5,Days_Since_100!$H:$KU,KN$1+2,FALSE)=0,NA(),VLOOKUP($A5,Days_Since_100!$H:$KU,KN$1+2,FALSE))</f>
        <v>#N/A</v>
      </c>
    </row>
    <row r="6" spans="1:300" x14ac:dyDescent="0.3">
      <c r="A6" t="str">
        <f>Country_Comparison!I6</f>
        <v>France</v>
      </c>
      <c r="B6">
        <f>IF(VLOOKUP($A6,Days_Since_100!$H:$KU,B$1+2,FALSE)=0,NA(),VLOOKUP($A6,Days_Since_100!$H:$KU,B$1+2,FALSE))</f>
        <v>100</v>
      </c>
      <c r="C6">
        <f>IF(VLOOKUP($A6,Days_Since_100!$H:$KU,C$1+2,FALSE)=0,NA(),VLOOKUP($A6,Days_Since_100!$H:$KU,C$1+2,FALSE))</f>
        <v>130</v>
      </c>
      <c r="D6">
        <f>IF(VLOOKUP($A6,Days_Since_100!$H:$KU,D$1+2,FALSE)=0,NA(),VLOOKUP($A6,Days_Since_100!$H:$KU,D$1+2,FALSE))</f>
        <v>191</v>
      </c>
      <c r="E6">
        <f>IF(VLOOKUP($A6,Days_Since_100!$H:$KU,E$1+2,FALSE)=0,NA(),VLOOKUP($A6,Days_Since_100!$H:$KU,E$1+2,FALSE))</f>
        <v>204</v>
      </c>
      <c r="F6">
        <f>IF(VLOOKUP($A6,Days_Since_100!$H:$KU,F$1+2,FALSE)=0,NA(),VLOOKUP($A6,Days_Since_100!$H:$KU,F$1+2,FALSE))</f>
        <v>288</v>
      </c>
      <c r="G6">
        <f>IF(VLOOKUP($A6,Days_Since_100!$H:$KU,G$1+2,FALSE)=0,NA(),VLOOKUP($A6,Days_Since_100!$H:$KU,G$1+2,FALSE))</f>
        <v>380</v>
      </c>
      <c r="H6">
        <f>IF(VLOOKUP($A6,Days_Since_100!$H:$KU,H$1+2,FALSE)=0,NA(),VLOOKUP($A6,Days_Since_100!$H:$KU,H$1+2,FALSE))</f>
        <v>656</v>
      </c>
      <c r="I6">
        <f>IF(VLOOKUP($A6,Days_Since_100!$H:$KU,I$1+2,FALSE)=0,NA(),VLOOKUP($A6,Days_Since_100!$H:$KU,I$1+2,FALSE))</f>
        <v>959</v>
      </c>
      <c r="J6">
        <f>IF(VLOOKUP($A6,Days_Since_100!$H:$KU,J$1+2,FALSE)=0,NA(),VLOOKUP($A6,Days_Since_100!$H:$KU,J$1+2,FALSE))</f>
        <v>1136</v>
      </c>
      <c r="K6">
        <f>IF(VLOOKUP($A6,Days_Since_100!$H:$KU,K$1+2,FALSE)=0,NA(),VLOOKUP($A6,Days_Since_100!$H:$KU,K$1+2,FALSE))</f>
        <v>1219</v>
      </c>
      <c r="L6">
        <f>IF(VLOOKUP($A6,Days_Since_100!$H:$KU,L$1+2,FALSE)=0,NA(),VLOOKUP($A6,Days_Since_100!$H:$KU,L$1+2,FALSE))</f>
        <v>1794</v>
      </c>
      <c r="M6">
        <f>IF(VLOOKUP($A6,Days_Since_100!$H:$KU,M$1+2,FALSE)=0,NA(),VLOOKUP($A6,Days_Since_100!$H:$KU,M$1+2,FALSE))</f>
        <v>2293</v>
      </c>
      <c r="N6">
        <f>IF(VLOOKUP($A6,Days_Since_100!$H:$KU,N$1+2,FALSE)=0,NA(),VLOOKUP($A6,Days_Since_100!$H:$KU,N$1+2,FALSE))</f>
        <v>2876</v>
      </c>
      <c r="O6">
        <f>IF(VLOOKUP($A6,Days_Since_100!$H:$KU,O$1+2,FALSE)=0,NA(),VLOOKUP($A6,Days_Since_100!$H:$KU,O$1+2,FALSE))</f>
        <v>3681</v>
      </c>
      <c r="P6">
        <f>IF(VLOOKUP($A6,Days_Since_100!$H:$KU,P$1+2,FALSE)=0,NA(),VLOOKUP($A6,Days_Since_100!$H:$KU,P$1+2,FALSE))</f>
        <v>4496</v>
      </c>
      <c r="Q6">
        <f>IF(VLOOKUP($A6,Days_Since_100!$H:$KU,Q$1+2,FALSE)=0,NA(),VLOOKUP($A6,Days_Since_100!$H:$KU,Q$1+2,FALSE))</f>
        <v>5432</v>
      </c>
      <c r="R6">
        <f>IF(VLOOKUP($A6,Days_Since_100!$H:$KU,R$1+2,FALSE)=0,NA(),VLOOKUP($A6,Days_Since_100!$H:$KU,R$1+2,FALSE))</f>
        <v>6683</v>
      </c>
      <c r="S6">
        <f>IF(VLOOKUP($A6,Days_Since_100!$H:$KU,S$1+2,FALSE)=0,NA(),VLOOKUP($A6,Days_Since_100!$H:$KU,S$1+2,FALSE))</f>
        <v>7715</v>
      </c>
      <c r="T6">
        <f>IF(VLOOKUP($A6,Days_Since_100!$H:$KU,T$1+2,FALSE)=0,NA(),VLOOKUP($A6,Days_Since_100!$H:$KU,T$1+2,FALSE))</f>
        <v>9124</v>
      </c>
      <c r="U6">
        <f>IF(VLOOKUP($A6,Days_Since_100!$H:$KU,U$1+2,FALSE)=0,NA(),VLOOKUP($A6,Days_Since_100!$H:$KU,U$1+2,FALSE))</f>
        <v>10970</v>
      </c>
      <c r="V6">
        <f>IF(VLOOKUP($A6,Days_Since_100!$H:$KU,V$1+2,FALSE)=0,NA(),VLOOKUP($A6,Days_Since_100!$H:$KU,V$1+2,FALSE))</f>
        <v>12758</v>
      </c>
      <c r="W6">
        <f>IF(VLOOKUP($A6,Days_Since_100!$H:$KU,W$1+2,FALSE)=0,NA(),VLOOKUP($A6,Days_Since_100!$H:$KU,W$1+2,FALSE))</f>
        <v>14463</v>
      </c>
      <c r="X6">
        <f>IF(VLOOKUP($A6,Days_Since_100!$H:$KU,X$1+2,FALSE)=0,NA(),VLOOKUP($A6,Days_Since_100!$H:$KU,X$1+2,FALSE))</f>
        <v>16243</v>
      </c>
      <c r="Y6">
        <f>IF(VLOOKUP($A6,Days_Since_100!$H:$KU,Y$1+2,FALSE)=0,NA(),VLOOKUP($A6,Days_Since_100!$H:$KU,Y$1+2,FALSE))</f>
        <v>20123</v>
      </c>
      <c r="Z6">
        <f>IF(VLOOKUP($A6,Days_Since_100!$H:$KU,Z$1+2,FALSE)=0,NA(),VLOOKUP($A6,Days_Since_100!$H:$KU,Z$1+2,FALSE))</f>
        <v>22622</v>
      </c>
      <c r="AA6">
        <f>IF(VLOOKUP($A6,Days_Since_100!$H:$KU,AA$1+2,FALSE)=0,NA(),VLOOKUP($A6,Days_Since_100!$H:$KU,AA$1+2,FALSE))</f>
        <v>25600</v>
      </c>
      <c r="AB6">
        <f>IF(VLOOKUP($A6,Days_Since_100!$H:$KU,AB$1+2,FALSE)=0,NA(),VLOOKUP($A6,Days_Since_100!$H:$KU,AB$1+2,FALSE))</f>
        <v>29551</v>
      </c>
      <c r="AC6">
        <f>IF(VLOOKUP($A6,Days_Since_100!$H:$KU,AC$1+2,FALSE)=0,NA(),VLOOKUP($A6,Days_Since_100!$H:$KU,AC$1+2,FALSE))</f>
        <v>33402</v>
      </c>
      <c r="AD6">
        <f>IF(VLOOKUP($A6,Days_Since_100!$H:$KU,AD$1+2,FALSE)=0,NA(),VLOOKUP($A6,Days_Since_100!$H:$KU,AD$1+2,FALSE))</f>
        <v>38105</v>
      </c>
      <c r="AE6">
        <f>IF(VLOOKUP($A6,Days_Since_100!$H:$KU,AE$1+2,FALSE)=0,NA(),VLOOKUP($A6,Days_Since_100!$H:$KU,AE$1+2,FALSE))</f>
        <v>40708</v>
      </c>
      <c r="AF6">
        <f>IF(VLOOKUP($A6,Days_Since_100!$H:$KU,AF$1+2,FALSE)=0,NA(),VLOOKUP($A6,Days_Since_100!$H:$KU,AF$1+2,FALSE))</f>
        <v>45170</v>
      </c>
      <c r="AG6">
        <f>IF(VLOOKUP($A6,Days_Since_100!$H:$KU,AG$1+2,FALSE)=0,NA(),VLOOKUP($A6,Days_Since_100!$H:$KU,AG$1+2,FALSE))</f>
        <v>52827</v>
      </c>
      <c r="AH6">
        <f>IF(VLOOKUP($A6,Days_Since_100!$H:$KU,AH$1+2,FALSE)=0,NA(),VLOOKUP($A6,Days_Since_100!$H:$KU,AH$1+2,FALSE))</f>
        <v>57749</v>
      </c>
      <c r="AI6">
        <f>IF(VLOOKUP($A6,Days_Since_100!$H:$KU,AI$1+2,FALSE)=0,NA(),VLOOKUP($A6,Days_Since_100!$H:$KU,AI$1+2,FALSE))</f>
        <v>59929</v>
      </c>
      <c r="AJ6">
        <f>IF(VLOOKUP($A6,Days_Since_100!$H:$KU,AJ$1+2,FALSE)=0,NA(),VLOOKUP($A6,Days_Since_100!$H:$KU,AJ$1+2,FALSE))</f>
        <v>65202</v>
      </c>
      <c r="AK6">
        <f>IF(VLOOKUP($A6,Days_Since_100!$H:$KU,AK$1+2,FALSE)=0,NA(),VLOOKUP($A6,Days_Since_100!$H:$KU,AK$1+2,FALSE))</f>
        <v>69500</v>
      </c>
      <c r="AL6">
        <f>IF(VLOOKUP($A6,Days_Since_100!$H:$KU,AL$1+2,FALSE)=0,NA(),VLOOKUP($A6,Days_Since_100!$H:$KU,AL$1+2,FALSE))</f>
        <v>71412</v>
      </c>
      <c r="AM6">
        <f>IF(VLOOKUP($A6,Days_Since_100!$H:$KU,AM$1+2,FALSE)=0,NA(),VLOOKUP($A6,Days_Since_100!$H:$KU,AM$1+2,FALSE))</f>
        <v>75343</v>
      </c>
      <c r="AN6">
        <f>IF(VLOOKUP($A6,Days_Since_100!$H:$KU,AN$1+2,FALSE)=0,NA(),VLOOKUP($A6,Days_Since_100!$H:$KU,AN$1+2,FALSE))</f>
        <v>79163</v>
      </c>
      <c r="AO6">
        <f>IF(VLOOKUP($A6,Days_Since_100!$H:$KU,AO$1+2,FALSE)=0,NA(),VLOOKUP($A6,Days_Since_100!$H:$KU,AO$1+2,FALSE))</f>
        <v>83057</v>
      </c>
      <c r="AP6">
        <f>IF(VLOOKUP($A6,Days_Since_100!$H:$KU,AP$1+2,FALSE)=0,NA(),VLOOKUP($A6,Days_Since_100!$H:$KU,AP$1+2,FALSE))</f>
        <v>87366</v>
      </c>
      <c r="AQ6">
        <f>IF(VLOOKUP($A6,Days_Since_100!$H:$KU,AQ$1+2,FALSE)=0,NA(),VLOOKUP($A6,Days_Since_100!$H:$KU,AQ$1+2,FALSE))</f>
        <v>91738</v>
      </c>
      <c r="AR6">
        <f>IF(VLOOKUP($A6,Days_Since_100!$H:$KU,AR$1+2,FALSE)=0,NA(),VLOOKUP($A6,Days_Since_100!$H:$KU,AR$1+2,FALSE))</f>
        <v>94863</v>
      </c>
      <c r="AS6">
        <f>IF(VLOOKUP($A6,Days_Since_100!$H:$KU,AS$1+2,FALSE)=0,NA(),VLOOKUP($A6,Days_Since_100!$H:$KU,AS$1+2,FALSE))</f>
        <v>121712</v>
      </c>
      <c r="AT6">
        <f>IF(VLOOKUP($A6,Days_Since_100!$H:$KU,AT$1+2,FALSE)=0,NA(),VLOOKUP($A6,Days_Since_100!$H:$KU,AT$1+2,FALSE))</f>
        <v>125394</v>
      </c>
      <c r="AU6">
        <f>IF(VLOOKUP($A6,Days_Since_100!$H:$KU,AU$1+2,FALSE)=0,NA(),VLOOKUP($A6,Days_Since_100!$H:$KU,AU$1+2,FALSE))</f>
        <v>131361</v>
      </c>
      <c r="AV6">
        <f>IF(VLOOKUP($A6,Days_Since_100!$H:$KU,AV$1+2,FALSE)=0,NA(),VLOOKUP($A6,Days_Since_100!$H:$KU,AV$1+2,FALSE))</f>
        <v>134582</v>
      </c>
      <c r="AW6">
        <f>IF(VLOOKUP($A6,Days_Since_100!$H:$KU,AW$1+2,FALSE)=0,NA(),VLOOKUP($A6,Days_Since_100!$H:$KU,AW$1+2,FALSE))</f>
        <v>147091</v>
      </c>
      <c r="AX6">
        <f>IF(VLOOKUP($A6,Days_Since_100!$H:$KU,AX$1+2,FALSE)=0,NA(),VLOOKUP($A6,Days_Since_100!$H:$KU,AX$1+2,FALSE))</f>
        <v>149130</v>
      </c>
      <c r="AY6">
        <f>IF(VLOOKUP($A6,Days_Since_100!$H:$KU,AY$1+2,FALSE)=0,NA(),VLOOKUP($A6,Days_Since_100!$H:$KU,AY$1+2,FALSE))</f>
        <v>149149</v>
      </c>
      <c r="AZ6">
        <f>IF(VLOOKUP($A6,Days_Since_100!$H:$KU,AZ$1+2,FALSE)=0,NA(),VLOOKUP($A6,Days_Since_100!$H:$KU,AZ$1+2,FALSE))</f>
        <v>154097</v>
      </c>
      <c r="BA6">
        <f>IF(VLOOKUP($A6,Days_Since_100!$H:$KU,BA$1+2,FALSE)=0,NA(),VLOOKUP($A6,Days_Since_100!$H:$KU,BA$1+2,FALSE))</f>
        <v>156480</v>
      </c>
      <c r="BB6" t="e">
        <f>IF(VLOOKUP($A6,Days_Since_100!$H:$KU,BB$1+2,FALSE)=0,NA(),VLOOKUP($A6,Days_Since_100!$H:$KU,BB$1+2,FALSE))</f>
        <v>#N/A</v>
      </c>
      <c r="BC6" t="e">
        <f>IF(VLOOKUP($A6,Days_Since_100!$H:$KU,BC$1+2,FALSE)=0,NA(),VLOOKUP($A6,Days_Since_100!$H:$KU,BC$1+2,FALSE))</f>
        <v>#N/A</v>
      </c>
      <c r="BD6" t="e">
        <f>IF(VLOOKUP($A6,Days_Since_100!$H:$KU,BD$1+2,FALSE)=0,NA(),VLOOKUP($A6,Days_Since_100!$H:$KU,BD$1+2,FALSE))</f>
        <v>#N/A</v>
      </c>
      <c r="BE6" t="e">
        <f>IF(VLOOKUP($A6,Days_Since_100!$H:$KU,BE$1+2,FALSE)=0,NA(),VLOOKUP($A6,Days_Since_100!$H:$KU,BE$1+2,FALSE))</f>
        <v>#N/A</v>
      </c>
      <c r="BF6" t="e">
        <f>IF(VLOOKUP($A6,Days_Since_100!$H:$KU,BF$1+2,FALSE)=0,NA(),VLOOKUP($A6,Days_Since_100!$H:$KU,BF$1+2,FALSE))</f>
        <v>#N/A</v>
      </c>
      <c r="BG6" t="e">
        <f>IF(VLOOKUP($A6,Days_Since_100!$H:$KU,BG$1+2,FALSE)=0,NA(),VLOOKUP($A6,Days_Since_100!$H:$KU,BG$1+2,FALSE))</f>
        <v>#N/A</v>
      </c>
      <c r="BH6" t="e">
        <f>IF(VLOOKUP($A6,Days_Since_100!$H:$KU,BH$1+2,FALSE)=0,NA(),VLOOKUP($A6,Days_Since_100!$H:$KU,BH$1+2,FALSE))</f>
        <v>#N/A</v>
      </c>
      <c r="BI6" t="e">
        <f>IF(VLOOKUP($A6,Days_Since_100!$H:$KU,BI$1+2,FALSE)=0,NA(),VLOOKUP($A6,Days_Since_100!$H:$KU,BI$1+2,FALSE))</f>
        <v>#N/A</v>
      </c>
      <c r="BJ6" t="e">
        <f>IF(VLOOKUP($A6,Days_Since_100!$H:$KU,BJ$1+2,FALSE)=0,NA(),VLOOKUP($A6,Days_Since_100!$H:$KU,BJ$1+2,FALSE))</f>
        <v>#N/A</v>
      </c>
      <c r="BK6" t="e">
        <f>IF(VLOOKUP($A6,Days_Since_100!$H:$KU,BK$1+2,FALSE)=0,NA(),VLOOKUP($A6,Days_Since_100!$H:$KU,BK$1+2,FALSE))</f>
        <v>#N/A</v>
      </c>
      <c r="BL6" t="e">
        <f>IF(VLOOKUP($A6,Days_Since_100!$H:$KU,BL$1+2,FALSE)=0,NA(),VLOOKUP($A6,Days_Since_100!$H:$KU,BL$1+2,FALSE))</f>
        <v>#N/A</v>
      </c>
      <c r="BM6" t="e">
        <f>IF(VLOOKUP($A6,Days_Since_100!$H:$KU,BM$1+2,FALSE)=0,NA(),VLOOKUP($A6,Days_Since_100!$H:$KU,BM$1+2,FALSE))</f>
        <v>#N/A</v>
      </c>
      <c r="BN6" t="e">
        <f>IF(VLOOKUP($A6,Days_Since_100!$H:$KU,BN$1+2,FALSE)=0,NA(),VLOOKUP($A6,Days_Since_100!$H:$KU,BN$1+2,FALSE))</f>
        <v>#N/A</v>
      </c>
      <c r="BO6" t="e">
        <f>IF(VLOOKUP($A6,Days_Since_100!$H:$KU,BO$1+2,FALSE)=0,NA(),VLOOKUP($A6,Days_Since_100!$H:$KU,BO$1+2,FALSE))</f>
        <v>#N/A</v>
      </c>
      <c r="BP6" t="e">
        <f>IF(VLOOKUP($A6,Days_Since_100!$H:$KU,BP$1+2,FALSE)=0,NA(),VLOOKUP($A6,Days_Since_100!$H:$KU,BP$1+2,FALSE))</f>
        <v>#N/A</v>
      </c>
      <c r="BQ6" t="e">
        <f>IF(VLOOKUP($A6,Days_Since_100!$H:$KU,BQ$1+2,FALSE)=0,NA(),VLOOKUP($A6,Days_Since_100!$H:$KU,BQ$1+2,FALSE))</f>
        <v>#N/A</v>
      </c>
      <c r="BR6" t="e">
        <f>IF(VLOOKUP($A6,Days_Since_100!$H:$KU,BR$1+2,FALSE)=0,NA(),VLOOKUP($A6,Days_Since_100!$H:$KU,BR$1+2,FALSE))</f>
        <v>#N/A</v>
      </c>
      <c r="BS6" t="e">
        <f>IF(VLOOKUP($A6,Days_Since_100!$H:$KU,BS$1+2,FALSE)=0,NA(),VLOOKUP($A6,Days_Since_100!$H:$KU,BS$1+2,FALSE))</f>
        <v>#N/A</v>
      </c>
      <c r="BT6" t="e">
        <f>IF(VLOOKUP($A6,Days_Since_100!$H:$KU,BT$1+2,FALSE)=0,NA(),VLOOKUP($A6,Days_Since_100!$H:$KU,BT$1+2,FALSE))</f>
        <v>#N/A</v>
      </c>
      <c r="BU6" t="e">
        <f>IF(VLOOKUP($A6,Days_Since_100!$H:$KU,BU$1+2,FALSE)=0,NA(),VLOOKUP($A6,Days_Since_100!$H:$KU,BU$1+2,FALSE))</f>
        <v>#N/A</v>
      </c>
      <c r="BV6" t="e">
        <f>IF(VLOOKUP($A6,Days_Since_100!$H:$KU,BV$1+2,FALSE)=0,NA(),VLOOKUP($A6,Days_Since_100!$H:$KU,BV$1+2,FALSE))</f>
        <v>#N/A</v>
      </c>
      <c r="BW6" t="e">
        <f>IF(VLOOKUP($A6,Days_Since_100!$H:$KU,BW$1+2,FALSE)=0,NA(),VLOOKUP($A6,Days_Since_100!$H:$KU,BW$1+2,FALSE))</f>
        <v>#N/A</v>
      </c>
      <c r="BX6" t="e">
        <f>IF(VLOOKUP($A6,Days_Since_100!$H:$KU,BX$1+2,FALSE)=0,NA(),VLOOKUP($A6,Days_Since_100!$H:$KU,BX$1+2,FALSE))</f>
        <v>#N/A</v>
      </c>
      <c r="BY6" t="e">
        <f>IF(VLOOKUP($A6,Days_Since_100!$H:$KU,BY$1+2,FALSE)=0,NA(),VLOOKUP($A6,Days_Since_100!$H:$KU,BY$1+2,FALSE))</f>
        <v>#N/A</v>
      </c>
      <c r="BZ6" t="e">
        <f>IF(VLOOKUP($A6,Days_Since_100!$H:$KU,BZ$1+2,FALSE)=0,NA(),VLOOKUP($A6,Days_Since_100!$H:$KU,BZ$1+2,FALSE))</f>
        <v>#N/A</v>
      </c>
      <c r="CA6" t="e">
        <f>IF(VLOOKUP($A6,Days_Since_100!$H:$KU,CA$1+2,FALSE)=0,NA(),VLOOKUP($A6,Days_Since_100!$H:$KU,CA$1+2,FALSE))</f>
        <v>#N/A</v>
      </c>
      <c r="CB6" t="e">
        <f>IF(VLOOKUP($A6,Days_Since_100!$H:$KU,CB$1+2,FALSE)=0,NA(),VLOOKUP($A6,Days_Since_100!$H:$KU,CB$1+2,FALSE))</f>
        <v>#N/A</v>
      </c>
      <c r="CC6" t="e">
        <f>IF(VLOOKUP($A6,Days_Since_100!$H:$KU,CC$1+2,FALSE)=0,NA(),VLOOKUP($A6,Days_Since_100!$H:$KU,CC$1+2,FALSE))</f>
        <v>#N/A</v>
      </c>
      <c r="CD6" t="e">
        <f>IF(VLOOKUP($A6,Days_Since_100!$H:$KU,CD$1+2,FALSE)=0,NA(),VLOOKUP($A6,Days_Since_100!$H:$KU,CD$1+2,FALSE))</f>
        <v>#N/A</v>
      </c>
      <c r="CE6" t="e">
        <f>IF(VLOOKUP($A6,Days_Since_100!$H:$KU,CE$1+2,FALSE)=0,NA(),VLOOKUP($A6,Days_Since_100!$H:$KU,CE$1+2,FALSE))</f>
        <v>#N/A</v>
      </c>
      <c r="CF6" t="e">
        <f>IF(VLOOKUP($A6,Days_Since_100!$H:$KU,CF$1+2,FALSE)=0,NA(),VLOOKUP($A6,Days_Since_100!$H:$KU,CF$1+2,FALSE))</f>
        <v>#N/A</v>
      </c>
      <c r="CG6" t="e">
        <f>IF(VLOOKUP($A6,Days_Since_100!$H:$KU,CG$1+2,FALSE)=0,NA(),VLOOKUP($A6,Days_Since_100!$H:$KU,CG$1+2,FALSE))</f>
        <v>#N/A</v>
      </c>
      <c r="CH6" t="e">
        <f>IF(VLOOKUP($A6,Days_Since_100!$H:$KU,CH$1+2,FALSE)=0,NA(),VLOOKUP($A6,Days_Since_100!$H:$KU,CH$1+2,FALSE))</f>
        <v>#N/A</v>
      </c>
      <c r="CI6" t="e">
        <f>IF(VLOOKUP($A6,Days_Since_100!$H:$KU,CI$1+2,FALSE)=0,NA(),VLOOKUP($A6,Days_Since_100!$H:$KU,CI$1+2,FALSE))</f>
        <v>#N/A</v>
      </c>
      <c r="CJ6" t="e">
        <f>IF(VLOOKUP($A6,Days_Since_100!$H:$KU,CJ$1+2,FALSE)=0,NA(),VLOOKUP($A6,Days_Since_100!$H:$KU,CJ$1+2,FALSE))</f>
        <v>#N/A</v>
      </c>
      <c r="CK6" t="e">
        <f>IF(VLOOKUP($A6,Days_Since_100!$H:$KU,CK$1+2,FALSE)=0,NA(),VLOOKUP($A6,Days_Since_100!$H:$KU,CK$1+2,FALSE))</f>
        <v>#N/A</v>
      </c>
      <c r="CL6" t="e">
        <f>IF(VLOOKUP($A6,Days_Since_100!$H:$KU,CL$1+2,FALSE)=0,NA(),VLOOKUP($A6,Days_Since_100!$H:$KU,CL$1+2,FALSE))</f>
        <v>#N/A</v>
      </c>
      <c r="CM6" t="e">
        <f>IF(VLOOKUP($A6,Days_Since_100!$H:$KU,CM$1+2,FALSE)=0,NA(),VLOOKUP($A6,Days_Since_100!$H:$KU,CM$1+2,FALSE))</f>
        <v>#N/A</v>
      </c>
      <c r="CN6" t="e">
        <f>IF(VLOOKUP($A6,Days_Since_100!$H:$KU,CN$1+2,FALSE)=0,NA(),VLOOKUP($A6,Days_Since_100!$H:$KU,CN$1+2,FALSE))</f>
        <v>#N/A</v>
      </c>
      <c r="CO6" t="e">
        <f>IF(VLOOKUP($A6,Days_Since_100!$H:$KU,CO$1+2,FALSE)=0,NA(),VLOOKUP($A6,Days_Since_100!$H:$KU,CO$1+2,FALSE))</f>
        <v>#N/A</v>
      </c>
      <c r="CP6" t="e">
        <f>IF(VLOOKUP($A6,Days_Since_100!$H:$KU,CP$1+2,FALSE)=0,NA(),VLOOKUP($A6,Days_Since_100!$H:$KU,CP$1+2,FALSE))</f>
        <v>#N/A</v>
      </c>
      <c r="CQ6" t="e">
        <f>IF(VLOOKUP($A6,Days_Since_100!$H:$KU,CQ$1+2,FALSE)=0,NA(),VLOOKUP($A6,Days_Since_100!$H:$KU,CQ$1+2,FALSE))</f>
        <v>#N/A</v>
      </c>
      <c r="CR6" t="e">
        <f>IF(VLOOKUP($A6,Days_Since_100!$H:$KU,CR$1+2,FALSE)=0,NA(),VLOOKUP($A6,Days_Since_100!$H:$KU,CR$1+2,FALSE))</f>
        <v>#N/A</v>
      </c>
      <c r="CS6" t="e">
        <f>IF(VLOOKUP($A6,Days_Since_100!$H:$KU,CS$1+2,FALSE)=0,NA(),VLOOKUP($A6,Days_Since_100!$H:$KU,CS$1+2,FALSE))</f>
        <v>#N/A</v>
      </c>
      <c r="CT6" t="e">
        <f>IF(VLOOKUP($A6,Days_Since_100!$H:$KU,CT$1+2,FALSE)=0,NA(),VLOOKUP($A6,Days_Since_100!$H:$KU,CT$1+2,FALSE))</f>
        <v>#N/A</v>
      </c>
      <c r="CU6" t="e">
        <f>IF(VLOOKUP($A6,Days_Since_100!$H:$KU,CU$1+2,FALSE)=0,NA(),VLOOKUP($A6,Days_Since_100!$H:$KU,CU$1+2,FALSE))</f>
        <v>#N/A</v>
      </c>
      <c r="CV6" t="e">
        <f>IF(VLOOKUP($A6,Days_Since_100!$H:$KU,CV$1+2,FALSE)=0,NA(),VLOOKUP($A6,Days_Since_100!$H:$KU,CV$1+2,FALSE))</f>
        <v>#N/A</v>
      </c>
      <c r="CW6" t="e">
        <f>IF(VLOOKUP($A6,Days_Since_100!$H:$KU,CW$1+2,FALSE)=0,NA(),VLOOKUP($A6,Days_Since_100!$H:$KU,CW$1+2,FALSE))</f>
        <v>#N/A</v>
      </c>
      <c r="CX6" t="e">
        <f>IF(VLOOKUP($A6,Days_Since_100!$H:$KU,CX$1+2,FALSE)=0,NA(),VLOOKUP($A6,Days_Since_100!$H:$KU,CX$1+2,FALSE))</f>
        <v>#N/A</v>
      </c>
      <c r="CY6" t="e">
        <f>IF(VLOOKUP($A6,Days_Since_100!$H:$KU,CY$1+2,FALSE)=0,NA(),VLOOKUP($A6,Days_Since_100!$H:$KU,CY$1+2,FALSE))</f>
        <v>#N/A</v>
      </c>
      <c r="CZ6" t="e">
        <f>IF(VLOOKUP($A6,Days_Since_100!$H:$KU,CZ$1+2,FALSE)=0,NA(),VLOOKUP($A6,Days_Since_100!$H:$KU,CZ$1+2,FALSE))</f>
        <v>#N/A</v>
      </c>
      <c r="DA6" t="e">
        <f>IF(VLOOKUP($A6,Days_Since_100!$H:$KU,DA$1+2,FALSE)=0,NA(),VLOOKUP($A6,Days_Since_100!$H:$KU,DA$1+2,FALSE))</f>
        <v>#N/A</v>
      </c>
      <c r="DB6" t="e">
        <f>IF(VLOOKUP($A6,Days_Since_100!$H:$KU,DB$1+2,FALSE)=0,NA(),VLOOKUP($A6,Days_Since_100!$H:$KU,DB$1+2,FALSE))</f>
        <v>#N/A</v>
      </c>
      <c r="DC6" t="e">
        <f>IF(VLOOKUP($A6,Days_Since_100!$H:$KU,DC$1+2,FALSE)=0,NA(),VLOOKUP($A6,Days_Since_100!$H:$KU,DC$1+2,FALSE))</f>
        <v>#N/A</v>
      </c>
      <c r="DD6" t="e">
        <f>IF(VLOOKUP($A6,Days_Since_100!$H:$KU,DD$1+2,FALSE)=0,NA(),VLOOKUP($A6,Days_Since_100!$H:$KU,DD$1+2,FALSE))</f>
        <v>#N/A</v>
      </c>
      <c r="DE6" t="e">
        <f>IF(VLOOKUP($A6,Days_Since_100!$H:$KU,DE$1+2,FALSE)=0,NA(),VLOOKUP($A6,Days_Since_100!$H:$KU,DE$1+2,FALSE))</f>
        <v>#N/A</v>
      </c>
      <c r="DF6" t="e">
        <f>IF(VLOOKUP($A6,Days_Since_100!$H:$KU,DF$1+2,FALSE)=0,NA(),VLOOKUP($A6,Days_Since_100!$H:$KU,DF$1+2,FALSE))</f>
        <v>#N/A</v>
      </c>
      <c r="DG6" t="e">
        <f>IF(VLOOKUP($A6,Days_Since_100!$H:$KU,DG$1+2,FALSE)=0,NA(),VLOOKUP($A6,Days_Since_100!$H:$KU,DG$1+2,FALSE))</f>
        <v>#N/A</v>
      </c>
      <c r="DH6" t="e">
        <f>IF(VLOOKUP($A6,Days_Since_100!$H:$KU,DH$1+2,FALSE)=0,NA(),VLOOKUP($A6,Days_Since_100!$H:$KU,DH$1+2,FALSE))</f>
        <v>#N/A</v>
      </c>
      <c r="DI6" t="e">
        <f>IF(VLOOKUP($A6,Days_Since_100!$H:$KU,DI$1+2,FALSE)=0,NA(),VLOOKUP($A6,Days_Since_100!$H:$KU,DI$1+2,FALSE))</f>
        <v>#N/A</v>
      </c>
      <c r="DJ6" t="e">
        <f>IF(VLOOKUP($A6,Days_Since_100!$H:$KU,DJ$1+2,FALSE)=0,NA(),VLOOKUP($A6,Days_Since_100!$H:$KU,DJ$1+2,FALSE))</f>
        <v>#N/A</v>
      </c>
      <c r="DK6" t="e">
        <f>IF(VLOOKUP($A6,Days_Since_100!$H:$KU,DK$1+2,FALSE)=0,NA(),VLOOKUP($A6,Days_Since_100!$H:$KU,DK$1+2,FALSE))</f>
        <v>#N/A</v>
      </c>
      <c r="DL6" t="e">
        <f>IF(VLOOKUP($A6,Days_Since_100!$H:$KU,DL$1+2,FALSE)=0,NA(),VLOOKUP($A6,Days_Since_100!$H:$KU,DL$1+2,FALSE))</f>
        <v>#N/A</v>
      </c>
      <c r="DM6" t="e">
        <f>IF(VLOOKUP($A6,Days_Since_100!$H:$KU,DM$1+2,FALSE)=0,NA(),VLOOKUP($A6,Days_Since_100!$H:$KU,DM$1+2,FALSE))</f>
        <v>#N/A</v>
      </c>
      <c r="DN6" t="e">
        <f>IF(VLOOKUP($A6,Days_Since_100!$H:$KU,DN$1+2,FALSE)=0,NA(),VLOOKUP($A6,Days_Since_100!$H:$KU,DN$1+2,FALSE))</f>
        <v>#N/A</v>
      </c>
      <c r="DO6" t="e">
        <f>IF(VLOOKUP($A6,Days_Since_100!$H:$KU,DO$1+2,FALSE)=0,NA(),VLOOKUP($A6,Days_Since_100!$H:$KU,DO$1+2,FALSE))</f>
        <v>#N/A</v>
      </c>
      <c r="DP6" t="e">
        <f>IF(VLOOKUP($A6,Days_Since_100!$H:$KU,DP$1+2,FALSE)=0,NA(),VLOOKUP($A6,Days_Since_100!$H:$KU,DP$1+2,FALSE))</f>
        <v>#N/A</v>
      </c>
      <c r="DQ6" t="e">
        <f>IF(VLOOKUP($A6,Days_Since_100!$H:$KU,DQ$1+2,FALSE)=0,NA(),VLOOKUP($A6,Days_Since_100!$H:$KU,DQ$1+2,FALSE))</f>
        <v>#N/A</v>
      </c>
      <c r="DR6" t="e">
        <f>IF(VLOOKUP($A6,Days_Since_100!$H:$KU,DR$1+2,FALSE)=0,NA(),VLOOKUP($A6,Days_Since_100!$H:$KU,DR$1+2,FALSE))</f>
        <v>#N/A</v>
      </c>
      <c r="DS6" t="e">
        <f>IF(VLOOKUP($A6,Days_Since_100!$H:$KU,DS$1+2,FALSE)=0,NA(),VLOOKUP($A6,Days_Since_100!$H:$KU,DS$1+2,FALSE))</f>
        <v>#N/A</v>
      </c>
      <c r="DT6" t="e">
        <f>IF(VLOOKUP($A6,Days_Since_100!$H:$KU,DT$1+2,FALSE)=0,NA(),VLOOKUP($A6,Days_Since_100!$H:$KU,DT$1+2,FALSE))</f>
        <v>#N/A</v>
      </c>
      <c r="DU6" t="e">
        <f>IF(VLOOKUP($A6,Days_Since_100!$H:$KU,DU$1+2,FALSE)=0,NA(),VLOOKUP($A6,Days_Since_100!$H:$KU,DU$1+2,FALSE))</f>
        <v>#N/A</v>
      </c>
      <c r="DV6" t="e">
        <f>IF(VLOOKUP($A6,Days_Since_100!$H:$KU,DV$1+2,FALSE)=0,NA(),VLOOKUP($A6,Days_Since_100!$H:$KU,DV$1+2,FALSE))</f>
        <v>#N/A</v>
      </c>
      <c r="DW6" t="e">
        <f>IF(VLOOKUP($A6,Days_Since_100!$H:$KU,DW$1+2,FALSE)=0,NA(),VLOOKUP($A6,Days_Since_100!$H:$KU,DW$1+2,FALSE))</f>
        <v>#N/A</v>
      </c>
      <c r="DX6" t="e">
        <f>IF(VLOOKUP($A6,Days_Since_100!$H:$KU,DX$1+2,FALSE)=0,NA(),VLOOKUP($A6,Days_Since_100!$H:$KU,DX$1+2,FALSE))</f>
        <v>#N/A</v>
      </c>
      <c r="DY6" t="e">
        <f>IF(VLOOKUP($A6,Days_Since_100!$H:$KU,DY$1+2,FALSE)=0,NA(),VLOOKUP($A6,Days_Since_100!$H:$KU,DY$1+2,FALSE))</f>
        <v>#N/A</v>
      </c>
      <c r="DZ6" t="e">
        <f>IF(VLOOKUP($A6,Days_Since_100!$H:$KU,DZ$1+2,FALSE)=0,NA(),VLOOKUP($A6,Days_Since_100!$H:$KU,DZ$1+2,FALSE))</f>
        <v>#N/A</v>
      </c>
      <c r="EA6" t="e">
        <f>IF(VLOOKUP($A6,Days_Since_100!$H:$KU,EA$1+2,FALSE)=0,NA(),VLOOKUP($A6,Days_Since_100!$H:$KU,EA$1+2,FALSE))</f>
        <v>#N/A</v>
      </c>
      <c r="EB6" t="e">
        <f>IF(VLOOKUP($A6,Days_Since_100!$H:$KU,EB$1+2,FALSE)=0,NA(),VLOOKUP($A6,Days_Since_100!$H:$KU,EB$1+2,FALSE))</f>
        <v>#N/A</v>
      </c>
      <c r="EC6" t="e">
        <f>IF(VLOOKUP($A6,Days_Since_100!$H:$KU,EC$1+2,FALSE)=0,NA(),VLOOKUP($A6,Days_Since_100!$H:$KU,EC$1+2,FALSE))</f>
        <v>#N/A</v>
      </c>
      <c r="ED6" t="e">
        <f>IF(VLOOKUP($A6,Days_Since_100!$H:$KU,ED$1+2,FALSE)=0,NA(),VLOOKUP($A6,Days_Since_100!$H:$KU,ED$1+2,FALSE))</f>
        <v>#N/A</v>
      </c>
      <c r="EE6" t="e">
        <f>IF(VLOOKUP($A6,Days_Since_100!$H:$KU,EE$1+2,FALSE)=0,NA(),VLOOKUP($A6,Days_Since_100!$H:$KU,EE$1+2,FALSE))</f>
        <v>#N/A</v>
      </c>
      <c r="EF6" t="e">
        <f>IF(VLOOKUP($A6,Days_Since_100!$H:$KU,EF$1+2,FALSE)=0,NA(),VLOOKUP($A6,Days_Since_100!$H:$KU,EF$1+2,FALSE))</f>
        <v>#N/A</v>
      </c>
      <c r="EG6" t="e">
        <f>IF(VLOOKUP($A6,Days_Since_100!$H:$KU,EG$1+2,FALSE)=0,NA(),VLOOKUP($A6,Days_Since_100!$H:$KU,EG$1+2,FALSE))</f>
        <v>#N/A</v>
      </c>
      <c r="EH6" t="e">
        <f>IF(VLOOKUP($A6,Days_Since_100!$H:$KU,EH$1+2,FALSE)=0,NA(),VLOOKUP($A6,Days_Since_100!$H:$KU,EH$1+2,FALSE))</f>
        <v>#N/A</v>
      </c>
      <c r="EI6" t="e">
        <f>IF(VLOOKUP($A6,Days_Since_100!$H:$KU,EI$1+2,FALSE)=0,NA(),VLOOKUP($A6,Days_Since_100!$H:$KU,EI$1+2,FALSE))</f>
        <v>#N/A</v>
      </c>
      <c r="EJ6" t="e">
        <f>IF(VLOOKUP($A6,Days_Since_100!$H:$KU,EJ$1+2,FALSE)=0,NA(),VLOOKUP($A6,Days_Since_100!$H:$KU,EJ$1+2,FALSE))</f>
        <v>#N/A</v>
      </c>
      <c r="EK6" t="e">
        <f>IF(VLOOKUP($A6,Days_Since_100!$H:$KU,EK$1+2,FALSE)=0,NA(),VLOOKUP($A6,Days_Since_100!$H:$KU,EK$1+2,FALSE))</f>
        <v>#N/A</v>
      </c>
      <c r="EL6" t="e">
        <f>IF(VLOOKUP($A6,Days_Since_100!$H:$KU,EL$1+2,FALSE)=0,NA(),VLOOKUP($A6,Days_Since_100!$H:$KU,EL$1+2,FALSE))</f>
        <v>#N/A</v>
      </c>
      <c r="EM6" t="e">
        <f>IF(VLOOKUP($A6,Days_Since_100!$H:$KU,EM$1+2,FALSE)=0,NA(),VLOOKUP($A6,Days_Since_100!$H:$KU,EM$1+2,FALSE))</f>
        <v>#N/A</v>
      </c>
      <c r="EN6" t="e">
        <f>IF(VLOOKUP($A6,Days_Since_100!$H:$KU,EN$1+2,FALSE)=0,NA(),VLOOKUP($A6,Days_Since_100!$H:$KU,EN$1+2,FALSE))</f>
        <v>#N/A</v>
      </c>
      <c r="EO6" t="e">
        <f>IF(VLOOKUP($A6,Days_Since_100!$H:$KU,EO$1+2,FALSE)=0,NA(),VLOOKUP($A6,Days_Since_100!$H:$KU,EO$1+2,FALSE))</f>
        <v>#N/A</v>
      </c>
      <c r="EP6" t="e">
        <f>IF(VLOOKUP($A6,Days_Since_100!$H:$KU,EP$1+2,FALSE)=0,NA(),VLOOKUP($A6,Days_Since_100!$H:$KU,EP$1+2,FALSE))</f>
        <v>#N/A</v>
      </c>
      <c r="EQ6" t="e">
        <f>IF(VLOOKUP($A6,Days_Since_100!$H:$KU,EQ$1+2,FALSE)=0,NA(),VLOOKUP($A6,Days_Since_100!$H:$KU,EQ$1+2,FALSE))</f>
        <v>#N/A</v>
      </c>
      <c r="ER6" t="e">
        <f>IF(VLOOKUP($A6,Days_Since_100!$H:$KU,ER$1+2,FALSE)=0,NA(),VLOOKUP($A6,Days_Since_100!$H:$KU,ER$1+2,FALSE))</f>
        <v>#N/A</v>
      </c>
      <c r="ES6" t="e">
        <f>IF(VLOOKUP($A6,Days_Since_100!$H:$KU,ES$1+2,FALSE)=0,NA(),VLOOKUP($A6,Days_Since_100!$H:$KU,ES$1+2,FALSE))</f>
        <v>#N/A</v>
      </c>
      <c r="ET6" t="e">
        <f>IF(VLOOKUP($A6,Days_Since_100!$H:$KU,ET$1+2,FALSE)=0,NA(),VLOOKUP($A6,Days_Since_100!$H:$KU,ET$1+2,FALSE))</f>
        <v>#N/A</v>
      </c>
      <c r="EU6" t="e">
        <f>IF(VLOOKUP($A6,Days_Since_100!$H:$KU,EU$1+2,FALSE)=0,NA(),VLOOKUP($A6,Days_Since_100!$H:$KU,EU$1+2,FALSE))</f>
        <v>#N/A</v>
      </c>
      <c r="EV6" t="e">
        <f>IF(VLOOKUP($A6,Days_Since_100!$H:$KU,EV$1+2,FALSE)=0,NA(),VLOOKUP($A6,Days_Since_100!$H:$KU,EV$1+2,FALSE))</f>
        <v>#N/A</v>
      </c>
      <c r="EW6" t="e">
        <f>IF(VLOOKUP($A6,Days_Since_100!$H:$KU,EW$1+2,FALSE)=0,NA(),VLOOKUP($A6,Days_Since_100!$H:$KU,EW$1+2,FALSE))</f>
        <v>#N/A</v>
      </c>
      <c r="EX6" t="e">
        <f>IF(VLOOKUP($A6,Days_Since_100!$H:$KU,EX$1+2,FALSE)=0,NA(),VLOOKUP($A6,Days_Since_100!$H:$KU,EX$1+2,FALSE))</f>
        <v>#N/A</v>
      </c>
      <c r="EY6" t="e">
        <f>IF(VLOOKUP($A6,Days_Since_100!$H:$KU,EY$1+2,FALSE)=0,NA(),VLOOKUP($A6,Days_Since_100!$H:$KU,EY$1+2,FALSE))</f>
        <v>#N/A</v>
      </c>
      <c r="EZ6" t="e">
        <f>IF(VLOOKUP($A6,Days_Since_100!$H:$KU,EZ$1+2,FALSE)=0,NA(),VLOOKUP($A6,Days_Since_100!$H:$KU,EZ$1+2,FALSE))</f>
        <v>#N/A</v>
      </c>
      <c r="FA6" t="e">
        <f>IF(VLOOKUP($A6,Days_Since_100!$H:$KU,FA$1+2,FALSE)=0,NA(),VLOOKUP($A6,Days_Since_100!$H:$KU,FA$1+2,FALSE))</f>
        <v>#N/A</v>
      </c>
      <c r="FB6" t="e">
        <f>IF(VLOOKUP($A6,Days_Since_100!$H:$KU,FB$1+2,FALSE)=0,NA(),VLOOKUP($A6,Days_Since_100!$H:$KU,FB$1+2,FALSE))</f>
        <v>#N/A</v>
      </c>
      <c r="FC6" t="e">
        <f>IF(VLOOKUP($A6,Days_Since_100!$H:$KU,FC$1+2,FALSE)=0,NA(),VLOOKUP($A6,Days_Since_100!$H:$KU,FC$1+2,FALSE))</f>
        <v>#N/A</v>
      </c>
      <c r="FD6" t="e">
        <f>IF(VLOOKUP($A6,Days_Since_100!$H:$KU,FD$1+2,FALSE)=0,NA(),VLOOKUP($A6,Days_Since_100!$H:$KU,FD$1+2,FALSE))</f>
        <v>#N/A</v>
      </c>
      <c r="FE6" t="e">
        <f>IF(VLOOKUP($A6,Days_Since_100!$H:$KU,FE$1+2,FALSE)=0,NA(),VLOOKUP($A6,Days_Since_100!$H:$KU,FE$1+2,FALSE))</f>
        <v>#N/A</v>
      </c>
      <c r="FF6" t="e">
        <f>IF(VLOOKUP($A6,Days_Since_100!$H:$KU,FF$1+2,FALSE)=0,NA(),VLOOKUP($A6,Days_Since_100!$H:$KU,FF$1+2,FALSE))</f>
        <v>#N/A</v>
      </c>
      <c r="FG6" t="e">
        <f>IF(VLOOKUP($A6,Days_Since_100!$H:$KU,FG$1+2,FALSE)=0,NA(),VLOOKUP($A6,Days_Since_100!$H:$KU,FG$1+2,FALSE))</f>
        <v>#N/A</v>
      </c>
      <c r="FH6" t="e">
        <f>IF(VLOOKUP($A6,Days_Since_100!$H:$KU,FH$1+2,FALSE)=0,NA(),VLOOKUP($A6,Days_Since_100!$H:$KU,FH$1+2,FALSE))</f>
        <v>#N/A</v>
      </c>
      <c r="FI6" t="e">
        <f>IF(VLOOKUP($A6,Days_Since_100!$H:$KU,FI$1+2,FALSE)=0,NA(),VLOOKUP($A6,Days_Since_100!$H:$KU,FI$1+2,FALSE))</f>
        <v>#N/A</v>
      </c>
      <c r="FJ6" t="e">
        <f>IF(VLOOKUP($A6,Days_Since_100!$H:$KU,FJ$1+2,FALSE)=0,NA(),VLOOKUP($A6,Days_Since_100!$H:$KU,FJ$1+2,FALSE))</f>
        <v>#N/A</v>
      </c>
      <c r="FK6" t="e">
        <f>IF(VLOOKUP($A6,Days_Since_100!$H:$KU,FK$1+2,FALSE)=0,NA(),VLOOKUP($A6,Days_Since_100!$H:$KU,FK$1+2,FALSE))</f>
        <v>#N/A</v>
      </c>
      <c r="FL6" t="e">
        <f>IF(VLOOKUP($A6,Days_Since_100!$H:$KU,FL$1+2,FALSE)=0,NA(),VLOOKUP($A6,Days_Since_100!$H:$KU,FL$1+2,FALSE))</f>
        <v>#N/A</v>
      </c>
      <c r="FM6" t="e">
        <f>IF(VLOOKUP($A6,Days_Since_100!$H:$KU,FM$1+2,FALSE)=0,NA(),VLOOKUP($A6,Days_Since_100!$H:$KU,FM$1+2,FALSE))</f>
        <v>#N/A</v>
      </c>
      <c r="FN6" t="e">
        <f>IF(VLOOKUP($A6,Days_Since_100!$H:$KU,FN$1+2,FALSE)=0,NA(),VLOOKUP($A6,Days_Since_100!$H:$KU,FN$1+2,FALSE))</f>
        <v>#N/A</v>
      </c>
      <c r="FO6" t="e">
        <f>IF(VLOOKUP($A6,Days_Since_100!$H:$KU,FO$1+2,FALSE)=0,NA(),VLOOKUP($A6,Days_Since_100!$H:$KU,FO$1+2,FALSE))</f>
        <v>#N/A</v>
      </c>
      <c r="FP6" t="e">
        <f>IF(VLOOKUP($A6,Days_Since_100!$H:$KU,FP$1+2,FALSE)=0,NA(),VLOOKUP($A6,Days_Since_100!$H:$KU,FP$1+2,FALSE))</f>
        <v>#N/A</v>
      </c>
      <c r="FQ6" t="e">
        <f>IF(VLOOKUP($A6,Days_Since_100!$H:$KU,FQ$1+2,FALSE)=0,NA(),VLOOKUP($A6,Days_Since_100!$H:$KU,FQ$1+2,FALSE))</f>
        <v>#N/A</v>
      </c>
      <c r="FR6" t="e">
        <f>IF(VLOOKUP($A6,Days_Since_100!$H:$KU,FR$1+2,FALSE)=0,NA(),VLOOKUP($A6,Days_Since_100!$H:$KU,FR$1+2,FALSE))</f>
        <v>#N/A</v>
      </c>
      <c r="FS6" t="e">
        <f>IF(VLOOKUP($A6,Days_Since_100!$H:$KU,FS$1+2,FALSE)=0,NA(),VLOOKUP($A6,Days_Since_100!$H:$KU,FS$1+2,FALSE))</f>
        <v>#N/A</v>
      </c>
      <c r="FT6" t="e">
        <f>IF(VLOOKUP($A6,Days_Since_100!$H:$KU,FT$1+2,FALSE)=0,NA(),VLOOKUP($A6,Days_Since_100!$H:$KU,FT$1+2,FALSE))</f>
        <v>#N/A</v>
      </c>
      <c r="FU6" t="e">
        <f>IF(VLOOKUP($A6,Days_Since_100!$H:$KU,FU$1+2,FALSE)=0,NA(),VLOOKUP($A6,Days_Since_100!$H:$KU,FU$1+2,FALSE))</f>
        <v>#N/A</v>
      </c>
      <c r="FV6" t="e">
        <f>IF(VLOOKUP($A6,Days_Since_100!$H:$KU,FV$1+2,FALSE)=0,NA(),VLOOKUP($A6,Days_Since_100!$H:$KU,FV$1+2,FALSE))</f>
        <v>#N/A</v>
      </c>
      <c r="FW6" t="e">
        <f>IF(VLOOKUP($A6,Days_Since_100!$H:$KU,FW$1+2,FALSE)=0,NA(),VLOOKUP($A6,Days_Since_100!$H:$KU,FW$1+2,FALSE))</f>
        <v>#N/A</v>
      </c>
      <c r="FX6" t="e">
        <f>IF(VLOOKUP($A6,Days_Since_100!$H:$KU,FX$1+2,FALSE)=0,NA(),VLOOKUP($A6,Days_Since_100!$H:$KU,FX$1+2,FALSE))</f>
        <v>#N/A</v>
      </c>
      <c r="FY6" t="e">
        <f>IF(VLOOKUP($A6,Days_Since_100!$H:$KU,FY$1+2,FALSE)=0,NA(),VLOOKUP($A6,Days_Since_100!$H:$KU,FY$1+2,FALSE))</f>
        <v>#N/A</v>
      </c>
      <c r="FZ6" t="e">
        <f>IF(VLOOKUP($A6,Days_Since_100!$H:$KU,FZ$1+2,FALSE)=0,NA(),VLOOKUP($A6,Days_Since_100!$H:$KU,FZ$1+2,FALSE))</f>
        <v>#N/A</v>
      </c>
      <c r="GA6" t="e">
        <f>IF(VLOOKUP($A6,Days_Since_100!$H:$KU,GA$1+2,FALSE)=0,NA(),VLOOKUP($A6,Days_Since_100!$H:$KU,GA$1+2,FALSE))</f>
        <v>#N/A</v>
      </c>
      <c r="GB6" t="e">
        <f>IF(VLOOKUP($A6,Days_Since_100!$H:$KU,GB$1+2,FALSE)=0,NA(),VLOOKUP($A6,Days_Since_100!$H:$KU,GB$1+2,FALSE))</f>
        <v>#N/A</v>
      </c>
      <c r="GC6" t="e">
        <f>IF(VLOOKUP($A6,Days_Since_100!$H:$KU,GC$1+2,FALSE)=0,NA(),VLOOKUP($A6,Days_Since_100!$H:$KU,GC$1+2,FALSE))</f>
        <v>#N/A</v>
      </c>
      <c r="GD6" t="e">
        <f>IF(VLOOKUP($A6,Days_Since_100!$H:$KU,GD$1+2,FALSE)=0,NA(),VLOOKUP($A6,Days_Since_100!$H:$KU,GD$1+2,FALSE))</f>
        <v>#N/A</v>
      </c>
      <c r="GE6" t="e">
        <f>IF(VLOOKUP($A6,Days_Since_100!$H:$KU,GE$1+2,FALSE)=0,NA(),VLOOKUP($A6,Days_Since_100!$H:$KU,GE$1+2,FALSE))</f>
        <v>#N/A</v>
      </c>
      <c r="GF6" t="e">
        <f>IF(VLOOKUP($A6,Days_Since_100!$H:$KU,GF$1+2,FALSE)=0,NA(),VLOOKUP($A6,Days_Since_100!$H:$KU,GF$1+2,FALSE))</f>
        <v>#N/A</v>
      </c>
      <c r="GG6" t="e">
        <f>IF(VLOOKUP($A6,Days_Since_100!$H:$KU,GG$1+2,FALSE)=0,NA(),VLOOKUP($A6,Days_Since_100!$H:$KU,GG$1+2,FALSE))</f>
        <v>#N/A</v>
      </c>
      <c r="GH6" t="e">
        <f>IF(VLOOKUP($A6,Days_Since_100!$H:$KU,GH$1+2,FALSE)=0,NA(),VLOOKUP($A6,Days_Since_100!$H:$KU,GH$1+2,FALSE))</f>
        <v>#N/A</v>
      </c>
      <c r="GI6" t="e">
        <f>IF(VLOOKUP($A6,Days_Since_100!$H:$KU,GI$1+2,FALSE)=0,NA(),VLOOKUP($A6,Days_Since_100!$H:$KU,GI$1+2,FALSE))</f>
        <v>#N/A</v>
      </c>
      <c r="GJ6" t="e">
        <f>IF(VLOOKUP($A6,Days_Since_100!$H:$KU,GJ$1+2,FALSE)=0,NA(),VLOOKUP($A6,Days_Since_100!$H:$KU,GJ$1+2,FALSE))</f>
        <v>#N/A</v>
      </c>
      <c r="GK6" t="e">
        <f>IF(VLOOKUP($A6,Days_Since_100!$H:$KU,GK$1+2,FALSE)=0,NA(),VLOOKUP($A6,Days_Since_100!$H:$KU,GK$1+2,FALSE))</f>
        <v>#N/A</v>
      </c>
      <c r="GL6" t="e">
        <f>IF(VLOOKUP($A6,Days_Since_100!$H:$KU,GL$1+2,FALSE)=0,NA(),VLOOKUP($A6,Days_Since_100!$H:$KU,GL$1+2,FALSE))</f>
        <v>#N/A</v>
      </c>
      <c r="GM6" t="e">
        <f>IF(VLOOKUP($A6,Days_Since_100!$H:$KU,GM$1+2,FALSE)=0,NA(),VLOOKUP($A6,Days_Since_100!$H:$KU,GM$1+2,FALSE))</f>
        <v>#N/A</v>
      </c>
      <c r="GN6" t="e">
        <f>IF(VLOOKUP($A6,Days_Since_100!$H:$KU,GN$1+2,FALSE)=0,NA(),VLOOKUP($A6,Days_Since_100!$H:$KU,GN$1+2,FALSE))</f>
        <v>#N/A</v>
      </c>
      <c r="GO6" t="e">
        <f>IF(VLOOKUP($A6,Days_Since_100!$H:$KU,GO$1+2,FALSE)=0,NA(),VLOOKUP($A6,Days_Since_100!$H:$KU,GO$1+2,FALSE))</f>
        <v>#N/A</v>
      </c>
      <c r="GP6" t="e">
        <f>IF(VLOOKUP($A6,Days_Since_100!$H:$KU,GP$1+2,FALSE)=0,NA(),VLOOKUP($A6,Days_Since_100!$H:$KU,GP$1+2,FALSE))</f>
        <v>#N/A</v>
      </c>
      <c r="GQ6" t="e">
        <f>IF(VLOOKUP($A6,Days_Since_100!$H:$KU,GQ$1+2,FALSE)=0,NA(),VLOOKUP($A6,Days_Since_100!$H:$KU,GQ$1+2,FALSE))</f>
        <v>#N/A</v>
      </c>
      <c r="GR6" t="e">
        <f>IF(VLOOKUP($A6,Days_Since_100!$H:$KU,GR$1+2,FALSE)=0,NA(),VLOOKUP($A6,Days_Since_100!$H:$KU,GR$1+2,FALSE))</f>
        <v>#N/A</v>
      </c>
      <c r="GS6" t="e">
        <f>IF(VLOOKUP($A6,Days_Since_100!$H:$KU,GS$1+2,FALSE)=0,NA(),VLOOKUP($A6,Days_Since_100!$H:$KU,GS$1+2,FALSE))</f>
        <v>#N/A</v>
      </c>
      <c r="GT6" t="e">
        <f>IF(VLOOKUP($A6,Days_Since_100!$H:$KU,GT$1+2,FALSE)=0,NA(),VLOOKUP($A6,Days_Since_100!$H:$KU,GT$1+2,FALSE))</f>
        <v>#N/A</v>
      </c>
      <c r="GU6" t="e">
        <f>IF(VLOOKUP($A6,Days_Since_100!$H:$KU,GU$1+2,FALSE)=0,NA(),VLOOKUP($A6,Days_Since_100!$H:$KU,GU$1+2,FALSE))</f>
        <v>#N/A</v>
      </c>
      <c r="GV6" t="e">
        <f>IF(VLOOKUP($A6,Days_Since_100!$H:$KU,GV$1+2,FALSE)=0,NA(),VLOOKUP($A6,Days_Since_100!$H:$KU,GV$1+2,FALSE))</f>
        <v>#N/A</v>
      </c>
      <c r="GW6" t="e">
        <f>IF(VLOOKUP($A6,Days_Since_100!$H:$KU,GW$1+2,FALSE)=0,NA(),VLOOKUP($A6,Days_Since_100!$H:$KU,GW$1+2,FALSE))</f>
        <v>#N/A</v>
      </c>
      <c r="GX6" t="e">
        <f>IF(VLOOKUP($A6,Days_Since_100!$H:$KU,GX$1+2,FALSE)=0,NA(),VLOOKUP($A6,Days_Since_100!$H:$KU,GX$1+2,FALSE))</f>
        <v>#N/A</v>
      </c>
      <c r="GY6" t="e">
        <f>IF(VLOOKUP($A6,Days_Since_100!$H:$KU,GY$1+2,FALSE)=0,NA(),VLOOKUP($A6,Days_Since_100!$H:$KU,GY$1+2,FALSE))</f>
        <v>#N/A</v>
      </c>
      <c r="GZ6" t="e">
        <f>IF(VLOOKUP($A6,Days_Since_100!$H:$KU,GZ$1+2,FALSE)=0,NA(),VLOOKUP($A6,Days_Since_100!$H:$KU,GZ$1+2,FALSE))</f>
        <v>#N/A</v>
      </c>
      <c r="HA6" t="e">
        <f>IF(VLOOKUP($A6,Days_Since_100!$H:$KU,HA$1+2,FALSE)=0,NA(),VLOOKUP($A6,Days_Since_100!$H:$KU,HA$1+2,FALSE))</f>
        <v>#N/A</v>
      </c>
      <c r="HB6" t="e">
        <f>IF(VLOOKUP($A6,Days_Since_100!$H:$KU,HB$1+2,FALSE)=0,NA(),VLOOKUP($A6,Days_Since_100!$H:$KU,HB$1+2,FALSE))</f>
        <v>#N/A</v>
      </c>
      <c r="HC6" t="e">
        <f>IF(VLOOKUP($A6,Days_Since_100!$H:$KU,HC$1+2,FALSE)=0,NA(),VLOOKUP($A6,Days_Since_100!$H:$KU,HC$1+2,FALSE))</f>
        <v>#N/A</v>
      </c>
      <c r="HD6" t="e">
        <f>IF(VLOOKUP($A6,Days_Since_100!$H:$KU,HD$1+2,FALSE)=0,NA(),VLOOKUP($A6,Days_Since_100!$H:$KU,HD$1+2,FALSE))</f>
        <v>#N/A</v>
      </c>
      <c r="HE6" t="e">
        <f>IF(VLOOKUP($A6,Days_Since_100!$H:$KU,HE$1+2,FALSE)=0,NA(),VLOOKUP($A6,Days_Since_100!$H:$KU,HE$1+2,FALSE))</f>
        <v>#N/A</v>
      </c>
      <c r="HF6" t="e">
        <f>IF(VLOOKUP($A6,Days_Since_100!$H:$KU,HF$1+2,FALSE)=0,NA(),VLOOKUP($A6,Days_Since_100!$H:$KU,HF$1+2,FALSE))</f>
        <v>#N/A</v>
      </c>
      <c r="HG6" t="e">
        <f>IF(VLOOKUP($A6,Days_Since_100!$H:$KU,HG$1+2,FALSE)=0,NA(),VLOOKUP($A6,Days_Since_100!$H:$KU,HG$1+2,FALSE))</f>
        <v>#N/A</v>
      </c>
      <c r="HH6" t="e">
        <f>IF(VLOOKUP($A6,Days_Since_100!$H:$KU,HH$1+2,FALSE)=0,NA(),VLOOKUP($A6,Days_Since_100!$H:$KU,HH$1+2,FALSE))</f>
        <v>#N/A</v>
      </c>
      <c r="HI6" t="e">
        <f>IF(VLOOKUP($A6,Days_Since_100!$H:$KU,HI$1+2,FALSE)=0,NA(),VLOOKUP($A6,Days_Since_100!$H:$KU,HI$1+2,FALSE))</f>
        <v>#N/A</v>
      </c>
      <c r="HJ6" t="e">
        <f>IF(VLOOKUP($A6,Days_Since_100!$H:$KU,HJ$1+2,FALSE)=0,NA(),VLOOKUP($A6,Days_Since_100!$H:$KU,HJ$1+2,FALSE))</f>
        <v>#N/A</v>
      </c>
      <c r="HK6" t="e">
        <f>IF(VLOOKUP($A6,Days_Since_100!$H:$KU,HK$1+2,FALSE)=0,NA(),VLOOKUP($A6,Days_Since_100!$H:$KU,HK$1+2,FALSE))</f>
        <v>#N/A</v>
      </c>
      <c r="HL6" t="e">
        <f>IF(VLOOKUP($A6,Days_Since_100!$H:$KU,HL$1+2,FALSE)=0,NA(),VLOOKUP($A6,Days_Since_100!$H:$KU,HL$1+2,FALSE))</f>
        <v>#N/A</v>
      </c>
      <c r="HM6" t="e">
        <f>IF(VLOOKUP($A6,Days_Since_100!$H:$KU,HM$1+2,FALSE)=0,NA(),VLOOKUP($A6,Days_Since_100!$H:$KU,HM$1+2,FALSE))</f>
        <v>#N/A</v>
      </c>
      <c r="HN6" t="e">
        <f>IF(VLOOKUP($A6,Days_Since_100!$H:$KU,HN$1+2,FALSE)=0,NA(),VLOOKUP($A6,Days_Since_100!$H:$KU,HN$1+2,FALSE))</f>
        <v>#N/A</v>
      </c>
      <c r="HO6" t="e">
        <f>IF(VLOOKUP($A6,Days_Since_100!$H:$KU,HO$1+2,FALSE)=0,NA(),VLOOKUP($A6,Days_Since_100!$H:$KU,HO$1+2,FALSE))</f>
        <v>#N/A</v>
      </c>
      <c r="HP6" t="e">
        <f>IF(VLOOKUP($A6,Days_Since_100!$H:$KU,HP$1+2,FALSE)=0,NA(),VLOOKUP($A6,Days_Since_100!$H:$KU,HP$1+2,FALSE))</f>
        <v>#N/A</v>
      </c>
      <c r="HQ6" t="e">
        <f>IF(VLOOKUP($A6,Days_Since_100!$H:$KU,HQ$1+2,FALSE)=0,NA(),VLOOKUP($A6,Days_Since_100!$H:$KU,HQ$1+2,FALSE))</f>
        <v>#N/A</v>
      </c>
      <c r="HR6" t="e">
        <f>IF(VLOOKUP($A6,Days_Since_100!$H:$KU,HR$1+2,FALSE)=0,NA(),VLOOKUP($A6,Days_Since_100!$H:$KU,HR$1+2,FALSE))</f>
        <v>#N/A</v>
      </c>
      <c r="HS6" t="e">
        <f>IF(VLOOKUP($A6,Days_Since_100!$H:$KU,HS$1+2,FALSE)=0,NA(),VLOOKUP($A6,Days_Since_100!$H:$KU,HS$1+2,FALSE))</f>
        <v>#N/A</v>
      </c>
      <c r="HT6" t="e">
        <f>IF(VLOOKUP($A6,Days_Since_100!$H:$KU,HT$1+2,FALSE)=0,NA(),VLOOKUP($A6,Days_Since_100!$H:$KU,HT$1+2,FALSE))</f>
        <v>#N/A</v>
      </c>
      <c r="HU6" t="e">
        <f>IF(VLOOKUP($A6,Days_Since_100!$H:$KU,HU$1+2,FALSE)=0,NA(),VLOOKUP($A6,Days_Since_100!$H:$KU,HU$1+2,FALSE))</f>
        <v>#N/A</v>
      </c>
      <c r="HV6" t="e">
        <f>IF(VLOOKUP($A6,Days_Since_100!$H:$KU,HV$1+2,FALSE)=0,NA(),VLOOKUP($A6,Days_Since_100!$H:$KU,HV$1+2,FALSE))</f>
        <v>#N/A</v>
      </c>
      <c r="HW6" t="e">
        <f>IF(VLOOKUP($A6,Days_Since_100!$H:$KU,HW$1+2,FALSE)=0,NA(),VLOOKUP($A6,Days_Since_100!$H:$KU,HW$1+2,FALSE))</f>
        <v>#N/A</v>
      </c>
      <c r="HX6" t="e">
        <f>IF(VLOOKUP($A6,Days_Since_100!$H:$KU,HX$1+2,FALSE)=0,NA(),VLOOKUP($A6,Days_Since_100!$H:$KU,HX$1+2,FALSE))</f>
        <v>#N/A</v>
      </c>
      <c r="HY6" t="e">
        <f>IF(VLOOKUP($A6,Days_Since_100!$H:$KU,HY$1+2,FALSE)=0,NA(),VLOOKUP($A6,Days_Since_100!$H:$KU,HY$1+2,FALSE))</f>
        <v>#N/A</v>
      </c>
      <c r="HZ6" t="e">
        <f>IF(VLOOKUP($A6,Days_Since_100!$H:$KU,HZ$1+2,FALSE)=0,NA(),VLOOKUP($A6,Days_Since_100!$H:$KU,HZ$1+2,FALSE))</f>
        <v>#N/A</v>
      </c>
      <c r="IA6" t="e">
        <f>IF(VLOOKUP($A6,Days_Since_100!$H:$KU,IA$1+2,FALSE)=0,NA(),VLOOKUP($A6,Days_Since_100!$H:$KU,IA$1+2,FALSE))</f>
        <v>#N/A</v>
      </c>
      <c r="IB6" t="e">
        <f>IF(VLOOKUP($A6,Days_Since_100!$H:$KU,IB$1+2,FALSE)=0,NA(),VLOOKUP($A6,Days_Since_100!$H:$KU,IB$1+2,FALSE))</f>
        <v>#N/A</v>
      </c>
      <c r="IC6" t="e">
        <f>IF(VLOOKUP($A6,Days_Since_100!$H:$KU,IC$1+2,FALSE)=0,NA(),VLOOKUP($A6,Days_Since_100!$H:$KU,IC$1+2,FALSE))</f>
        <v>#N/A</v>
      </c>
      <c r="ID6" t="e">
        <f>IF(VLOOKUP($A6,Days_Since_100!$H:$KU,ID$1+2,FALSE)=0,NA(),VLOOKUP($A6,Days_Since_100!$H:$KU,ID$1+2,FALSE))</f>
        <v>#N/A</v>
      </c>
      <c r="IE6" t="e">
        <f>IF(VLOOKUP($A6,Days_Since_100!$H:$KU,IE$1+2,FALSE)=0,NA(),VLOOKUP($A6,Days_Since_100!$H:$KU,IE$1+2,FALSE))</f>
        <v>#N/A</v>
      </c>
      <c r="IF6" t="e">
        <f>IF(VLOOKUP($A6,Days_Since_100!$H:$KU,IF$1+2,FALSE)=0,NA(),VLOOKUP($A6,Days_Since_100!$H:$KU,IF$1+2,FALSE))</f>
        <v>#N/A</v>
      </c>
      <c r="IG6" t="e">
        <f>IF(VLOOKUP($A6,Days_Since_100!$H:$KU,IG$1+2,FALSE)=0,NA(),VLOOKUP($A6,Days_Since_100!$H:$KU,IG$1+2,FALSE))</f>
        <v>#N/A</v>
      </c>
      <c r="IH6" t="e">
        <f>IF(VLOOKUP($A6,Days_Since_100!$H:$KU,IH$1+2,FALSE)=0,NA(),VLOOKUP($A6,Days_Since_100!$H:$KU,IH$1+2,FALSE))</f>
        <v>#N/A</v>
      </c>
      <c r="II6" t="e">
        <f>IF(VLOOKUP($A6,Days_Since_100!$H:$KU,II$1+2,FALSE)=0,NA(),VLOOKUP($A6,Days_Since_100!$H:$KU,II$1+2,FALSE))</f>
        <v>#N/A</v>
      </c>
      <c r="IJ6" t="e">
        <f>IF(VLOOKUP($A6,Days_Since_100!$H:$KU,IJ$1+2,FALSE)=0,NA(),VLOOKUP($A6,Days_Since_100!$H:$KU,IJ$1+2,FALSE))</f>
        <v>#N/A</v>
      </c>
      <c r="IK6" t="e">
        <f>IF(VLOOKUP($A6,Days_Since_100!$H:$KU,IK$1+2,FALSE)=0,NA(),VLOOKUP($A6,Days_Since_100!$H:$KU,IK$1+2,FALSE))</f>
        <v>#N/A</v>
      </c>
      <c r="IL6" t="e">
        <f>IF(VLOOKUP($A6,Days_Since_100!$H:$KU,IL$1+2,FALSE)=0,NA(),VLOOKUP($A6,Days_Since_100!$H:$KU,IL$1+2,FALSE))</f>
        <v>#N/A</v>
      </c>
      <c r="IM6" t="e">
        <f>IF(VLOOKUP($A6,Days_Since_100!$H:$KU,IM$1+2,FALSE)=0,NA(),VLOOKUP($A6,Days_Since_100!$H:$KU,IM$1+2,FALSE))</f>
        <v>#N/A</v>
      </c>
      <c r="IN6" t="e">
        <f>IF(VLOOKUP($A6,Days_Since_100!$H:$KU,IN$1+2,FALSE)=0,NA(),VLOOKUP($A6,Days_Since_100!$H:$KU,IN$1+2,FALSE))</f>
        <v>#N/A</v>
      </c>
      <c r="IO6" t="e">
        <f>IF(VLOOKUP($A6,Days_Since_100!$H:$KU,IO$1+2,FALSE)=0,NA(),VLOOKUP($A6,Days_Since_100!$H:$KU,IO$1+2,FALSE))</f>
        <v>#N/A</v>
      </c>
      <c r="IP6" t="e">
        <f>IF(VLOOKUP($A6,Days_Since_100!$H:$KU,IP$1+2,FALSE)=0,NA(),VLOOKUP($A6,Days_Since_100!$H:$KU,IP$1+2,FALSE))</f>
        <v>#N/A</v>
      </c>
      <c r="IQ6" t="e">
        <f>IF(VLOOKUP($A6,Days_Since_100!$H:$KU,IQ$1+2,FALSE)=0,NA(),VLOOKUP($A6,Days_Since_100!$H:$KU,IQ$1+2,FALSE))</f>
        <v>#N/A</v>
      </c>
      <c r="IR6" t="e">
        <f>IF(VLOOKUP($A6,Days_Since_100!$H:$KU,IR$1+2,FALSE)=0,NA(),VLOOKUP($A6,Days_Since_100!$H:$KU,IR$1+2,FALSE))</f>
        <v>#N/A</v>
      </c>
      <c r="IS6" t="e">
        <f>IF(VLOOKUP($A6,Days_Since_100!$H:$KU,IS$1+2,FALSE)=0,NA(),VLOOKUP($A6,Days_Since_100!$H:$KU,IS$1+2,FALSE))</f>
        <v>#N/A</v>
      </c>
      <c r="IT6" t="e">
        <f>IF(VLOOKUP($A6,Days_Since_100!$H:$KU,IT$1+2,FALSE)=0,NA(),VLOOKUP($A6,Days_Since_100!$H:$KU,IT$1+2,FALSE))</f>
        <v>#N/A</v>
      </c>
      <c r="IU6" t="e">
        <f>IF(VLOOKUP($A6,Days_Since_100!$H:$KU,IU$1+2,FALSE)=0,NA(),VLOOKUP($A6,Days_Since_100!$H:$KU,IU$1+2,FALSE))</f>
        <v>#N/A</v>
      </c>
      <c r="IV6" t="e">
        <f>IF(VLOOKUP($A6,Days_Since_100!$H:$KU,IV$1+2,FALSE)=0,NA(),VLOOKUP($A6,Days_Since_100!$H:$KU,IV$1+2,FALSE))</f>
        <v>#N/A</v>
      </c>
      <c r="IW6" t="e">
        <f>IF(VLOOKUP($A6,Days_Since_100!$H:$KU,IW$1+2,FALSE)=0,NA(),VLOOKUP($A6,Days_Since_100!$H:$KU,IW$1+2,FALSE))</f>
        <v>#N/A</v>
      </c>
      <c r="IX6" t="e">
        <f>IF(VLOOKUP($A6,Days_Since_100!$H:$KU,IX$1+2,FALSE)=0,NA(),VLOOKUP($A6,Days_Since_100!$H:$KU,IX$1+2,FALSE))</f>
        <v>#N/A</v>
      </c>
      <c r="IY6" t="e">
        <f>IF(VLOOKUP($A6,Days_Since_100!$H:$KU,IY$1+2,FALSE)=0,NA(),VLOOKUP($A6,Days_Since_100!$H:$KU,IY$1+2,FALSE))</f>
        <v>#N/A</v>
      </c>
      <c r="IZ6" t="e">
        <f>IF(VLOOKUP($A6,Days_Since_100!$H:$KU,IZ$1+2,FALSE)=0,NA(),VLOOKUP($A6,Days_Since_100!$H:$KU,IZ$1+2,FALSE))</f>
        <v>#N/A</v>
      </c>
      <c r="JA6" t="e">
        <f>IF(VLOOKUP($A6,Days_Since_100!$H:$KU,JA$1+2,FALSE)=0,NA(),VLOOKUP($A6,Days_Since_100!$H:$KU,JA$1+2,FALSE))</f>
        <v>#N/A</v>
      </c>
      <c r="JB6" t="e">
        <f>IF(VLOOKUP($A6,Days_Since_100!$H:$KU,JB$1+2,FALSE)=0,NA(),VLOOKUP($A6,Days_Since_100!$H:$KU,JB$1+2,FALSE))</f>
        <v>#N/A</v>
      </c>
      <c r="JC6" t="e">
        <f>IF(VLOOKUP($A6,Days_Since_100!$H:$KU,JC$1+2,FALSE)=0,NA(),VLOOKUP($A6,Days_Since_100!$H:$KU,JC$1+2,FALSE))</f>
        <v>#N/A</v>
      </c>
      <c r="JD6" t="e">
        <f>IF(VLOOKUP($A6,Days_Since_100!$H:$KU,JD$1+2,FALSE)=0,NA(),VLOOKUP($A6,Days_Since_100!$H:$KU,JD$1+2,FALSE))</f>
        <v>#N/A</v>
      </c>
      <c r="JE6" t="e">
        <f>IF(VLOOKUP($A6,Days_Since_100!$H:$KU,JE$1+2,FALSE)=0,NA(),VLOOKUP($A6,Days_Since_100!$H:$KU,JE$1+2,FALSE))</f>
        <v>#N/A</v>
      </c>
      <c r="JF6" t="e">
        <f>IF(VLOOKUP($A6,Days_Since_100!$H:$KU,JF$1+2,FALSE)=0,NA(),VLOOKUP($A6,Days_Since_100!$H:$KU,JF$1+2,FALSE))</f>
        <v>#N/A</v>
      </c>
      <c r="JG6" t="e">
        <f>IF(VLOOKUP($A6,Days_Since_100!$H:$KU,JG$1+2,FALSE)=0,NA(),VLOOKUP($A6,Days_Since_100!$H:$KU,JG$1+2,FALSE))</f>
        <v>#N/A</v>
      </c>
      <c r="JH6" t="e">
        <f>IF(VLOOKUP($A6,Days_Since_100!$H:$KU,JH$1+2,FALSE)=0,NA(),VLOOKUP($A6,Days_Since_100!$H:$KU,JH$1+2,FALSE))</f>
        <v>#N/A</v>
      </c>
      <c r="JI6" t="e">
        <f>IF(VLOOKUP($A6,Days_Since_100!$H:$KU,JI$1+2,FALSE)=0,NA(),VLOOKUP($A6,Days_Since_100!$H:$KU,JI$1+2,FALSE))</f>
        <v>#N/A</v>
      </c>
      <c r="JJ6" t="e">
        <f>IF(VLOOKUP($A6,Days_Since_100!$H:$KU,JJ$1+2,FALSE)=0,NA(),VLOOKUP($A6,Days_Since_100!$H:$KU,JJ$1+2,FALSE))</f>
        <v>#N/A</v>
      </c>
      <c r="JK6" t="e">
        <f>IF(VLOOKUP($A6,Days_Since_100!$H:$KU,JK$1+2,FALSE)=0,NA(),VLOOKUP($A6,Days_Since_100!$H:$KU,JK$1+2,FALSE))</f>
        <v>#N/A</v>
      </c>
      <c r="JL6" t="e">
        <f>IF(VLOOKUP($A6,Days_Since_100!$H:$KU,JL$1+2,FALSE)=0,NA(),VLOOKUP($A6,Days_Since_100!$H:$KU,JL$1+2,FALSE))</f>
        <v>#N/A</v>
      </c>
      <c r="JM6" t="e">
        <f>IF(VLOOKUP($A6,Days_Since_100!$H:$KU,JM$1+2,FALSE)=0,NA(),VLOOKUP($A6,Days_Since_100!$H:$KU,JM$1+2,FALSE))</f>
        <v>#N/A</v>
      </c>
      <c r="JN6" t="e">
        <f>IF(VLOOKUP($A6,Days_Since_100!$H:$KU,JN$1+2,FALSE)=0,NA(),VLOOKUP($A6,Days_Since_100!$H:$KU,JN$1+2,FALSE))</f>
        <v>#N/A</v>
      </c>
      <c r="JO6" t="e">
        <f>IF(VLOOKUP($A6,Days_Since_100!$H:$KU,JO$1+2,FALSE)=0,NA(),VLOOKUP($A6,Days_Since_100!$H:$KU,JO$1+2,FALSE))</f>
        <v>#N/A</v>
      </c>
      <c r="JP6" t="e">
        <f>IF(VLOOKUP($A6,Days_Since_100!$H:$KU,JP$1+2,FALSE)=0,NA(),VLOOKUP($A6,Days_Since_100!$H:$KU,JP$1+2,FALSE))</f>
        <v>#N/A</v>
      </c>
      <c r="JQ6" t="e">
        <f>IF(VLOOKUP($A6,Days_Since_100!$H:$KU,JQ$1+2,FALSE)=0,NA(),VLOOKUP($A6,Days_Since_100!$H:$KU,JQ$1+2,FALSE))</f>
        <v>#N/A</v>
      </c>
      <c r="JR6" t="e">
        <f>IF(VLOOKUP($A6,Days_Since_100!$H:$KU,JR$1+2,FALSE)=0,NA(),VLOOKUP($A6,Days_Since_100!$H:$KU,JR$1+2,FALSE))</f>
        <v>#N/A</v>
      </c>
      <c r="JS6" t="e">
        <f>IF(VLOOKUP($A6,Days_Since_100!$H:$KU,JS$1+2,FALSE)=0,NA(),VLOOKUP($A6,Days_Since_100!$H:$KU,JS$1+2,FALSE))</f>
        <v>#N/A</v>
      </c>
      <c r="JT6" t="e">
        <f>IF(VLOOKUP($A6,Days_Since_100!$H:$KU,JT$1+2,FALSE)=0,NA(),VLOOKUP($A6,Days_Since_100!$H:$KU,JT$1+2,FALSE))</f>
        <v>#N/A</v>
      </c>
      <c r="JU6" t="e">
        <f>IF(VLOOKUP($A6,Days_Since_100!$H:$KU,JU$1+2,FALSE)=0,NA(),VLOOKUP($A6,Days_Since_100!$H:$KU,JU$1+2,FALSE))</f>
        <v>#N/A</v>
      </c>
      <c r="JV6" t="e">
        <f>IF(VLOOKUP($A6,Days_Since_100!$H:$KU,JV$1+2,FALSE)=0,NA(),VLOOKUP($A6,Days_Since_100!$H:$KU,JV$1+2,FALSE))</f>
        <v>#N/A</v>
      </c>
      <c r="JW6" t="e">
        <f>IF(VLOOKUP($A6,Days_Since_100!$H:$KU,JW$1+2,FALSE)=0,NA(),VLOOKUP($A6,Days_Since_100!$H:$KU,JW$1+2,FALSE))</f>
        <v>#N/A</v>
      </c>
      <c r="JX6" t="e">
        <f>IF(VLOOKUP($A6,Days_Since_100!$H:$KU,JX$1+2,FALSE)=0,NA(),VLOOKUP($A6,Days_Since_100!$H:$KU,JX$1+2,FALSE))</f>
        <v>#N/A</v>
      </c>
      <c r="JY6" t="e">
        <f>IF(VLOOKUP($A6,Days_Since_100!$H:$KU,JY$1+2,FALSE)=0,NA(),VLOOKUP($A6,Days_Since_100!$H:$KU,JY$1+2,FALSE))</f>
        <v>#N/A</v>
      </c>
      <c r="JZ6" t="e">
        <f>IF(VLOOKUP($A6,Days_Since_100!$H:$KU,JZ$1+2,FALSE)=0,NA(),VLOOKUP($A6,Days_Since_100!$H:$KU,JZ$1+2,FALSE))</f>
        <v>#N/A</v>
      </c>
      <c r="KA6" t="e">
        <f>IF(VLOOKUP($A6,Days_Since_100!$H:$KU,KA$1+2,FALSE)=0,NA(),VLOOKUP($A6,Days_Since_100!$H:$KU,KA$1+2,FALSE))</f>
        <v>#N/A</v>
      </c>
      <c r="KB6" t="e">
        <f>IF(VLOOKUP($A6,Days_Since_100!$H:$KU,KB$1+2,FALSE)=0,NA(),VLOOKUP($A6,Days_Since_100!$H:$KU,KB$1+2,FALSE))</f>
        <v>#N/A</v>
      </c>
      <c r="KC6" t="e">
        <f>IF(VLOOKUP($A6,Days_Since_100!$H:$KU,KC$1+2,FALSE)=0,NA(),VLOOKUP($A6,Days_Since_100!$H:$KU,KC$1+2,FALSE))</f>
        <v>#N/A</v>
      </c>
      <c r="KD6" t="e">
        <f>IF(VLOOKUP($A6,Days_Since_100!$H:$KU,KD$1+2,FALSE)=0,NA(),VLOOKUP($A6,Days_Since_100!$H:$KU,KD$1+2,FALSE))</f>
        <v>#N/A</v>
      </c>
      <c r="KE6" t="e">
        <f>IF(VLOOKUP($A6,Days_Since_100!$H:$KU,KE$1+2,FALSE)=0,NA(),VLOOKUP($A6,Days_Since_100!$H:$KU,KE$1+2,FALSE))</f>
        <v>#N/A</v>
      </c>
      <c r="KF6" t="e">
        <f>IF(VLOOKUP($A6,Days_Since_100!$H:$KU,KF$1+2,FALSE)=0,NA(),VLOOKUP($A6,Days_Since_100!$H:$KU,KF$1+2,FALSE))</f>
        <v>#N/A</v>
      </c>
      <c r="KG6" t="e">
        <f>IF(VLOOKUP($A6,Days_Since_100!$H:$KU,KG$1+2,FALSE)=0,NA(),VLOOKUP($A6,Days_Since_100!$H:$KU,KG$1+2,FALSE))</f>
        <v>#N/A</v>
      </c>
      <c r="KH6" t="e">
        <f>IF(VLOOKUP($A6,Days_Since_100!$H:$KU,KH$1+2,FALSE)=0,NA(),VLOOKUP($A6,Days_Since_100!$H:$KU,KH$1+2,FALSE))</f>
        <v>#N/A</v>
      </c>
      <c r="KI6" t="e">
        <f>IF(VLOOKUP($A6,Days_Since_100!$H:$KU,KI$1+2,FALSE)=0,NA(),VLOOKUP($A6,Days_Since_100!$H:$KU,KI$1+2,FALSE))</f>
        <v>#N/A</v>
      </c>
      <c r="KJ6" t="e">
        <f>IF(VLOOKUP($A6,Days_Since_100!$H:$KU,KJ$1+2,FALSE)=0,NA(),VLOOKUP($A6,Days_Since_100!$H:$KU,KJ$1+2,FALSE))</f>
        <v>#N/A</v>
      </c>
      <c r="KK6" t="e">
        <f>IF(VLOOKUP($A6,Days_Since_100!$H:$KU,KK$1+2,FALSE)=0,NA(),VLOOKUP($A6,Days_Since_100!$H:$KU,KK$1+2,FALSE))</f>
        <v>#N/A</v>
      </c>
      <c r="KL6" t="e">
        <f>IF(VLOOKUP($A6,Days_Since_100!$H:$KU,KL$1+2,FALSE)=0,NA(),VLOOKUP($A6,Days_Since_100!$H:$KU,KL$1+2,FALSE))</f>
        <v>#N/A</v>
      </c>
      <c r="KM6" t="e">
        <f>IF(VLOOKUP($A6,Days_Since_100!$H:$KU,KM$1+2,FALSE)=0,NA(),VLOOKUP($A6,Days_Since_100!$H:$KU,KM$1+2,FALSE))</f>
        <v>#N/A</v>
      </c>
      <c r="KN6" t="e">
        <f>IF(VLOOKUP($A6,Days_Since_100!$H:$KU,KN$1+2,FALSE)=0,NA(),VLOOKUP($A6,Days_Since_100!$H:$KU,KN$1+2,FALSE))</f>
        <v>#N/A</v>
      </c>
    </row>
    <row r="7" spans="1:300" x14ac:dyDescent="0.3">
      <c r="A7" t="str">
        <f>Country_Comparison!I7</f>
        <v>Germany</v>
      </c>
      <c r="B7">
        <f>IF(VLOOKUP($A7,Days_Since_100!$H:$KU,B$1+2,FALSE)=0,NA(),VLOOKUP($A7,Days_Since_100!$H:$KU,B$1+2,FALSE))</f>
        <v>130</v>
      </c>
      <c r="C7">
        <f>IF(VLOOKUP($A7,Days_Since_100!$H:$KU,C$1+2,FALSE)=0,NA(),VLOOKUP($A7,Days_Since_100!$H:$KU,C$1+2,FALSE))</f>
        <v>159</v>
      </c>
      <c r="D7">
        <f>IF(VLOOKUP($A7,Days_Since_100!$H:$KU,D$1+2,FALSE)=0,NA(),VLOOKUP($A7,Days_Since_100!$H:$KU,D$1+2,FALSE))</f>
        <v>196</v>
      </c>
      <c r="E7">
        <f>IF(VLOOKUP($A7,Days_Since_100!$H:$KU,E$1+2,FALSE)=0,NA(),VLOOKUP($A7,Days_Since_100!$H:$KU,E$1+2,FALSE))</f>
        <v>262</v>
      </c>
      <c r="F7">
        <f>IF(VLOOKUP($A7,Days_Since_100!$H:$KU,F$1+2,FALSE)=0,NA(),VLOOKUP($A7,Days_Since_100!$H:$KU,F$1+2,FALSE))</f>
        <v>482</v>
      </c>
      <c r="G7">
        <f>IF(VLOOKUP($A7,Days_Since_100!$H:$KU,G$1+2,FALSE)=0,NA(),VLOOKUP($A7,Days_Since_100!$H:$KU,G$1+2,FALSE))</f>
        <v>670</v>
      </c>
      <c r="H7">
        <f>IF(VLOOKUP($A7,Days_Since_100!$H:$KU,H$1+2,FALSE)=0,NA(),VLOOKUP($A7,Days_Since_100!$H:$KU,H$1+2,FALSE))</f>
        <v>799</v>
      </c>
      <c r="I7">
        <f>IF(VLOOKUP($A7,Days_Since_100!$H:$KU,I$1+2,FALSE)=0,NA(),VLOOKUP($A7,Days_Since_100!$H:$KU,I$1+2,FALSE))</f>
        <v>1040</v>
      </c>
      <c r="J7">
        <f>IF(VLOOKUP($A7,Days_Since_100!$H:$KU,J$1+2,FALSE)=0,NA(),VLOOKUP($A7,Days_Since_100!$H:$KU,J$1+2,FALSE))</f>
        <v>1176</v>
      </c>
      <c r="K7">
        <f>IF(VLOOKUP($A7,Days_Since_100!$H:$KU,K$1+2,FALSE)=0,NA(),VLOOKUP($A7,Days_Since_100!$H:$KU,K$1+2,FALSE))</f>
        <v>1457</v>
      </c>
      <c r="L7">
        <f>IF(VLOOKUP($A7,Days_Since_100!$H:$KU,L$1+2,FALSE)=0,NA(),VLOOKUP($A7,Days_Since_100!$H:$KU,L$1+2,FALSE))</f>
        <v>1908</v>
      </c>
      <c r="M7">
        <f>IF(VLOOKUP($A7,Days_Since_100!$H:$KU,M$1+2,FALSE)=0,NA(),VLOOKUP($A7,Days_Since_100!$H:$KU,M$1+2,FALSE))</f>
        <v>2745</v>
      </c>
      <c r="N7">
        <f>IF(VLOOKUP($A7,Days_Since_100!$H:$KU,N$1+2,FALSE)=0,NA(),VLOOKUP($A7,Days_Since_100!$H:$KU,N$1+2,FALSE))</f>
        <v>3675</v>
      </c>
      <c r="O7">
        <f>IF(VLOOKUP($A7,Days_Since_100!$H:$KU,O$1+2,FALSE)=0,NA(),VLOOKUP($A7,Days_Since_100!$H:$KU,O$1+2,FALSE))</f>
        <v>4585</v>
      </c>
      <c r="P7">
        <f>IF(VLOOKUP($A7,Days_Since_100!$H:$KU,P$1+2,FALSE)=0,NA(),VLOOKUP($A7,Days_Since_100!$H:$KU,P$1+2,FALSE))</f>
        <v>5795</v>
      </c>
      <c r="Q7">
        <f>IF(VLOOKUP($A7,Days_Since_100!$H:$KU,Q$1+2,FALSE)=0,NA(),VLOOKUP($A7,Days_Since_100!$H:$KU,Q$1+2,FALSE))</f>
        <v>7272</v>
      </c>
      <c r="R7">
        <f>IF(VLOOKUP($A7,Days_Since_100!$H:$KU,R$1+2,FALSE)=0,NA(),VLOOKUP($A7,Days_Since_100!$H:$KU,R$1+2,FALSE))</f>
        <v>9257</v>
      </c>
      <c r="S7">
        <f>IF(VLOOKUP($A7,Days_Since_100!$H:$KU,S$1+2,FALSE)=0,NA(),VLOOKUP($A7,Days_Since_100!$H:$KU,S$1+2,FALSE))</f>
        <v>12327</v>
      </c>
      <c r="T7">
        <f>IF(VLOOKUP($A7,Days_Since_100!$H:$KU,T$1+2,FALSE)=0,NA(),VLOOKUP($A7,Days_Since_100!$H:$KU,T$1+2,FALSE))</f>
        <v>15320</v>
      </c>
      <c r="U7">
        <f>IF(VLOOKUP($A7,Days_Since_100!$H:$KU,U$1+2,FALSE)=0,NA(),VLOOKUP($A7,Days_Since_100!$H:$KU,U$1+2,FALSE))</f>
        <v>19848</v>
      </c>
      <c r="V7">
        <f>IF(VLOOKUP($A7,Days_Since_100!$H:$KU,V$1+2,FALSE)=0,NA(),VLOOKUP($A7,Days_Since_100!$H:$KU,V$1+2,FALSE))</f>
        <v>22213</v>
      </c>
      <c r="W7">
        <f>IF(VLOOKUP($A7,Days_Since_100!$H:$KU,W$1+2,FALSE)=0,NA(),VLOOKUP($A7,Days_Since_100!$H:$KU,W$1+2,FALSE))</f>
        <v>24873</v>
      </c>
      <c r="X7">
        <f>IF(VLOOKUP($A7,Days_Since_100!$H:$KU,X$1+2,FALSE)=0,NA(),VLOOKUP($A7,Days_Since_100!$H:$KU,X$1+2,FALSE))</f>
        <v>29056</v>
      </c>
      <c r="Y7">
        <f>IF(VLOOKUP($A7,Days_Since_100!$H:$KU,Y$1+2,FALSE)=0,NA(),VLOOKUP($A7,Days_Since_100!$H:$KU,Y$1+2,FALSE))</f>
        <v>32986</v>
      </c>
      <c r="Z7">
        <f>IF(VLOOKUP($A7,Days_Since_100!$H:$KU,Z$1+2,FALSE)=0,NA(),VLOOKUP($A7,Days_Since_100!$H:$KU,Z$1+2,FALSE))</f>
        <v>37323</v>
      </c>
      <c r="AA7">
        <f>IF(VLOOKUP($A7,Days_Since_100!$H:$KU,AA$1+2,FALSE)=0,NA(),VLOOKUP($A7,Days_Since_100!$H:$KU,AA$1+2,FALSE))</f>
        <v>43938</v>
      </c>
      <c r="AB7">
        <f>IF(VLOOKUP($A7,Days_Since_100!$H:$KU,AB$1+2,FALSE)=0,NA(),VLOOKUP($A7,Days_Since_100!$H:$KU,AB$1+2,FALSE))</f>
        <v>50871</v>
      </c>
      <c r="AC7">
        <f>IF(VLOOKUP($A7,Days_Since_100!$H:$KU,AC$1+2,FALSE)=0,NA(),VLOOKUP($A7,Days_Since_100!$H:$KU,AC$1+2,FALSE))</f>
        <v>57695</v>
      </c>
      <c r="AD7">
        <f>IF(VLOOKUP($A7,Days_Since_100!$H:$KU,AD$1+2,FALSE)=0,NA(),VLOOKUP($A7,Days_Since_100!$H:$KU,AD$1+2,FALSE))</f>
        <v>62095</v>
      </c>
      <c r="AE7">
        <f>IF(VLOOKUP($A7,Days_Since_100!$H:$KU,AE$1+2,FALSE)=0,NA(),VLOOKUP($A7,Days_Since_100!$H:$KU,AE$1+2,FALSE))</f>
        <v>66885</v>
      </c>
      <c r="AF7">
        <f>IF(VLOOKUP($A7,Days_Since_100!$H:$KU,AF$1+2,FALSE)=0,NA(),VLOOKUP($A7,Days_Since_100!$H:$KU,AF$1+2,FALSE))</f>
        <v>71808</v>
      </c>
      <c r="AG7">
        <f>IF(VLOOKUP($A7,Days_Since_100!$H:$KU,AG$1+2,FALSE)=0,NA(),VLOOKUP($A7,Days_Since_100!$H:$KU,AG$1+2,FALSE))</f>
        <v>77872</v>
      </c>
      <c r="AH7">
        <f>IF(VLOOKUP($A7,Days_Since_100!$H:$KU,AH$1+2,FALSE)=0,NA(),VLOOKUP($A7,Days_Since_100!$H:$KU,AH$1+2,FALSE))</f>
        <v>84794</v>
      </c>
      <c r="AI7">
        <f>IF(VLOOKUP($A7,Days_Since_100!$H:$KU,AI$1+2,FALSE)=0,NA(),VLOOKUP($A7,Days_Since_100!$H:$KU,AI$1+2,FALSE))</f>
        <v>91159</v>
      </c>
      <c r="AJ7">
        <f>IF(VLOOKUP($A7,Days_Since_100!$H:$KU,AJ$1+2,FALSE)=0,NA(),VLOOKUP($A7,Days_Since_100!$H:$KU,AJ$1+2,FALSE))</f>
        <v>96092</v>
      </c>
      <c r="AK7">
        <f>IF(VLOOKUP($A7,Days_Since_100!$H:$KU,AK$1+2,FALSE)=0,NA(),VLOOKUP($A7,Days_Since_100!$H:$KU,AK$1+2,FALSE))</f>
        <v>100123</v>
      </c>
      <c r="AL7">
        <f>IF(VLOOKUP($A7,Days_Since_100!$H:$KU,AL$1+2,FALSE)=0,NA(),VLOOKUP($A7,Days_Since_100!$H:$KU,AL$1+2,FALSE))</f>
        <v>103374</v>
      </c>
      <c r="AM7">
        <f>IF(VLOOKUP($A7,Days_Since_100!$H:$KU,AM$1+2,FALSE)=0,NA(),VLOOKUP($A7,Days_Since_100!$H:$KU,AM$1+2,FALSE))</f>
        <v>107663</v>
      </c>
      <c r="AN7">
        <f>IF(VLOOKUP($A7,Days_Since_100!$H:$KU,AN$1+2,FALSE)=0,NA(),VLOOKUP($A7,Days_Since_100!$H:$KU,AN$1+2,FALSE))</f>
        <v>113296</v>
      </c>
      <c r="AO7">
        <f>IF(VLOOKUP($A7,Days_Since_100!$H:$KU,AO$1+2,FALSE)=0,NA(),VLOOKUP($A7,Days_Since_100!$H:$KU,AO$1+2,FALSE))</f>
        <v>118181</v>
      </c>
      <c r="AP7">
        <f>IF(VLOOKUP($A7,Days_Since_100!$H:$KU,AP$1+2,FALSE)=0,NA(),VLOOKUP($A7,Days_Since_100!$H:$KU,AP$1+2,FALSE))</f>
        <v>122171</v>
      </c>
      <c r="AQ7">
        <f>IF(VLOOKUP($A7,Days_Since_100!$H:$KU,AQ$1+2,FALSE)=0,NA(),VLOOKUP($A7,Days_Since_100!$H:$KU,AQ$1+2,FALSE))</f>
        <v>124908</v>
      </c>
      <c r="AR7">
        <f>IF(VLOOKUP($A7,Days_Since_100!$H:$KU,AR$1+2,FALSE)=0,NA(),VLOOKUP($A7,Days_Since_100!$H:$KU,AR$1+2,FALSE))</f>
        <v>127854</v>
      </c>
      <c r="AS7">
        <f>IF(VLOOKUP($A7,Days_Since_100!$H:$KU,AS$1+2,FALSE)=0,NA(),VLOOKUP($A7,Days_Since_100!$H:$KU,AS$1+2,FALSE))</f>
        <v>130072</v>
      </c>
      <c r="AT7">
        <f>IF(VLOOKUP($A7,Days_Since_100!$H:$KU,AT$1+2,FALSE)=0,NA(),VLOOKUP($A7,Days_Since_100!$H:$KU,AT$1+2,FALSE))</f>
        <v>131359</v>
      </c>
      <c r="AU7">
        <f>IF(VLOOKUP($A7,Days_Since_100!$H:$KU,AU$1+2,FALSE)=0,NA(),VLOOKUP($A7,Days_Since_100!$H:$KU,AU$1+2,FALSE))</f>
        <v>134753</v>
      </c>
      <c r="AV7">
        <f>IF(VLOOKUP($A7,Days_Since_100!$H:$KU,AV$1+2,FALSE)=0,NA(),VLOOKUP($A7,Days_Since_100!$H:$KU,AV$1+2,FALSE))</f>
        <v>137698</v>
      </c>
      <c r="AW7">
        <f>IF(VLOOKUP($A7,Days_Since_100!$H:$KU,AW$1+2,FALSE)=0,NA(),VLOOKUP($A7,Days_Since_100!$H:$KU,AW$1+2,FALSE))</f>
        <v>141397</v>
      </c>
      <c r="AX7">
        <f>IF(VLOOKUP($A7,Days_Since_100!$H:$KU,AX$1+2,FALSE)=0,NA(),VLOOKUP($A7,Days_Since_100!$H:$KU,AX$1+2,FALSE))</f>
        <v>143342</v>
      </c>
      <c r="AY7">
        <f>IF(VLOOKUP($A7,Days_Since_100!$H:$KU,AY$1+2,FALSE)=0,NA(),VLOOKUP($A7,Days_Since_100!$H:$KU,AY$1+2,FALSE))</f>
        <v>145184</v>
      </c>
      <c r="AZ7">
        <f>IF(VLOOKUP($A7,Days_Since_100!$H:$KU,AZ$1+2,FALSE)=0,NA(),VLOOKUP($A7,Days_Since_100!$H:$KU,AZ$1+2,FALSE))</f>
        <v>147065</v>
      </c>
      <c r="BA7" t="e">
        <f>IF(VLOOKUP($A7,Days_Since_100!$H:$KU,BA$1+2,FALSE)=0,NA(),VLOOKUP($A7,Days_Since_100!$H:$KU,BA$1+2,FALSE))</f>
        <v>#N/A</v>
      </c>
      <c r="BB7" t="e">
        <f>IF(VLOOKUP($A7,Days_Since_100!$H:$KU,BB$1+2,FALSE)=0,NA(),VLOOKUP($A7,Days_Since_100!$H:$KU,BB$1+2,FALSE))</f>
        <v>#N/A</v>
      </c>
      <c r="BC7" t="e">
        <f>IF(VLOOKUP($A7,Days_Since_100!$H:$KU,BC$1+2,FALSE)=0,NA(),VLOOKUP($A7,Days_Since_100!$H:$KU,BC$1+2,FALSE))</f>
        <v>#N/A</v>
      </c>
      <c r="BD7" t="e">
        <f>IF(VLOOKUP($A7,Days_Since_100!$H:$KU,BD$1+2,FALSE)=0,NA(),VLOOKUP($A7,Days_Since_100!$H:$KU,BD$1+2,FALSE))</f>
        <v>#N/A</v>
      </c>
      <c r="BE7" t="e">
        <f>IF(VLOOKUP($A7,Days_Since_100!$H:$KU,BE$1+2,FALSE)=0,NA(),VLOOKUP($A7,Days_Since_100!$H:$KU,BE$1+2,FALSE))</f>
        <v>#N/A</v>
      </c>
      <c r="BF7" t="e">
        <f>IF(VLOOKUP($A7,Days_Since_100!$H:$KU,BF$1+2,FALSE)=0,NA(),VLOOKUP($A7,Days_Since_100!$H:$KU,BF$1+2,FALSE))</f>
        <v>#N/A</v>
      </c>
      <c r="BG7" t="e">
        <f>IF(VLOOKUP($A7,Days_Since_100!$H:$KU,BG$1+2,FALSE)=0,NA(),VLOOKUP($A7,Days_Since_100!$H:$KU,BG$1+2,FALSE))</f>
        <v>#N/A</v>
      </c>
      <c r="BH7" t="e">
        <f>IF(VLOOKUP($A7,Days_Since_100!$H:$KU,BH$1+2,FALSE)=0,NA(),VLOOKUP($A7,Days_Since_100!$H:$KU,BH$1+2,FALSE))</f>
        <v>#N/A</v>
      </c>
      <c r="BI7" t="e">
        <f>IF(VLOOKUP($A7,Days_Since_100!$H:$KU,BI$1+2,FALSE)=0,NA(),VLOOKUP($A7,Days_Since_100!$H:$KU,BI$1+2,FALSE))</f>
        <v>#N/A</v>
      </c>
      <c r="BJ7" t="e">
        <f>IF(VLOOKUP($A7,Days_Since_100!$H:$KU,BJ$1+2,FALSE)=0,NA(),VLOOKUP($A7,Days_Since_100!$H:$KU,BJ$1+2,FALSE))</f>
        <v>#N/A</v>
      </c>
      <c r="BK7" t="e">
        <f>IF(VLOOKUP($A7,Days_Since_100!$H:$KU,BK$1+2,FALSE)=0,NA(),VLOOKUP($A7,Days_Since_100!$H:$KU,BK$1+2,FALSE))</f>
        <v>#N/A</v>
      </c>
      <c r="BL7" t="e">
        <f>IF(VLOOKUP($A7,Days_Since_100!$H:$KU,BL$1+2,FALSE)=0,NA(),VLOOKUP($A7,Days_Since_100!$H:$KU,BL$1+2,FALSE))</f>
        <v>#N/A</v>
      </c>
      <c r="BM7" t="e">
        <f>IF(VLOOKUP($A7,Days_Since_100!$H:$KU,BM$1+2,FALSE)=0,NA(),VLOOKUP($A7,Days_Since_100!$H:$KU,BM$1+2,FALSE))</f>
        <v>#N/A</v>
      </c>
      <c r="BN7" t="e">
        <f>IF(VLOOKUP($A7,Days_Since_100!$H:$KU,BN$1+2,FALSE)=0,NA(),VLOOKUP($A7,Days_Since_100!$H:$KU,BN$1+2,FALSE))</f>
        <v>#N/A</v>
      </c>
      <c r="BO7" t="e">
        <f>IF(VLOOKUP($A7,Days_Since_100!$H:$KU,BO$1+2,FALSE)=0,NA(),VLOOKUP($A7,Days_Since_100!$H:$KU,BO$1+2,FALSE))</f>
        <v>#N/A</v>
      </c>
      <c r="BP7" t="e">
        <f>IF(VLOOKUP($A7,Days_Since_100!$H:$KU,BP$1+2,FALSE)=0,NA(),VLOOKUP($A7,Days_Since_100!$H:$KU,BP$1+2,FALSE))</f>
        <v>#N/A</v>
      </c>
      <c r="BQ7" t="e">
        <f>IF(VLOOKUP($A7,Days_Since_100!$H:$KU,BQ$1+2,FALSE)=0,NA(),VLOOKUP($A7,Days_Since_100!$H:$KU,BQ$1+2,FALSE))</f>
        <v>#N/A</v>
      </c>
      <c r="BR7" t="e">
        <f>IF(VLOOKUP($A7,Days_Since_100!$H:$KU,BR$1+2,FALSE)=0,NA(),VLOOKUP($A7,Days_Since_100!$H:$KU,BR$1+2,FALSE))</f>
        <v>#N/A</v>
      </c>
      <c r="BS7" t="e">
        <f>IF(VLOOKUP($A7,Days_Since_100!$H:$KU,BS$1+2,FALSE)=0,NA(),VLOOKUP($A7,Days_Since_100!$H:$KU,BS$1+2,FALSE))</f>
        <v>#N/A</v>
      </c>
      <c r="BT7" t="e">
        <f>IF(VLOOKUP($A7,Days_Since_100!$H:$KU,BT$1+2,FALSE)=0,NA(),VLOOKUP($A7,Days_Since_100!$H:$KU,BT$1+2,FALSE))</f>
        <v>#N/A</v>
      </c>
      <c r="BU7" t="e">
        <f>IF(VLOOKUP($A7,Days_Since_100!$H:$KU,BU$1+2,FALSE)=0,NA(),VLOOKUP($A7,Days_Since_100!$H:$KU,BU$1+2,FALSE))</f>
        <v>#N/A</v>
      </c>
      <c r="BV7" t="e">
        <f>IF(VLOOKUP($A7,Days_Since_100!$H:$KU,BV$1+2,FALSE)=0,NA(),VLOOKUP($A7,Days_Since_100!$H:$KU,BV$1+2,FALSE))</f>
        <v>#N/A</v>
      </c>
      <c r="BW7" t="e">
        <f>IF(VLOOKUP($A7,Days_Since_100!$H:$KU,BW$1+2,FALSE)=0,NA(),VLOOKUP($A7,Days_Since_100!$H:$KU,BW$1+2,FALSE))</f>
        <v>#N/A</v>
      </c>
      <c r="BX7" t="e">
        <f>IF(VLOOKUP($A7,Days_Since_100!$H:$KU,BX$1+2,FALSE)=0,NA(),VLOOKUP($A7,Days_Since_100!$H:$KU,BX$1+2,FALSE))</f>
        <v>#N/A</v>
      </c>
      <c r="BY7" t="e">
        <f>IF(VLOOKUP($A7,Days_Since_100!$H:$KU,BY$1+2,FALSE)=0,NA(),VLOOKUP($A7,Days_Since_100!$H:$KU,BY$1+2,FALSE))</f>
        <v>#N/A</v>
      </c>
      <c r="BZ7" t="e">
        <f>IF(VLOOKUP($A7,Days_Since_100!$H:$KU,BZ$1+2,FALSE)=0,NA(),VLOOKUP($A7,Days_Since_100!$H:$KU,BZ$1+2,FALSE))</f>
        <v>#N/A</v>
      </c>
      <c r="CA7" t="e">
        <f>IF(VLOOKUP($A7,Days_Since_100!$H:$KU,CA$1+2,FALSE)=0,NA(),VLOOKUP($A7,Days_Since_100!$H:$KU,CA$1+2,FALSE))</f>
        <v>#N/A</v>
      </c>
      <c r="CB7" t="e">
        <f>IF(VLOOKUP($A7,Days_Since_100!$H:$KU,CB$1+2,FALSE)=0,NA(),VLOOKUP($A7,Days_Since_100!$H:$KU,CB$1+2,FALSE))</f>
        <v>#N/A</v>
      </c>
      <c r="CC7" t="e">
        <f>IF(VLOOKUP($A7,Days_Since_100!$H:$KU,CC$1+2,FALSE)=0,NA(),VLOOKUP($A7,Days_Since_100!$H:$KU,CC$1+2,FALSE))</f>
        <v>#N/A</v>
      </c>
      <c r="CD7" t="e">
        <f>IF(VLOOKUP($A7,Days_Since_100!$H:$KU,CD$1+2,FALSE)=0,NA(),VLOOKUP($A7,Days_Since_100!$H:$KU,CD$1+2,FALSE))</f>
        <v>#N/A</v>
      </c>
      <c r="CE7" t="e">
        <f>IF(VLOOKUP($A7,Days_Since_100!$H:$KU,CE$1+2,FALSE)=0,NA(),VLOOKUP($A7,Days_Since_100!$H:$KU,CE$1+2,FALSE))</f>
        <v>#N/A</v>
      </c>
      <c r="CF7" t="e">
        <f>IF(VLOOKUP($A7,Days_Since_100!$H:$KU,CF$1+2,FALSE)=0,NA(),VLOOKUP($A7,Days_Since_100!$H:$KU,CF$1+2,FALSE))</f>
        <v>#N/A</v>
      </c>
      <c r="CG7" t="e">
        <f>IF(VLOOKUP($A7,Days_Since_100!$H:$KU,CG$1+2,FALSE)=0,NA(),VLOOKUP($A7,Days_Since_100!$H:$KU,CG$1+2,FALSE))</f>
        <v>#N/A</v>
      </c>
      <c r="CH7" t="e">
        <f>IF(VLOOKUP($A7,Days_Since_100!$H:$KU,CH$1+2,FALSE)=0,NA(),VLOOKUP($A7,Days_Since_100!$H:$KU,CH$1+2,FALSE))</f>
        <v>#N/A</v>
      </c>
      <c r="CI7" t="e">
        <f>IF(VLOOKUP($A7,Days_Since_100!$H:$KU,CI$1+2,FALSE)=0,NA(),VLOOKUP($A7,Days_Since_100!$H:$KU,CI$1+2,FALSE))</f>
        <v>#N/A</v>
      </c>
      <c r="CJ7" t="e">
        <f>IF(VLOOKUP($A7,Days_Since_100!$H:$KU,CJ$1+2,FALSE)=0,NA(),VLOOKUP($A7,Days_Since_100!$H:$KU,CJ$1+2,FALSE))</f>
        <v>#N/A</v>
      </c>
      <c r="CK7" t="e">
        <f>IF(VLOOKUP($A7,Days_Since_100!$H:$KU,CK$1+2,FALSE)=0,NA(),VLOOKUP($A7,Days_Since_100!$H:$KU,CK$1+2,FALSE))</f>
        <v>#N/A</v>
      </c>
      <c r="CL7" t="e">
        <f>IF(VLOOKUP($A7,Days_Since_100!$H:$KU,CL$1+2,FALSE)=0,NA(),VLOOKUP($A7,Days_Since_100!$H:$KU,CL$1+2,FALSE))</f>
        <v>#N/A</v>
      </c>
      <c r="CM7" t="e">
        <f>IF(VLOOKUP($A7,Days_Since_100!$H:$KU,CM$1+2,FALSE)=0,NA(),VLOOKUP($A7,Days_Since_100!$H:$KU,CM$1+2,FALSE))</f>
        <v>#N/A</v>
      </c>
      <c r="CN7" t="e">
        <f>IF(VLOOKUP($A7,Days_Since_100!$H:$KU,CN$1+2,FALSE)=0,NA(),VLOOKUP($A7,Days_Since_100!$H:$KU,CN$1+2,FALSE))</f>
        <v>#N/A</v>
      </c>
      <c r="CO7" t="e">
        <f>IF(VLOOKUP($A7,Days_Since_100!$H:$KU,CO$1+2,FALSE)=0,NA(),VLOOKUP($A7,Days_Since_100!$H:$KU,CO$1+2,FALSE))</f>
        <v>#N/A</v>
      </c>
      <c r="CP7" t="e">
        <f>IF(VLOOKUP($A7,Days_Since_100!$H:$KU,CP$1+2,FALSE)=0,NA(),VLOOKUP($A7,Days_Since_100!$H:$KU,CP$1+2,FALSE))</f>
        <v>#N/A</v>
      </c>
      <c r="CQ7" t="e">
        <f>IF(VLOOKUP($A7,Days_Since_100!$H:$KU,CQ$1+2,FALSE)=0,NA(),VLOOKUP($A7,Days_Since_100!$H:$KU,CQ$1+2,FALSE))</f>
        <v>#N/A</v>
      </c>
      <c r="CR7" t="e">
        <f>IF(VLOOKUP($A7,Days_Since_100!$H:$KU,CR$1+2,FALSE)=0,NA(),VLOOKUP($A7,Days_Since_100!$H:$KU,CR$1+2,FALSE))</f>
        <v>#N/A</v>
      </c>
      <c r="CS7" t="e">
        <f>IF(VLOOKUP($A7,Days_Since_100!$H:$KU,CS$1+2,FALSE)=0,NA(),VLOOKUP($A7,Days_Since_100!$H:$KU,CS$1+2,FALSE))</f>
        <v>#N/A</v>
      </c>
      <c r="CT7" t="e">
        <f>IF(VLOOKUP($A7,Days_Since_100!$H:$KU,CT$1+2,FALSE)=0,NA(),VLOOKUP($A7,Days_Since_100!$H:$KU,CT$1+2,FALSE))</f>
        <v>#N/A</v>
      </c>
      <c r="CU7" t="e">
        <f>IF(VLOOKUP($A7,Days_Since_100!$H:$KU,CU$1+2,FALSE)=0,NA(),VLOOKUP($A7,Days_Since_100!$H:$KU,CU$1+2,FALSE))</f>
        <v>#N/A</v>
      </c>
      <c r="CV7" t="e">
        <f>IF(VLOOKUP($A7,Days_Since_100!$H:$KU,CV$1+2,FALSE)=0,NA(),VLOOKUP($A7,Days_Since_100!$H:$KU,CV$1+2,FALSE))</f>
        <v>#N/A</v>
      </c>
      <c r="CW7" t="e">
        <f>IF(VLOOKUP($A7,Days_Since_100!$H:$KU,CW$1+2,FALSE)=0,NA(),VLOOKUP($A7,Days_Since_100!$H:$KU,CW$1+2,FALSE))</f>
        <v>#N/A</v>
      </c>
      <c r="CX7" t="e">
        <f>IF(VLOOKUP($A7,Days_Since_100!$H:$KU,CX$1+2,FALSE)=0,NA(),VLOOKUP($A7,Days_Since_100!$H:$KU,CX$1+2,FALSE))</f>
        <v>#N/A</v>
      </c>
      <c r="CY7" t="e">
        <f>IF(VLOOKUP($A7,Days_Since_100!$H:$KU,CY$1+2,FALSE)=0,NA(),VLOOKUP($A7,Days_Since_100!$H:$KU,CY$1+2,FALSE))</f>
        <v>#N/A</v>
      </c>
      <c r="CZ7" t="e">
        <f>IF(VLOOKUP($A7,Days_Since_100!$H:$KU,CZ$1+2,FALSE)=0,NA(),VLOOKUP($A7,Days_Since_100!$H:$KU,CZ$1+2,FALSE))</f>
        <v>#N/A</v>
      </c>
      <c r="DA7" t="e">
        <f>IF(VLOOKUP($A7,Days_Since_100!$H:$KU,DA$1+2,FALSE)=0,NA(),VLOOKUP($A7,Days_Since_100!$H:$KU,DA$1+2,FALSE))</f>
        <v>#N/A</v>
      </c>
      <c r="DB7" t="e">
        <f>IF(VLOOKUP($A7,Days_Since_100!$H:$KU,DB$1+2,FALSE)=0,NA(),VLOOKUP($A7,Days_Since_100!$H:$KU,DB$1+2,FALSE))</f>
        <v>#N/A</v>
      </c>
      <c r="DC7" t="e">
        <f>IF(VLOOKUP($A7,Days_Since_100!$H:$KU,DC$1+2,FALSE)=0,NA(),VLOOKUP($A7,Days_Since_100!$H:$KU,DC$1+2,FALSE))</f>
        <v>#N/A</v>
      </c>
      <c r="DD7" t="e">
        <f>IF(VLOOKUP($A7,Days_Since_100!$H:$KU,DD$1+2,FALSE)=0,NA(),VLOOKUP($A7,Days_Since_100!$H:$KU,DD$1+2,FALSE))</f>
        <v>#N/A</v>
      </c>
      <c r="DE7" t="e">
        <f>IF(VLOOKUP($A7,Days_Since_100!$H:$KU,DE$1+2,FALSE)=0,NA(),VLOOKUP($A7,Days_Since_100!$H:$KU,DE$1+2,FALSE))</f>
        <v>#N/A</v>
      </c>
      <c r="DF7" t="e">
        <f>IF(VLOOKUP($A7,Days_Since_100!$H:$KU,DF$1+2,FALSE)=0,NA(),VLOOKUP($A7,Days_Since_100!$H:$KU,DF$1+2,FALSE))</f>
        <v>#N/A</v>
      </c>
      <c r="DG7" t="e">
        <f>IF(VLOOKUP($A7,Days_Since_100!$H:$KU,DG$1+2,FALSE)=0,NA(),VLOOKUP($A7,Days_Since_100!$H:$KU,DG$1+2,FALSE))</f>
        <v>#N/A</v>
      </c>
      <c r="DH7" t="e">
        <f>IF(VLOOKUP($A7,Days_Since_100!$H:$KU,DH$1+2,FALSE)=0,NA(),VLOOKUP($A7,Days_Since_100!$H:$KU,DH$1+2,FALSE))</f>
        <v>#N/A</v>
      </c>
      <c r="DI7" t="e">
        <f>IF(VLOOKUP($A7,Days_Since_100!$H:$KU,DI$1+2,FALSE)=0,NA(),VLOOKUP($A7,Days_Since_100!$H:$KU,DI$1+2,FALSE))</f>
        <v>#N/A</v>
      </c>
      <c r="DJ7" t="e">
        <f>IF(VLOOKUP($A7,Days_Since_100!$H:$KU,DJ$1+2,FALSE)=0,NA(),VLOOKUP($A7,Days_Since_100!$H:$KU,DJ$1+2,FALSE))</f>
        <v>#N/A</v>
      </c>
      <c r="DK7" t="e">
        <f>IF(VLOOKUP($A7,Days_Since_100!$H:$KU,DK$1+2,FALSE)=0,NA(),VLOOKUP($A7,Days_Since_100!$H:$KU,DK$1+2,FALSE))</f>
        <v>#N/A</v>
      </c>
      <c r="DL7" t="e">
        <f>IF(VLOOKUP($A7,Days_Since_100!$H:$KU,DL$1+2,FALSE)=0,NA(),VLOOKUP($A7,Days_Since_100!$H:$KU,DL$1+2,FALSE))</f>
        <v>#N/A</v>
      </c>
      <c r="DM7" t="e">
        <f>IF(VLOOKUP($A7,Days_Since_100!$H:$KU,DM$1+2,FALSE)=0,NA(),VLOOKUP($A7,Days_Since_100!$H:$KU,DM$1+2,FALSE))</f>
        <v>#N/A</v>
      </c>
      <c r="DN7" t="e">
        <f>IF(VLOOKUP($A7,Days_Since_100!$H:$KU,DN$1+2,FALSE)=0,NA(),VLOOKUP($A7,Days_Since_100!$H:$KU,DN$1+2,FALSE))</f>
        <v>#N/A</v>
      </c>
      <c r="DO7" t="e">
        <f>IF(VLOOKUP($A7,Days_Since_100!$H:$KU,DO$1+2,FALSE)=0,NA(),VLOOKUP($A7,Days_Since_100!$H:$KU,DO$1+2,FALSE))</f>
        <v>#N/A</v>
      </c>
      <c r="DP7" t="e">
        <f>IF(VLOOKUP($A7,Days_Since_100!$H:$KU,DP$1+2,FALSE)=0,NA(),VLOOKUP($A7,Days_Since_100!$H:$KU,DP$1+2,FALSE))</f>
        <v>#N/A</v>
      </c>
      <c r="DQ7" t="e">
        <f>IF(VLOOKUP($A7,Days_Since_100!$H:$KU,DQ$1+2,FALSE)=0,NA(),VLOOKUP($A7,Days_Since_100!$H:$KU,DQ$1+2,FALSE))</f>
        <v>#N/A</v>
      </c>
      <c r="DR7" t="e">
        <f>IF(VLOOKUP($A7,Days_Since_100!$H:$KU,DR$1+2,FALSE)=0,NA(),VLOOKUP($A7,Days_Since_100!$H:$KU,DR$1+2,FALSE))</f>
        <v>#N/A</v>
      </c>
      <c r="DS7" t="e">
        <f>IF(VLOOKUP($A7,Days_Since_100!$H:$KU,DS$1+2,FALSE)=0,NA(),VLOOKUP($A7,Days_Since_100!$H:$KU,DS$1+2,FALSE))</f>
        <v>#N/A</v>
      </c>
      <c r="DT7" t="e">
        <f>IF(VLOOKUP($A7,Days_Since_100!$H:$KU,DT$1+2,FALSE)=0,NA(),VLOOKUP($A7,Days_Since_100!$H:$KU,DT$1+2,FALSE))</f>
        <v>#N/A</v>
      </c>
      <c r="DU7" t="e">
        <f>IF(VLOOKUP($A7,Days_Since_100!$H:$KU,DU$1+2,FALSE)=0,NA(),VLOOKUP($A7,Days_Since_100!$H:$KU,DU$1+2,FALSE))</f>
        <v>#N/A</v>
      </c>
      <c r="DV7" t="e">
        <f>IF(VLOOKUP($A7,Days_Since_100!$H:$KU,DV$1+2,FALSE)=0,NA(),VLOOKUP($A7,Days_Since_100!$H:$KU,DV$1+2,FALSE))</f>
        <v>#N/A</v>
      </c>
      <c r="DW7" t="e">
        <f>IF(VLOOKUP($A7,Days_Since_100!$H:$KU,DW$1+2,FALSE)=0,NA(),VLOOKUP($A7,Days_Since_100!$H:$KU,DW$1+2,FALSE))</f>
        <v>#N/A</v>
      </c>
      <c r="DX7" t="e">
        <f>IF(VLOOKUP($A7,Days_Since_100!$H:$KU,DX$1+2,FALSE)=0,NA(),VLOOKUP($A7,Days_Since_100!$H:$KU,DX$1+2,FALSE))</f>
        <v>#N/A</v>
      </c>
      <c r="DY7" t="e">
        <f>IF(VLOOKUP($A7,Days_Since_100!$H:$KU,DY$1+2,FALSE)=0,NA(),VLOOKUP($A7,Days_Since_100!$H:$KU,DY$1+2,FALSE))</f>
        <v>#N/A</v>
      </c>
      <c r="DZ7" t="e">
        <f>IF(VLOOKUP($A7,Days_Since_100!$H:$KU,DZ$1+2,FALSE)=0,NA(),VLOOKUP($A7,Days_Since_100!$H:$KU,DZ$1+2,FALSE))</f>
        <v>#N/A</v>
      </c>
      <c r="EA7" t="e">
        <f>IF(VLOOKUP($A7,Days_Since_100!$H:$KU,EA$1+2,FALSE)=0,NA(),VLOOKUP($A7,Days_Since_100!$H:$KU,EA$1+2,FALSE))</f>
        <v>#N/A</v>
      </c>
      <c r="EB7" t="e">
        <f>IF(VLOOKUP($A7,Days_Since_100!$H:$KU,EB$1+2,FALSE)=0,NA(),VLOOKUP($A7,Days_Since_100!$H:$KU,EB$1+2,FALSE))</f>
        <v>#N/A</v>
      </c>
      <c r="EC7" t="e">
        <f>IF(VLOOKUP($A7,Days_Since_100!$H:$KU,EC$1+2,FALSE)=0,NA(),VLOOKUP($A7,Days_Since_100!$H:$KU,EC$1+2,FALSE))</f>
        <v>#N/A</v>
      </c>
      <c r="ED7" t="e">
        <f>IF(VLOOKUP($A7,Days_Since_100!$H:$KU,ED$1+2,FALSE)=0,NA(),VLOOKUP($A7,Days_Since_100!$H:$KU,ED$1+2,FALSE))</f>
        <v>#N/A</v>
      </c>
      <c r="EE7" t="e">
        <f>IF(VLOOKUP($A7,Days_Since_100!$H:$KU,EE$1+2,FALSE)=0,NA(),VLOOKUP($A7,Days_Since_100!$H:$KU,EE$1+2,FALSE))</f>
        <v>#N/A</v>
      </c>
      <c r="EF7" t="e">
        <f>IF(VLOOKUP($A7,Days_Since_100!$H:$KU,EF$1+2,FALSE)=0,NA(),VLOOKUP($A7,Days_Since_100!$H:$KU,EF$1+2,FALSE))</f>
        <v>#N/A</v>
      </c>
      <c r="EG7" t="e">
        <f>IF(VLOOKUP($A7,Days_Since_100!$H:$KU,EG$1+2,FALSE)=0,NA(),VLOOKUP($A7,Days_Since_100!$H:$KU,EG$1+2,FALSE))</f>
        <v>#N/A</v>
      </c>
      <c r="EH7" t="e">
        <f>IF(VLOOKUP($A7,Days_Since_100!$H:$KU,EH$1+2,FALSE)=0,NA(),VLOOKUP($A7,Days_Since_100!$H:$KU,EH$1+2,FALSE))</f>
        <v>#N/A</v>
      </c>
      <c r="EI7" t="e">
        <f>IF(VLOOKUP($A7,Days_Since_100!$H:$KU,EI$1+2,FALSE)=0,NA(),VLOOKUP($A7,Days_Since_100!$H:$KU,EI$1+2,FALSE))</f>
        <v>#N/A</v>
      </c>
      <c r="EJ7" t="e">
        <f>IF(VLOOKUP($A7,Days_Since_100!$H:$KU,EJ$1+2,FALSE)=0,NA(),VLOOKUP($A7,Days_Since_100!$H:$KU,EJ$1+2,FALSE))</f>
        <v>#N/A</v>
      </c>
      <c r="EK7" t="e">
        <f>IF(VLOOKUP($A7,Days_Since_100!$H:$KU,EK$1+2,FALSE)=0,NA(),VLOOKUP($A7,Days_Since_100!$H:$KU,EK$1+2,FALSE))</f>
        <v>#N/A</v>
      </c>
      <c r="EL7" t="e">
        <f>IF(VLOOKUP($A7,Days_Since_100!$H:$KU,EL$1+2,FALSE)=0,NA(),VLOOKUP($A7,Days_Since_100!$H:$KU,EL$1+2,FALSE))</f>
        <v>#N/A</v>
      </c>
      <c r="EM7" t="e">
        <f>IF(VLOOKUP($A7,Days_Since_100!$H:$KU,EM$1+2,FALSE)=0,NA(),VLOOKUP($A7,Days_Since_100!$H:$KU,EM$1+2,FALSE))</f>
        <v>#N/A</v>
      </c>
      <c r="EN7" t="e">
        <f>IF(VLOOKUP($A7,Days_Since_100!$H:$KU,EN$1+2,FALSE)=0,NA(),VLOOKUP($A7,Days_Since_100!$H:$KU,EN$1+2,FALSE))</f>
        <v>#N/A</v>
      </c>
      <c r="EO7" t="e">
        <f>IF(VLOOKUP($A7,Days_Since_100!$H:$KU,EO$1+2,FALSE)=0,NA(),VLOOKUP($A7,Days_Since_100!$H:$KU,EO$1+2,FALSE))</f>
        <v>#N/A</v>
      </c>
      <c r="EP7" t="e">
        <f>IF(VLOOKUP($A7,Days_Since_100!$H:$KU,EP$1+2,FALSE)=0,NA(),VLOOKUP($A7,Days_Since_100!$H:$KU,EP$1+2,FALSE))</f>
        <v>#N/A</v>
      </c>
      <c r="EQ7" t="e">
        <f>IF(VLOOKUP($A7,Days_Since_100!$H:$KU,EQ$1+2,FALSE)=0,NA(),VLOOKUP($A7,Days_Since_100!$H:$KU,EQ$1+2,FALSE))</f>
        <v>#N/A</v>
      </c>
      <c r="ER7" t="e">
        <f>IF(VLOOKUP($A7,Days_Since_100!$H:$KU,ER$1+2,FALSE)=0,NA(),VLOOKUP($A7,Days_Since_100!$H:$KU,ER$1+2,FALSE))</f>
        <v>#N/A</v>
      </c>
      <c r="ES7" t="e">
        <f>IF(VLOOKUP($A7,Days_Since_100!$H:$KU,ES$1+2,FALSE)=0,NA(),VLOOKUP($A7,Days_Since_100!$H:$KU,ES$1+2,FALSE))</f>
        <v>#N/A</v>
      </c>
      <c r="ET7" t="e">
        <f>IF(VLOOKUP($A7,Days_Since_100!$H:$KU,ET$1+2,FALSE)=0,NA(),VLOOKUP($A7,Days_Since_100!$H:$KU,ET$1+2,FALSE))</f>
        <v>#N/A</v>
      </c>
      <c r="EU7" t="e">
        <f>IF(VLOOKUP($A7,Days_Since_100!$H:$KU,EU$1+2,FALSE)=0,NA(),VLOOKUP($A7,Days_Since_100!$H:$KU,EU$1+2,FALSE))</f>
        <v>#N/A</v>
      </c>
      <c r="EV7" t="e">
        <f>IF(VLOOKUP($A7,Days_Since_100!$H:$KU,EV$1+2,FALSE)=0,NA(),VLOOKUP($A7,Days_Since_100!$H:$KU,EV$1+2,FALSE))</f>
        <v>#N/A</v>
      </c>
      <c r="EW7" t="e">
        <f>IF(VLOOKUP($A7,Days_Since_100!$H:$KU,EW$1+2,FALSE)=0,NA(),VLOOKUP($A7,Days_Since_100!$H:$KU,EW$1+2,FALSE))</f>
        <v>#N/A</v>
      </c>
      <c r="EX7" t="e">
        <f>IF(VLOOKUP($A7,Days_Since_100!$H:$KU,EX$1+2,FALSE)=0,NA(),VLOOKUP($A7,Days_Since_100!$H:$KU,EX$1+2,FALSE))</f>
        <v>#N/A</v>
      </c>
      <c r="EY7" t="e">
        <f>IF(VLOOKUP($A7,Days_Since_100!$H:$KU,EY$1+2,FALSE)=0,NA(),VLOOKUP($A7,Days_Since_100!$H:$KU,EY$1+2,FALSE))</f>
        <v>#N/A</v>
      </c>
      <c r="EZ7" t="e">
        <f>IF(VLOOKUP($A7,Days_Since_100!$H:$KU,EZ$1+2,FALSE)=0,NA(),VLOOKUP($A7,Days_Since_100!$H:$KU,EZ$1+2,FALSE))</f>
        <v>#N/A</v>
      </c>
      <c r="FA7" t="e">
        <f>IF(VLOOKUP($A7,Days_Since_100!$H:$KU,FA$1+2,FALSE)=0,NA(),VLOOKUP($A7,Days_Since_100!$H:$KU,FA$1+2,FALSE))</f>
        <v>#N/A</v>
      </c>
      <c r="FB7" t="e">
        <f>IF(VLOOKUP($A7,Days_Since_100!$H:$KU,FB$1+2,FALSE)=0,NA(),VLOOKUP($A7,Days_Since_100!$H:$KU,FB$1+2,FALSE))</f>
        <v>#N/A</v>
      </c>
      <c r="FC7" t="e">
        <f>IF(VLOOKUP($A7,Days_Since_100!$H:$KU,FC$1+2,FALSE)=0,NA(),VLOOKUP($A7,Days_Since_100!$H:$KU,FC$1+2,FALSE))</f>
        <v>#N/A</v>
      </c>
      <c r="FD7" t="e">
        <f>IF(VLOOKUP($A7,Days_Since_100!$H:$KU,FD$1+2,FALSE)=0,NA(),VLOOKUP($A7,Days_Since_100!$H:$KU,FD$1+2,FALSE))</f>
        <v>#N/A</v>
      </c>
      <c r="FE7" t="e">
        <f>IF(VLOOKUP($A7,Days_Since_100!$H:$KU,FE$1+2,FALSE)=0,NA(),VLOOKUP($A7,Days_Since_100!$H:$KU,FE$1+2,FALSE))</f>
        <v>#N/A</v>
      </c>
      <c r="FF7" t="e">
        <f>IF(VLOOKUP($A7,Days_Since_100!$H:$KU,FF$1+2,FALSE)=0,NA(),VLOOKUP($A7,Days_Since_100!$H:$KU,FF$1+2,FALSE))</f>
        <v>#N/A</v>
      </c>
      <c r="FG7" t="e">
        <f>IF(VLOOKUP($A7,Days_Since_100!$H:$KU,FG$1+2,FALSE)=0,NA(),VLOOKUP($A7,Days_Since_100!$H:$KU,FG$1+2,FALSE))</f>
        <v>#N/A</v>
      </c>
      <c r="FH7" t="e">
        <f>IF(VLOOKUP($A7,Days_Since_100!$H:$KU,FH$1+2,FALSE)=0,NA(),VLOOKUP($A7,Days_Since_100!$H:$KU,FH$1+2,FALSE))</f>
        <v>#N/A</v>
      </c>
      <c r="FI7" t="e">
        <f>IF(VLOOKUP($A7,Days_Since_100!$H:$KU,FI$1+2,FALSE)=0,NA(),VLOOKUP($A7,Days_Since_100!$H:$KU,FI$1+2,FALSE))</f>
        <v>#N/A</v>
      </c>
      <c r="FJ7" t="e">
        <f>IF(VLOOKUP($A7,Days_Since_100!$H:$KU,FJ$1+2,FALSE)=0,NA(),VLOOKUP($A7,Days_Since_100!$H:$KU,FJ$1+2,FALSE))</f>
        <v>#N/A</v>
      </c>
      <c r="FK7" t="e">
        <f>IF(VLOOKUP($A7,Days_Since_100!$H:$KU,FK$1+2,FALSE)=0,NA(),VLOOKUP($A7,Days_Since_100!$H:$KU,FK$1+2,FALSE))</f>
        <v>#N/A</v>
      </c>
      <c r="FL7" t="e">
        <f>IF(VLOOKUP($A7,Days_Since_100!$H:$KU,FL$1+2,FALSE)=0,NA(),VLOOKUP($A7,Days_Since_100!$H:$KU,FL$1+2,FALSE))</f>
        <v>#N/A</v>
      </c>
      <c r="FM7" t="e">
        <f>IF(VLOOKUP($A7,Days_Since_100!$H:$KU,FM$1+2,FALSE)=0,NA(),VLOOKUP($A7,Days_Since_100!$H:$KU,FM$1+2,FALSE))</f>
        <v>#N/A</v>
      </c>
      <c r="FN7" t="e">
        <f>IF(VLOOKUP($A7,Days_Since_100!$H:$KU,FN$1+2,FALSE)=0,NA(),VLOOKUP($A7,Days_Since_100!$H:$KU,FN$1+2,FALSE))</f>
        <v>#N/A</v>
      </c>
      <c r="FO7" t="e">
        <f>IF(VLOOKUP($A7,Days_Since_100!$H:$KU,FO$1+2,FALSE)=0,NA(),VLOOKUP($A7,Days_Since_100!$H:$KU,FO$1+2,FALSE))</f>
        <v>#N/A</v>
      </c>
      <c r="FP7" t="e">
        <f>IF(VLOOKUP($A7,Days_Since_100!$H:$KU,FP$1+2,FALSE)=0,NA(),VLOOKUP($A7,Days_Since_100!$H:$KU,FP$1+2,FALSE))</f>
        <v>#N/A</v>
      </c>
      <c r="FQ7" t="e">
        <f>IF(VLOOKUP($A7,Days_Since_100!$H:$KU,FQ$1+2,FALSE)=0,NA(),VLOOKUP($A7,Days_Since_100!$H:$KU,FQ$1+2,FALSE))</f>
        <v>#N/A</v>
      </c>
      <c r="FR7" t="e">
        <f>IF(VLOOKUP($A7,Days_Since_100!$H:$KU,FR$1+2,FALSE)=0,NA(),VLOOKUP($A7,Days_Since_100!$H:$KU,FR$1+2,FALSE))</f>
        <v>#N/A</v>
      </c>
      <c r="FS7" t="e">
        <f>IF(VLOOKUP($A7,Days_Since_100!$H:$KU,FS$1+2,FALSE)=0,NA(),VLOOKUP($A7,Days_Since_100!$H:$KU,FS$1+2,FALSE))</f>
        <v>#N/A</v>
      </c>
      <c r="FT7" t="e">
        <f>IF(VLOOKUP($A7,Days_Since_100!$H:$KU,FT$1+2,FALSE)=0,NA(),VLOOKUP($A7,Days_Since_100!$H:$KU,FT$1+2,FALSE))</f>
        <v>#N/A</v>
      </c>
      <c r="FU7" t="e">
        <f>IF(VLOOKUP($A7,Days_Since_100!$H:$KU,FU$1+2,FALSE)=0,NA(),VLOOKUP($A7,Days_Since_100!$H:$KU,FU$1+2,FALSE))</f>
        <v>#N/A</v>
      </c>
      <c r="FV7" t="e">
        <f>IF(VLOOKUP($A7,Days_Since_100!$H:$KU,FV$1+2,FALSE)=0,NA(),VLOOKUP($A7,Days_Since_100!$H:$KU,FV$1+2,FALSE))</f>
        <v>#N/A</v>
      </c>
      <c r="FW7" t="e">
        <f>IF(VLOOKUP($A7,Days_Since_100!$H:$KU,FW$1+2,FALSE)=0,NA(),VLOOKUP($A7,Days_Since_100!$H:$KU,FW$1+2,FALSE))</f>
        <v>#N/A</v>
      </c>
      <c r="FX7" t="e">
        <f>IF(VLOOKUP($A7,Days_Since_100!$H:$KU,FX$1+2,FALSE)=0,NA(),VLOOKUP($A7,Days_Since_100!$H:$KU,FX$1+2,FALSE))</f>
        <v>#N/A</v>
      </c>
      <c r="FY7" t="e">
        <f>IF(VLOOKUP($A7,Days_Since_100!$H:$KU,FY$1+2,FALSE)=0,NA(),VLOOKUP($A7,Days_Since_100!$H:$KU,FY$1+2,FALSE))</f>
        <v>#N/A</v>
      </c>
      <c r="FZ7" t="e">
        <f>IF(VLOOKUP($A7,Days_Since_100!$H:$KU,FZ$1+2,FALSE)=0,NA(),VLOOKUP($A7,Days_Since_100!$H:$KU,FZ$1+2,FALSE))</f>
        <v>#N/A</v>
      </c>
      <c r="GA7" t="e">
        <f>IF(VLOOKUP($A7,Days_Since_100!$H:$KU,GA$1+2,FALSE)=0,NA(),VLOOKUP($A7,Days_Since_100!$H:$KU,GA$1+2,FALSE))</f>
        <v>#N/A</v>
      </c>
      <c r="GB7" t="e">
        <f>IF(VLOOKUP($A7,Days_Since_100!$H:$KU,GB$1+2,FALSE)=0,NA(),VLOOKUP($A7,Days_Since_100!$H:$KU,GB$1+2,FALSE))</f>
        <v>#N/A</v>
      </c>
      <c r="GC7" t="e">
        <f>IF(VLOOKUP($A7,Days_Since_100!$H:$KU,GC$1+2,FALSE)=0,NA(),VLOOKUP($A7,Days_Since_100!$H:$KU,GC$1+2,FALSE))</f>
        <v>#N/A</v>
      </c>
      <c r="GD7" t="e">
        <f>IF(VLOOKUP($A7,Days_Since_100!$H:$KU,GD$1+2,FALSE)=0,NA(),VLOOKUP($A7,Days_Since_100!$H:$KU,GD$1+2,FALSE))</f>
        <v>#N/A</v>
      </c>
      <c r="GE7" t="e">
        <f>IF(VLOOKUP($A7,Days_Since_100!$H:$KU,GE$1+2,FALSE)=0,NA(),VLOOKUP($A7,Days_Since_100!$H:$KU,GE$1+2,FALSE))</f>
        <v>#N/A</v>
      </c>
      <c r="GF7" t="e">
        <f>IF(VLOOKUP($A7,Days_Since_100!$H:$KU,GF$1+2,FALSE)=0,NA(),VLOOKUP($A7,Days_Since_100!$H:$KU,GF$1+2,FALSE))</f>
        <v>#N/A</v>
      </c>
      <c r="GG7" t="e">
        <f>IF(VLOOKUP($A7,Days_Since_100!$H:$KU,GG$1+2,FALSE)=0,NA(),VLOOKUP($A7,Days_Since_100!$H:$KU,GG$1+2,FALSE))</f>
        <v>#N/A</v>
      </c>
      <c r="GH7" t="e">
        <f>IF(VLOOKUP($A7,Days_Since_100!$H:$KU,GH$1+2,FALSE)=0,NA(),VLOOKUP($A7,Days_Since_100!$H:$KU,GH$1+2,FALSE))</f>
        <v>#N/A</v>
      </c>
      <c r="GI7" t="e">
        <f>IF(VLOOKUP($A7,Days_Since_100!$H:$KU,GI$1+2,FALSE)=0,NA(),VLOOKUP($A7,Days_Since_100!$H:$KU,GI$1+2,FALSE))</f>
        <v>#N/A</v>
      </c>
      <c r="GJ7" t="e">
        <f>IF(VLOOKUP($A7,Days_Since_100!$H:$KU,GJ$1+2,FALSE)=0,NA(),VLOOKUP($A7,Days_Since_100!$H:$KU,GJ$1+2,FALSE))</f>
        <v>#N/A</v>
      </c>
      <c r="GK7" t="e">
        <f>IF(VLOOKUP($A7,Days_Since_100!$H:$KU,GK$1+2,FALSE)=0,NA(),VLOOKUP($A7,Days_Since_100!$H:$KU,GK$1+2,FALSE))</f>
        <v>#N/A</v>
      </c>
      <c r="GL7" t="e">
        <f>IF(VLOOKUP($A7,Days_Since_100!$H:$KU,GL$1+2,FALSE)=0,NA(),VLOOKUP($A7,Days_Since_100!$H:$KU,GL$1+2,FALSE))</f>
        <v>#N/A</v>
      </c>
      <c r="GM7" t="e">
        <f>IF(VLOOKUP($A7,Days_Since_100!$H:$KU,GM$1+2,FALSE)=0,NA(),VLOOKUP($A7,Days_Since_100!$H:$KU,GM$1+2,FALSE))</f>
        <v>#N/A</v>
      </c>
      <c r="GN7" t="e">
        <f>IF(VLOOKUP($A7,Days_Since_100!$H:$KU,GN$1+2,FALSE)=0,NA(),VLOOKUP($A7,Days_Since_100!$H:$KU,GN$1+2,FALSE))</f>
        <v>#N/A</v>
      </c>
      <c r="GO7" t="e">
        <f>IF(VLOOKUP($A7,Days_Since_100!$H:$KU,GO$1+2,FALSE)=0,NA(),VLOOKUP($A7,Days_Since_100!$H:$KU,GO$1+2,FALSE))</f>
        <v>#N/A</v>
      </c>
      <c r="GP7" t="e">
        <f>IF(VLOOKUP($A7,Days_Since_100!$H:$KU,GP$1+2,FALSE)=0,NA(),VLOOKUP($A7,Days_Since_100!$H:$KU,GP$1+2,FALSE))</f>
        <v>#N/A</v>
      </c>
      <c r="GQ7" t="e">
        <f>IF(VLOOKUP($A7,Days_Since_100!$H:$KU,GQ$1+2,FALSE)=0,NA(),VLOOKUP($A7,Days_Since_100!$H:$KU,GQ$1+2,FALSE))</f>
        <v>#N/A</v>
      </c>
      <c r="GR7" t="e">
        <f>IF(VLOOKUP($A7,Days_Since_100!$H:$KU,GR$1+2,FALSE)=0,NA(),VLOOKUP($A7,Days_Since_100!$H:$KU,GR$1+2,FALSE))</f>
        <v>#N/A</v>
      </c>
      <c r="GS7" t="e">
        <f>IF(VLOOKUP($A7,Days_Since_100!$H:$KU,GS$1+2,FALSE)=0,NA(),VLOOKUP($A7,Days_Since_100!$H:$KU,GS$1+2,FALSE))</f>
        <v>#N/A</v>
      </c>
      <c r="GT7" t="e">
        <f>IF(VLOOKUP($A7,Days_Since_100!$H:$KU,GT$1+2,FALSE)=0,NA(),VLOOKUP($A7,Days_Since_100!$H:$KU,GT$1+2,FALSE))</f>
        <v>#N/A</v>
      </c>
      <c r="GU7" t="e">
        <f>IF(VLOOKUP($A7,Days_Since_100!$H:$KU,GU$1+2,FALSE)=0,NA(),VLOOKUP($A7,Days_Since_100!$H:$KU,GU$1+2,FALSE))</f>
        <v>#N/A</v>
      </c>
      <c r="GV7" t="e">
        <f>IF(VLOOKUP($A7,Days_Since_100!$H:$KU,GV$1+2,FALSE)=0,NA(),VLOOKUP($A7,Days_Since_100!$H:$KU,GV$1+2,FALSE))</f>
        <v>#N/A</v>
      </c>
      <c r="GW7" t="e">
        <f>IF(VLOOKUP($A7,Days_Since_100!$H:$KU,GW$1+2,FALSE)=0,NA(),VLOOKUP($A7,Days_Since_100!$H:$KU,GW$1+2,FALSE))</f>
        <v>#N/A</v>
      </c>
      <c r="GX7" t="e">
        <f>IF(VLOOKUP($A7,Days_Since_100!$H:$KU,GX$1+2,FALSE)=0,NA(),VLOOKUP($A7,Days_Since_100!$H:$KU,GX$1+2,FALSE))</f>
        <v>#N/A</v>
      </c>
      <c r="GY7" t="e">
        <f>IF(VLOOKUP($A7,Days_Since_100!$H:$KU,GY$1+2,FALSE)=0,NA(),VLOOKUP($A7,Days_Since_100!$H:$KU,GY$1+2,FALSE))</f>
        <v>#N/A</v>
      </c>
      <c r="GZ7" t="e">
        <f>IF(VLOOKUP($A7,Days_Since_100!$H:$KU,GZ$1+2,FALSE)=0,NA(),VLOOKUP($A7,Days_Since_100!$H:$KU,GZ$1+2,FALSE))</f>
        <v>#N/A</v>
      </c>
      <c r="HA7" t="e">
        <f>IF(VLOOKUP($A7,Days_Since_100!$H:$KU,HA$1+2,FALSE)=0,NA(),VLOOKUP($A7,Days_Since_100!$H:$KU,HA$1+2,FALSE))</f>
        <v>#N/A</v>
      </c>
      <c r="HB7" t="e">
        <f>IF(VLOOKUP($A7,Days_Since_100!$H:$KU,HB$1+2,FALSE)=0,NA(),VLOOKUP($A7,Days_Since_100!$H:$KU,HB$1+2,FALSE))</f>
        <v>#N/A</v>
      </c>
      <c r="HC7" t="e">
        <f>IF(VLOOKUP($A7,Days_Since_100!$H:$KU,HC$1+2,FALSE)=0,NA(),VLOOKUP($A7,Days_Since_100!$H:$KU,HC$1+2,FALSE))</f>
        <v>#N/A</v>
      </c>
      <c r="HD7" t="e">
        <f>IF(VLOOKUP($A7,Days_Since_100!$H:$KU,HD$1+2,FALSE)=0,NA(),VLOOKUP($A7,Days_Since_100!$H:$KU,HD$1+2,FALSE))</f>
        <v>#N/A</v>
      </c>
      <c r="HE7" t="e">
        <f>IF(VLOOKUP($A7,Days_Since_100!$H:$KU,HE$1+2,FALSE)=0,NA(),VLOOKUP($A7,Days_Since_100!$H:$KU,HE$1+2,FALSE))</f>
        <v>#N/A</v>
      </c>
      <c r="HF7" t="e">
        <f>IF(VLOOKUP($A7,Days_Since_100!$H:$KU,HF$1+2,FALSE)=0,NA(),VLOOKUP($A7,Days_Since_100!$H:$KU,HF$1+2,FALSE))</f>
        <v>#N/A</v>
      </c>
      <c r="HG7" t="e">
        <f>IF(VLOOKUP($A7,Days_Since_100!$H:$KU,HG$1+2,FALSE)=0,NA(),VLOOKUP($A7,Days_Since_100!$H:$KU,HG$1+2,FALSE))</f>
        <v>#N/A</v>
      </c>
      <c r="HH7" t="e">
        <f>IF(VLOOKUP($A7,Days_Since_100!$H:$KU,HH$1+2,FALSE)=0,NA(),VLOOKUP($A7,Days_Since_100!$H:$KU,HH$1+2,FALSE))</f>
        <v>#N/A</v>
      </c>
      <c r="HI7" t="e">
        <f>IF(VLOOKUP($A7,Days_Since_100!$H:$KU,HI$1+2,FALSE)=0,NA(),VLOOKUP($A7,Days_Since_100!$H:$KU,HI$1+2,FALSE))</f>
        <v>#N/A</v>
      </c>
      <c r="HJ7" t="e">
        <f>IF(VLOOKUP($A7,Days_Since_100!$H:$KU,HJ$1+2,FALSE)=0,NA(),VLOOKUP($A7,Days_Since_100!$H:$KU,HJ$1+2,FALSE))</f>
        <v>#N/A</v>
      </c>
      <c r="HK7" t="e">
        <f>IF(VLOOKUP($A7,Days_Since_100!$H:$KU,HK$1+2,FALSE)=0,NA(),VLOOKUP($A7,Days_Since_100!$H:$KU,HK$1+2,FALSE))</f>
        <v>#N/A</v>
      </c>
      <c r="HL7" t="e">
        <f>IF(VLOOKUP($A7,Days_Since_100!$H:$KU,HL$1+2,FALSE)=0,NA(),VLOOKUP($A7,Days_Since_100!$H:$KU,HL$1+2,FALSE))</f>
        <v>#N/A</v>
      </c>
      <c r="HM7" t="e">
        <f>IF(VLOOKUP($A7,Days_Since_100!$H:$KU,HM$1+2,FALSE)=0,NA(),VLOOKUP($A7,Days_Since_100!$H:$KU,HM$1+2,FALSE))</f>
        <v>#N/A</v>
      </c>
      <c r="HN7" t="e">
        <f>IF(VLOOKUP($A7,Days_Since_100!$H:$KU,HN$1+2,FALSE)=0,NA(),VLOOKUP($A7,Days_Since_100!$H:$KU,HN$1+2,FALSE))</f>
        <v>#N/A</v>
      </c>
      <c r="HO7" t="e">
        <f>IF(VLOOKUP($A7,Days_Since_100!$H:$KU,HO$1+2,FALSE)=0,NA(),VLOOKUP($A7,Days_Since_100!$H:$KU,HO$1+2,FALSE))</f>
        <v>#N/A</v>
      </c>
      <c r="HP7" t="e">
        <f>IF(VLOOKUP($A7,Days_Since_100!$H:$KU,HP$1+2,FALSE)=0,NA(),VLOOKUP($A7,Days_Since_100!$H:$KU,HP$1+2,FALSE))</f>
        <v>#N/A</v>
      </c>
      <c r="HQ7" t="e">
        <f>IF(VLOOKUP($A7,Days_Since_100!$H:$KU,HQ$1+2,FALSE)=0,NA(),VLOOKUP($A7,Days_Since_100!$H:$KU,HQ$1+2,FALSE))</f>
        <v>#N/A</v>
      </c>
      <c r="HR7" t="e">
        <f>IF(VLOOKUP($A7,Days_Since_100!$H:$KU,HR$1+2,FALSE)=0,NA(),VLOOKUP($A7,Days_Since_100!$H:$KU,HR$1+2,FALSE))</f>
        <v>#N/A</v>
      </c>
      <c r="HS7" t="e">
        <f>IF(VLOOKUP($A7,Days_Since_100!$H:$KU,HS$1+2,FALSE)=0,NA(),VLOOKUP($A7,Days_Since_100!$H:$KU,HS$1+2,FALSE))</f>
        <v>#N/A</v>
      </c>
      <c r="HT7" t="e">
        <f>IF(VLOOKUP($A7,Days_Since_100!$H:$KU,HT$1+2,FALSE)=0,NA(),VLOOKUP($A7,Days_Since_100!$H:$KU,HT$1+2,FALSE))</f>
        <v>#N/A</v>
      </c>
      <c r="HU7" t="e">
        <f>IF(VLOOKUP($A7,Days_Since_100!$H:$KU,HU$1+2,FALSE)=0,NA(),VLOOKUP($A7,Days_Since_100!$H:$KU,HU$1+2,FALSE))</f>
        <v>#N/A</v>
      </c>
      <c r="HV7" t="e">
        <f>IF(VLOOKUP($A7,Days_Since_100!$H:$KU,HV$1+2,FALSE)=0,NA(),VLOOKUP($A7,Days_Since_100!$H:$KU,HV$1+2,FALSE))</f>
        <v>#N/A</v>
      </c>
      <c r="HW7" t="e">
        <f>IF(VLOOKUP($A7,Days_Since_100!$H:$KU,HW$1+2,FALSE)=0,NA(),VLOOKUP($A7,Days_Since_100!$H:$KU,HW$1+2,FALSE))</f>
        <v>#N/A</v>
      </c>
      <c r="HX7" t="e">
        <f>IF(VLOOKUP($A7,Days_Since_100!$H:$KU,HX$1+2,FALSE)=0,NA(),VLOOKUP($A7,Days_Since_100!$H:$KU,HX$1+2,FALSE))</f>
        <v>#N/A</v>
      </c>
      <c r="HY7" t="e">
        <f>IF(VLOOKUP($A7,Days_Since_100!$H:$KU,HY$1+2,FALSE)=0,NA(),VLOOKUP($A7,Days_Since_100!$H:$KU,HY$1+2,FALSE))</f>
        <v>#N/A</v>
      </c>
      <c r="HZ7" t="e">
        <f>IF(VLOOKUP($A7,Days_Since_100!$H:$KU,HZ$1+2,FALSE)=0,NA(),VLOOKUP($A7,Days_Since_100!$H:$KU,HZ$1+2,FALSE))</f>
        <v>#N/A</v>
      </c>
      <c r="IA7" t="e">
        <f>IF(VLOOKUP($A7,Days_Since_100!$H:$KU,IA$1+2,FALSE)=0,NA(),VLOOKUP($A7,Days_Since_100!$H:$KU,IA$1+2,FALSE))</f>
        <v>#N/A</v>
      </c>
      <c r="IB7" t="e">
        <f>IF(VLOOKUP($A7,Days_Since_100!$H:$KU,IB$1+2,FALSE)=0,NA(),VLOOKUP($A7,Days_Since_100!$H:$KU,IB$1+2,FALSE))</f>
        <v>#N/A</v>
      </c>
      <c r="IC7" t="e">
        <f>IF(VLOOKUP($A7,Days_Since_100!$H:$KU,IC$1+2,FALSE)=0,NA(),VLOOKUP($A7,Days_Since_100!$H:$KU,IC$1+2,FALSE))</f>
        <v>#N/A</v>
      </c>
      <c r="ID7" t="e">
        <f>IF(VLOOKUP($A7,Days_Since_100!$H:$KU,ID$1+2,FALSE)=0,NA(),VLOOKUP($A7,Days_Since_100!$H:$KU,ID$1+2,FALSE))</f>
        <v>#N/A</v>
      </c>
      <c r="IE7" t="e">
        <f>IF(VLOOKUP($A7,Days_Since_100!$H:$KU,IE$1+2,FALSE)=0,NA(),VLOOKUP($A7,Days_Since_100!$H:$KU,IE$1+2,FALSE))</f>
        <v>#N/A</v>
      </c>
      <c r="IF7" t="e">
        <f>IF(VLOOKUP($A7,Days_Since_100!$H:$KU,IF$1+2,FALSE)=0,NA(),VLOOKUP($A7,Days_Since_100!$H:$KU,IF$1+2,FALSE))</f>
        <v>#N/A</v>
      </c>
      <c r="IG7" t="e">
        <f>IF(VLOOKUP($A7,Days_Since_100!$H:$KU,IG$1+2,FALSE)=0,NA(),VLOOKUP($A7,Days_Since_100!$H:$KU,IG$1+2,FALSE))</f>
        <v>#N/A</v>
      </c>
      <c r="IH7" t="e">
        <f>IF(VLOOKUP($A7,Days_Since_100!$H:$KU,IH$1+2,FALSE)=0,NA(),VLOOKUP($A7,Days_Since_100!$H:$KU,IH$1+2,FALSE))</f>
        <v>#N/A</v>
      </c>
      <c r="II7" t="e">
        <f>IF(VLOOKUP($A7,Days_Since_100!$H:$KU,II$1+2,FALSE)=0,NA(),VLOOKUP($A7,Days_Since_100!$H:$KU,II$1+2,FALSE))</f>
        <v>#N/A</v>
      </c>
      <c r="IJ7" t="e">
        <f>IF(VLOOKUP($A7,Days_Since_100!$H:$KU,IJ$1+2,FALSE)=0,NA(),VLOOKUP($A7,Days_Since_100!$H:$KU,IJ$1+2,FALSE))</f>
        <v>#N/A</v>
      </c>
      <c r="IK7" t="e">
        <f>IF(VLOOKUP($A7,Days_Since_100!$H:$KU,IK$1+2,FALSE)=0,NA(),VLOOKUP($A7,Days_Since_100!$H:$KU,IK$1+2,FALSE))</f>
        <v>#N/A</v>
      </c>
      <c r="IL7" t="e">
        <f>IF(VLOOKUP($A7,Days_Since_100!$H:$KU,IL$1+2,FALSE)=0,NA(),VLOOKUP($A7,Days_Since_100!$H:$KU,IL$1+2,FALSE))</f>
        <v>#N/A</v>
      </c>
      <c r="IM7" t="e">
        <f>IF(VLOOKUP($A7,Days_Since_100!$H:$KU,IM$1+2,FALSE)=0,NA(),VLOOKUP($A7,Days_Since_100!$H:$KU,IM$1+2,FALSE))</f>
        <v>#N/A</v>
      </c>
      <c r="IN7" t="e">
        <f>IF(VLOOKUP($A7,Days_Since_100!$H:$KU,IN$1+2,FALSE)=0,NA(),VLOOKUP($A7,Days_Since_100!$H:$KU,IN$1+2,FALSE))</f>
        <v>#N/A</v>
      </c>
      <c r="IO7" t="e">
        <f>IF(VLOOKUP($A7,Days_Since_100!$H:$KU,IO$1+2,FALSE)=0,NA(),VLOOKUP($A7,Days_Since_100!$H:$KU,IO$1+2,FALSE))</f>
        <v>#N/A</v>
      </c>
      <c r="IP7" t="e">
        <f>IF(VLOOKUP($A7,Days_Since_100!$H:$KU,IP$1+2,FALSE)=0,NA(),VLOOKUP($A7,Days_Since_100!$H:$KU,IP$1+2,FALSE))</f>
        <v>#N/A</v>
      </c>
      <c r="IQ7" t="e">
        <f>IF(VLOOKUP($A7,Days_Since_100!$H:$KU,IQ$1+2,FALSE)=0,NA(),VLOOKUP($A7,Days_Since_100!$H:$KU,IQ$1+2,FALSE))</f>
        <v>#N/A</v>
      </c>
      <c r="IR7" t="e">
        <f>IF(VLOOKUP($A7,Days_Since_100!$H:$KU,IR$1+2,FALSE)=0,NA(),VLOOKUP($A7,Days_Since_100!$H:$KU,IR$1+2,FALSE))</f>
        <v>#N/A</v>
      </c>
      <c r="IS7" t="e">
        <f>IF(VLOOKUP($A7,Days_Since_100!$H:$KU,IS$1+2,FALSE)=0,NA(),VLOOKUP($A7,Days_Since_100!$H:$KU,IS$1+2,FALSE))</f>
        <v>#N/A</v>
      </c>
      <c r="IT7" t="e">
        <f>IF(VLOOKUP($A7,Days_Since_100!$H:$KU,IT$1+2,FALSE)=0,NA(),VLOOKUP($A7,Days_Since_100!$H:$KU,IT$1+2,FALSE))</f>
        <v>#N/A</v>
      </c>
      <c r="IU7" t="e">
        <f>IF(VLOOKUP($A7,Days_Since_100!$H:$KU,IU$1+2,FALSE)=0,NA(),VLOOKUP($A7,Days_Since_100!$H:$KU,IU$1+2,FALSE))</f>
        <v>#N/A</v>
      </c>
      <c r="IV7" t="e">
        <f>IF(VLOOKUP($A7,Days_Since_100!$H:$KU,IV$1+2,FALSE)=0,NA(),VLOOKUP($A7,Days_Since_100!$H:$KU,IV$1+2,FALSE))</f>
        <v>#N/A</v>
      </c>
      <c r="IW7" t="e">
        <f>IF(VLOOKUP($A7,Days_Since_100!$H:$KU,IW$1+2,FALSE)=0,NA(),VLOOKUP($A7,Days_Since_100!$H:$KU,IW$1+2,FALSE))</f>
        <v>#N/A</v>
      </c>
      <c r="IX7" t="e">
        <f>IF(VLOOKUP($A7,Days_Since_100!$H:$KU,IX$1+2,FALSE)=0,NA(),VLOOKUP($A7,Days_Since_100!$H:$KU,IX$1+2,FALSE))</f>
        <v>#N/A</v>
      </c>
      <c r="IY7" t="e">
        <f>IF(VLOOKUP($A7,Days_Since_100!$H:$KU,IY$1+2,FALSE)=0,NA(),VLOOKUP($A7,Days_Since_100!$H:$KU,IY$1+2,FALSE))</f>
        <v>#N/A</v>
      </c>
      <c r="IZ7" t="e">
        <f>IF(VLOOKUP($A7,Days_Since_100!$H:$KU,IZ$1+2,FALSE)=0,NA(),VLOOKUP($A7,Days_Since_100!$H:$KU,IZ$1+2,FALSE))</f>
        <v>#N/A</v>
      </c>
      <c r="JA7" t="e">
        <f>IF(VLOOKUP($A7,Days_Since_100!$H:$KU,JA$1+2,FALSE)=0,NA(),VLOOKUP($A7,Days_Since_100!$H:$KU,JA$1+2,FALSE))</f>
        <v>#N/A</v>
      </c>
      <c r="JB7" t="e">
        <f>IF(VLOOKUP($A7,Days_Since_100!$H:$KU,JB$1+2,FALSE)=0,NA(),VLOOKUP($A7,Days_Since_100!$H:$KU,JB$1+2,FALSE))</f>
        <v>#N/A</v>
      </c>
      <c r="JC7" t="e">
        <f>IF(VLOOKUP($A7,Days_Since_100!$H:$KU,JC$1+2,FALSE)=0,NA(),VLOOKUP($A7,Days_Since_100!$H:$KU,JC$1+2,FALSE))</f>
        <v>#N/A</v>
      </c>
      <c r="JD7" t="e">
        <f>IF(VLOOKUP($A7,Days_Since_100!$H:$KU,JD$1+2,FALSE)=0,NA(),VLOOKUP($A7,Days_Since_100!$H:$KU,JD$1+2,FALSE))</f>
        <v>#N/A</v>
      </c>
      <c r="JE7" t="e">
        <f>IF(VLOOKUP($A7,Days_Since_100!$H:$KU,JE$1+2,FALSE)=0,NA(),VLOOKUP($A7,Days_Since_100!$H:$KU,JE$1+2,FALSE))</f>
        <v>#N/A</v>
      </c>
      <c r="JF7" t="e">
        <f>IF(VLOOKUP($A7,Days_Since_100!$H:$KU,JF$1+2,FALSE)=0,NA(),VLOOKUP($A7,Days_Since_100!$H:$KU,JF$1+2,FALSE))</f>
        <v>#N/A</v>
      </c>
      <c r="JG7" t="e">
        <f>IF(VLOOKUP($A7,Days_Since_100!$H:$KU,JG$1+2,FALSE)=0,NA(),VLOOKUP($A7,Days_Since_100!$H:$KU,JG$1+2,FALSE))</f>
        <v>#N/A</v>
      </c>
      <c r="JH7" t="e">
        <f>IF(VLOOKUP($A7,Days_Since_100!$H:$KU,JH$1+2,FALSE)=0,NA(),VLOOKUP($A7,Days_Since_100!$H:$KU,JH$1+2,FALSE))</f>
        <v>#N/A</v>
      </c>
      <c r="JI7" t="e">
        <f>IF(VLOOKUP($A7,Days_Since_100!$H:$KU,JI$1+2,FALSE)=0,NA(),VLOOKUP($A7,Days_Since_100!$H:$KU,JI$1+2,FALSE))</f>
        <v>#N/A</v>
      </c>
      <c r="JJ7" t="e">
        <f>IF(VLOOKUP($A7,Days_Since_100!$H:$KU,JJ$1+2,FALSE)=0,NA(),VLOOKUP($A7,Days_Since_100!$H:$KU,JJ$1+2,FALSE))</f>
        <v>#N/A</v>
      </c>
      <c r="JK7" t="e">
        <f>IF(VLOOKUP($A7,Days_Since_100!$H:$KU,JK$1+2,FALSE)=0,NA(),VLOOKUP($A7,Days_Since_100!$H:$KU,JK$1+2,FALSE))</f>
        <v>#N/A</v>
      </c>
      <c r="JL7" t="e">
        <f>IF(VLOOKUP($A7,Days_Since_100!$H:$KU,JL$1+2,FALSE)=0,NA(),VLOOKUP($A7,Days_Since_100!$H:$KU,JL$1+2,FALSE))</f>
        <v>#N/A</v>
      </c>
      <c r="JM7" t="e">
        <f>IF(VLOOKUP($A7,Days_Since_100!$H:$KU,JM$1+2,FALSE)=0,NA(),VLOOKUP($A7,Days_Since_100!$H:$KU,JM$1+2,FALSE))</f>
        <v>#N/A</v>
      </c>
      <c r="JN7" t="e">
        <f>IF(VLOOKUP($A7,Days_Since_100!$H:$KU,JN$1+2,FALSE)=0,NA(),VLOOKUP($A7,Days_Since_100!$H:$KU,JN$1+2,FALSE))</f>
        <v>#N/A</v>
      </c>
      <c r="JO7" t="e">
        <f>IF(VLOOKUP($A7,Days_Since_100!$H:$KU,JO$1+2,FALSE)=0,NA(),VLOOKUP($A7,Days_Since_100!$H:$KU,JO$1+2,FALSE))</f>
        <v>#N/A</v>
      </c>
      <c r="JP7" t="e">
        <f>IF(VLOOKUP($A7,Days_Since_100!$H:$KU,JP$1+2,FALSE)=0,NA(),VLOOKUP($A7,Days_Since_100!$H:$KU,JP$1+2,FALSE))</f>
        <v>#N/A</v>
      </c>
      <c r="JQ7" t="e">
        <f>IF(VLOOKUP($A7,Days_Since_100!$H:$KU,JQ$1+2,FALSE)=0,NA(),VLOOKUP($A7,Days_Since_100!$H:$KU,JQ$1+2,FALSE))</f>
        <v>#N/A</v>
      </c>
      <c r="JR7" t="e">
        <f>IF(VLOOKUP($A7,Days_Since_100!$H:$KU,JR$1+2,FALSE)=0,NA(),VLOOKUP($A7,Days_Since_100!$H:$KU,JR$1+2,FALSE))</f>
        <v>#N/A</v>
      </c>
      <c r="JS7" t="e">
        <f>IF(VLOOKUP($A7,Days_Since_100!$H:$KU,JS$1+2,FALSE)=0,NA(),VLOOKUP($A7,Days_Since_100!$H:$KU,JS$1+2,FALSE))</f>
        <v>#N/A</v>
      </c>
      <c r="JT7" t="e">
        <f>IF(VLOOKUP($A7,Days_Since_100!$H:$KU,JT$1+2,FALSE)=0,NA(),VLOOKUP($A7,Days_Since_100!$H:$KU,JT$1+2,FALSE))</f>
        <v>#N/A</v>
      </c>
      <c r="JU7" t="e">
        <f>IF(VLOOKUP($A7,Days_Since_100!$H:$KU,JU$1+2,FALSE)=0,NA(),VLOOKUP($A7,Days_Since_100!$H:$KU,JU$1+2,FALSE))</f>
        <v>#N/A</v>
      </c>
      <c r="JV7" t="e">
        <f>IF(VLOOKUP($A7,Days_Since_100!$H:$KU,JV$1+2,FALSE)=0,NA(),VLOOKUP($A7,Days_Since_100!$H:$KU,JV$1+2,FALSE))</f>
        <v>#N/A</v>
      </c>
      <c r="JW7" t="e">
        <f>IF(VLOOKUP($A7,Days_Since_100!$H:$KU,JW$1+2,FALSE)=0,NA(),VLOOKUP($A7,Days_Since_100!$H:$KU,JW$1+2,FALSE))</f>
        <v>#N/A</v>
      </c>
      <c r="JX7" t="e">
        <f>IF(VLOOKUP($A7,Days_Since_100!$H:$KU,JX$1+2,FALSE)=0,NA(),VLOOKUP($A7,Days_Since_100!$H:$KU,JX$1+2,FALSE))</f>
        <v>#N/A</v>
      </c>
      <c r="JY7" t="e">
        <f>IF(VLOOKUP($A7,Days_Since_100!$H:$KU,JY$1+2,FALSE)=0,NA(),VLOOKUP($A7,Days_Since_100!$H:$KU,JY$1+2,FALSE))</f>
        <v>#N/A</v>
      </c>
      <c r="JZ7" t="e">
        <f>IF(VLOOKUP($A7,Days_Since_100!$H:$KU,JZ$1+2,FALSE)=0,NA(),VLOOKUP($A7,Days_Since_100!$H:$KU,JZ$1+2,FALSE))</f>
        <v>#N/A</v>
      </c>
      <c r="KA7" t="e">
        <f>IF(VLOOKUP($A7,Days_Since_100!$H:$KU,KA$1+2,FALSE)=0,NA(),VLOOKUP($A7,Days_Since_100!$H:$KU,KA$1+2,FALSE))</f>
        <v>#N/A</v>
      </c>
      <c r="KB7" t="e">
        <f>IF(VLOOKUP($A7,Days_Since_100!$H:$KU,KB$1+2,FALSE)=0,NA(),VLOOKUP($A7,Days_Since_100!$H:$KU,KB$1+2,FALSE))</f>
        <v>#N/A</v>
      </c>
      <c r="KC7" t="e">
        <f>IF(VLOOKUP($A7,Days_Since_100!$H:$KU,KC$1+2,FALSE)=0,NA(),VLOOKUP($A7,Days_Since_100!$H:$KU,KC$1+2,FALSE))</f>
        <v>#N/A</v>
      </c>
      <c r="KD7" t="e">
        <f>IF(VLOOKUP($A7,Days_Since_100!$H:$KU,KD$1+2,FALSE)=0,NA(),VLOOKUP($A7,Days_Since_100!$H:$KU,KD$1+2,FALSE))</f>
        <v>#N/A</v>
      </c>
      <c r="KE7" t="e">
        <f>IF(VLOOKUP($A7,Days_Since_100!$H:$KU,KE$1+2,FALSE)=0,NA(),VLOOKUP($A7,Days_Since_100!$H:$KU,KE$1+2,FALSE))</f>
        <v>#N/A</v>
      </c>
      <c r="KF7" t="e">
        <f>IF(VLOOKUP($A7,Days_Since_100!$H:$KU,KF$1+2,FALSE)=0,NA(),VLOOKUP($A7,Days_Since_100!$H:$KU,KF$1+2,FALSE))</f>
        <v>#N/A</v>
      </c>
      <c r="KG7" t="e">
        <f>IF(VLOOKUP($A7,Days_Since_100!$H:$KU,KG$1+2,FALSE)=0,NA(),VLOOKUP($A7,Days_Since_100!$H:$KU,KG$1+2,FALSE))</f>
        <v>#N/A</v>
      </c>
      <c r="KH7" t="e">
        <f>IF(VLOOKUP($A7,Days_Since_100!$H:$KU,KH$1+2,FALSE)=0,NA(),VLOOKUP($A7,Days_Since_100!$H:$KU,KH$1+2,FALSE))</f>
        <v>#N/A</v>
      </c>
      <c r="KI7" t="e">
        <f>IF(VLOOKUP($A7,Days_Since_100!$H:$KU,KI$1+2,FALSE)=0,NA(),VLOOKUP($A7,Days_Since_100!$H:$KU,KI$1+2,FALSE))</f>
        <v>#N/A</v>
      </c>
      <c r="KJ7" t="e">
        <f>IF(VLOOKUP($A7,Days_Since_100!$H:$KU,KJ$1+2,FALSE)=0,NA(),VLOOKUP($A7,Days_Since_100!$H:$KU,KJ$1+2,FALSE))</f>
        <v>#N/A</v>
      </c>
      <c r="KK7" t="e">
        <f>IF(VLOOKUP($A7,Days_Since_100!$H:$KU,KK$1+2,FALSE)=0,NA(),VLOOKUP($A7,Days_Since_100!$H:$KU,KK$1+2,FALSE))</f>
        <v>#N/A</v>
      </c>
      <c r="KL7" t="e">
        <f>IF(VLOOKUP($A7,Days_Since_100!$H:$KU,KL$1+2,FALSE)=0,NA(),VLOOKUP($A7,Days_Since_100!$H:$KU,KL$1+2,FALSE))</f>
        <v>#N/A</v>
      </c>
      <c r="KM7" t="e">
        <f>IF(VLOOKUP($A7,Days_Since_100!$H:$KU,KM$1+2,FALSE)=0,NA(),VLOOKUP($A7,Days_Since_100!$H:$KU,KM$1+2,FALSE))</f>
        <v>#N/A</v>
      </c>
      <c r="KN7" t="e">
        <f>IF(VLOOKUP($A7,Days_Since_100!$H:$KU,KN$1+2,FALSE)=0,NA(),VLOOKUP($A7,Days_Since_100!$H:$KU,KN$1+2,FALSE))</f>
        <v>#N/A</v>
      </c>
    </row>
    <row r="8" spans="1:300" x14ac:dyDescent="0.3">
      <c r="A8" t="str">
        <f>Country_Comparison!I8</f>
        <v>Spain</v>
      </c>
      <c r="B8">
        <f>IF(VLOOKUP($A8,Days_Since_100!$H:$KU,B$1+2,FALSE)=0,NA(),VLOOKUP($A8,Days_Since_100!$H:$KU,B$1+2,FALSE))</f>
        <v>120</v>
      </c>
      <c r="C8">
        <f>IF(VLOOKUP($A8,Days_Since_100!$H:$KU,C$1+2,FALSE)=0,NA(),VLOOKUP($A8,Days_Since_100!$H:$KU,C$1+2,FALSE))</f>
        <v>165</v>
      </c>
      <c r="D8">
        <f>IF(VLOOKUP($A8,Days_Since_100!$H:$KU,D$1+2,FALSE)=0,NA(),VLOOKUP($A8,Days_Since_100!$H:$KU,D$1+2,FALSE))</f>
        <v>222</v>
      </c>
      <c r="E8">
        <f>IF(VLOOKUP($A8,Days_Since_100!$H:$KU,E$1+2,FALSE)=0,NA(),VLOOKUP($A8,Days_Since_100!$H:$KU,E$1+2,FALSE))</f>
        <v>259</v>
      </c>
      <c r="F8">
        <f>IF(VLOOKUP($A8,Days_Since_100!$H:$KU,F$1+2,FALSE)=0,NA(),VLOOKUP($A8,Days_Since_100!$H:$KU,F$1+2,FALSE))</f>
        <v>400</v>
      </c>
      <c r="G8">
        <f>IF(VLOOKUP($A8,Days_Since_100!$H:$KU,G$1+2,FALSE)=0,NA(),VLOOKUP($A8,Days_Since_100!$H:$KU,G$1+2,FALSE))</f>
        <v>500</v>
      </c>
      <c r="H8">
        <f>IF(VLOOKUP($A8,Days_Since_100!$H:$KU,H$1+2,FALSE)=0,NA(),VLOOKUP($A8,Days_Since_100!$H:$KU,H$1+2,FALSE))</f>
        <v>673</v>
      </c>
      <c r="I8">
        <f>IF(VLOOKUP($A8,Days_Since_100!$H:$KU,I$1+2,FALSE)=0,NA(),VLOOKUP($A8,Days_Since_100!$H:$KU,I$1+2,FALSE))</f>
        <v>1073</v>
      </c>
      <c r="J8">
        <f>IF(VLOOKUP($A8,Days_Since_100!$H:$KU,J$1+2,FALSE)=0,NA(),VLOOKUP($A8,Days_Since_100!$H:$KU,J$1+2,FALSE))</f>
        <v>1695</v>
      </c>
      <c r="K8">
        <f>IF(VLOOKUP($A8,Days_Since_100!$H:$KU,K$1+2,FALSE)=0,NA(),VLOOKUP($A8,Days_Since_100!$H:$KU,K$1+2,FALSE))</f>
        <v>2277</v>
      </c>
      <c r="L8">
        <f>IF(VLOOKUP($A8,Days_Since_100!$H:$KU,L$1+2,FALSE)=0,NA(),VLOOKUP($A8,Days_Since_100!$H:$KU,L$1+2,FALSE))</f>
        <v>3146</v>
      </c>
      <c r="M8">
        <f>IF(VLOOKUP($A8,Days_Since_100!$H:$KU,M$1+2,FALSE)=0,NA(),VLOOKUP($A8,Days_Since_100!$H:$KU,M$1+2,FALSE))</f>
        <v>5232</v>
      </c>
      <c r="N8">
        <f>IF(VLOOKUP($A8,Days_Since_100!$H:$KU,N$1+2,FALSE)=0,NA(),VLOOKUP($A8,Days_Since_100!$H:$KU,N$1+2,FALSE))</f>
        <v>6391</v>
      </c>
      <c r="O8">
        <f>IF(VLOOKUP($A8,Days_Since_100!$H:$KU,O$1+2,FALSE)=0,NA(),VLOOKUP($A8,Days_Since_100!$H:$KU,O$1+2,FALSE))</f>
        <v>7798</v>
      </c>
      <c r="P8">
        <f>IF(VLOOKUP($A8,Days_Since_100!$H:$KU,P$1+2,FALSE)=0,NA(),VLOOKUP($A8,Days_Since_100!$H:$KU,P$1+2,FALSE))</f>
        <v>9942</v>
      </c>
      <c r="Q8">
        <f>IF(VLOOKUP($A8,Days_Since_100!$H:$KU,Q$1+2,FALSE)=0,NA(),VLOOKUP($A8,Days_Since_100!$H:$KU,Q$1+2,FALSE))</f>
        <v>11748</v>
      </c>
      <c r="R8">
        <f>IF(VLOOKUP($A8,Days_Since_100!$H:$KU,R$1+2,FALSE)=0,NA(),VLOOKUP($A8,Days_Since_100!$H:$KU,R$1+2,FALSE))</f>
        <v>13910</v>
      </c>
      <c r="S8">
        <f>IF(VLOOKUP($A8,Days_Since_100!$H:$KU,S$1+2,FALSE)=0,NA(),VLOOKUP($A8,Days_Since_100!$H:$KU,S$1+2,FALSE))</f>
        <v>17963</v>
      </c>
      <c r="T8">
        <f>IF(VLOOKUP($A8,Days_Since_100!$H:$KU,T$1+2,FALSE)=0,NA(),VLOOKUP($A8,Days_Since_100!$H:$KU,T$1+2,FALSE))</f>
        <v>20410</v>
      </c>
      <c r="U8">
        <f>IF(VLOOKUP($A8,Days_Since_100!$H:$KU,U$1+2,FALSE)=0,NA(),VLOOKUP($A8,Days_Since_100!$H:$KU,U$1+2,FALSE))</f>
        <v>25374</v>
      </c>
      <c r="V8">
        <f>IF(VLOOKUP($A8,Days_Since_100!$H:$KU,V$1+2,FALSE)=0,NA(),VLOOKUP($A8,Days_Since_100!$H:$KU,V$1+2,FALSE))</f>
        <v>28768</v>
      </c>
      <c r="W8">
        <f>IF(VLOOKUP($A8,Days_Since_100!$H:$KU,W$1+2,FALSE)=0,NA(),VLOOKUP($A8,Days_Since_100!$H:$KU,W$1+2,FALSE))</f>
        <v>35136</v>
      </c>
      <c r="X8">
        <f>IF(VLOOKUP($A8,Days_Since_100!$H:$KU,X$1+2,FALSE)=0,NA(),VLOOKUP($A8,Days_Since_100!$H:$KU,X$1+2,FALSE))</f>
        <v>39885</v>
      </c>
      <c r="Y8">
        <f>IF(VLOOKUP($A8,Days_Since_100!$H:$KU,Y$1+2,FALSE)=0,NA(),VLOOKUP($A8,Days_Since_100!$H:$KU,Y$1+2,FALSE))</f>
        <v>49515</v>
      </c>
      <c r="Z8">
        <f>IF(VLOOKUP($A8,Days_Since_100!$H:$KU,Z$1+2,FALSE)=0,NA(),VLOOKUP($A8,Days_Since_100!$H:$KU,Z$1+2,FALSE))</f>
        <v>57786</v>
      </c>
      <c r="AA8">
        <f>IF(VLOOKUP($A8,Days_Since_100!$H:$KU,AA$1+2,FALSE)=0,NA(),VLOOKUP($A8,Days_Since_100!$H:$KU,AA$1+2,FALSE))</f>
        <v>65719</v>
      </c>
      <c r="AB8">
        <f>IF(VLOOKUP($A8,Days_Since_100!$H:$KU,AB$1+2,FALSE)=0,NA(),VLOOKUP($A8,Days_Since_100!$H:$KU,AB$1+2,FALSE))</f>
        <v>73235</v>
      </c>
      <c r="AC8">
        <f>IF(VLOOKUP($A8,Days_Since_100!$H:$KU,AC$1+2,FALSE)=0,NA(),VLOOKUP($A8,Days_Since_100!$H:$KU,AC$1+2,FALSE))</f>
        <v>80110</v>
      </c>
      <c r="AD8">
        <f>IF(VLOOKUP($A8,Days_Since_100!$H:$KU,AD$1+2,FALSE)=0,NA(),VLOOKUP($A8,Days_Since_100!$H:$KU,AD$1+2,FALSE))</f>
        <v>87956</v>
      </c>
      <c r="AE8">
        <f>IF(VLOOKUP($A8,Days_Since_100!$H:$KU,AE$1+2,FALSE)=0,NA(),VLOOKUP($A8,Days_Since_100!$H:$KU,AE$1+2,FALSE))</f>
        <v>95923</v>
      </c>
      <c r="AF8">
        <f>IF(VLOOKUP($A8,Days_Since_100!$H:$KU,AF$1+2,FALSE)=0,NA(),VLOOKUP($A8,Days_Since_100!$H:$KU,AF$1+2,FALSE))</f>
        <v>104118</v>
      </c>
      <c r="AG8">
        <f>IF(VLOOKUP($A8,Days_Since_100!$H:$KU,AG$1+2,FALSE)=0,NA(),VLOOKUP($A8,Days_Since_100!$H:$KU,AG$1+2,FALSE))</f>
        <v>112065</v>
      </c>
      <c r="AH8">
        <f>IF(VLOOKUP($A8,Days_Since_100!$H:$KU,AH$1+2,FALSE)=0,NA(),VLOOKUP($A8,Days_Since_100!$H:$KU,AH$1+2,FALSE))</f>
        <v>119199</v>
      </c>
      <c r="AI8">
        <f>IF(VLOOKUP($A8,Days_Since_100!$H:$KU,AI$1+2,FALSE)=0,NA(),VLOOKUP($A8,Days_Since_100!$H:$KU,AI$1+2,FALSE))</f>
        <v>126168</v>
      </c>
      <c r="AJ8">
        <f>IF(VLOOKUP($A8,Days_Since_100!$H:$KU,AJ$1+2,FALSE)=0,NA(),VLOOKUP($A8,Days_Since_100!$H:$KU,AJ$1+2,FALSE))</f>
        <v>131646</v>
      </c>
      <c r="AK8">
        <f>IF(VLOOKUP($A8,Days_Since_100!$H:$KU,AK$1+2,FALSE)=0,NA(),VLOOKUP($A8,Days_Since_100!$H:$KU,AK$1+2,FALSE))</f>
        <v>136675</v>
      </c>
      <c r="AL8">
        <f>IF(VLOOKUP($A8,Days_Since_100!$H:$KU,AL$1+2,FALSE)=0,NA(),VLOOKUP($A8,Days_Since_100!$H:$KU,AL$1+2,FALSE))</f>
        <v>141942</v>
      </c>
      <c r="AM8">
        <f>IF(VLOOKUP($A8,Days_Since_100!$H:$KU,AM$1+2,FALSE)=0,NA(),VLOOKUP($A8,Days_Since_100!$H:$KU,AM$1+2,FALSE))</f>
        <v>148220</v>
      </c>
      <c r="AN8">
        <f>IF(VLOOKUP($A8,Days_Since_100!$H:$KU,AN$1+2,FALSE)=0,NA(),VLOOKUP($A8,Days_Since_100!$H:$KU,AN$1+2,FALSE))</f>
        <v>153222</v>
      </c>
      <c r="AO8">
        <f>IF(VLOOKUP($A8,Days_Since_100!$H:$KU,AO$1+2,FALSE)=0,NA(),VLOOKUP($A8,Days_Since_100!$H:$KU,AO$1+2,FALSE))</f>
        <v>158273</v>
      </c>
      <c r="AP8">
        <f>IF(VLOOKUP($A8,Days_Since_100!$H:$KU,AP$1+2,FALSE)=0,NA(),VLOOKUP($A8,Days_Since_100!$H:$KU,AP$1+2,FALSE))</f>
        <v>163027</v>
      </c>
      <c r="AQ8">
        <f>IF(VLOOKUP($A8,Days_Since_100!$H:$KU,AQ$1+2,FALSE)=0,NA(),VLOOKUP($A8,Days_Since_100!$H:$KU,AQ$1+2,FALSE))</f>
        <v>166831</v>
      </c>
      <c r="AR8">
        <f>IF(VLOOKUP($A8,Days_Since_100!$H:$KU,AR$1+2,FALSE)=0,NA(),VLOOKUP($A8,Days_Since_100!$H:$KU,AR$1+2,FALSE))</f>
        <v>170099</v>
      </c>
      <c r="AS8">
        <f>IF(VLOOKUP($A8,Days_Since_100!$H:$KU,AS$1+2,FALSE)=0,NA(),VLOOKUP($A8,Days_Since_100!$H:$KU,AS$1+2,FALSE))</f>
        <v>172541</v>
      </c>
      <c r="AT8">
        <f>IF(VLOOKUP($A8,Days_Since_100!$H:$KU,AT$1+2,FALSE)=0,NA(),VLOOKUP($A8,Days_Since_100!$H:$KU,AT$1+2,FALSE))</f>
        <v>177644</v>
      </c>
      <c r="AU8">
        <f>IF(VLOOKUP($A8,Days_Since_100!$H:$KU,AU$1+2,FALSE)=0,NA(),VLOOKUP($A8,Days_Since_100!$H:$KU,AU$1+2,FALSE))</f>
        <v>184948</v>
      </c>
      <c r="AV8">
        <f>IF(VLOOKUP($A8,Days_Since_100!$H:$KU,AV$1+2,FALSE)=0,NA(),VLOOKUP($A8,Days_Since_100!$H:$KU,AV$1+2,FALSE))</f>
        <v>190839</v>
      </c>
      <c r="AW8">
        <f>IF(VLOOKUP($A8,Days_Since_100!$H:$KU,AW$1+2,FALSE)=0,NA(),VLOOKUP($A8,Days_Since_100!$H:$KU,AW$1+2,FALSE))</f>
        <v>191726</v>
      </c>
      <c r="AX8">
        <f>IF(VLOOKUP($A8,Days_Since_100!$H:$KU,AX$1+2,FALSE)=0,NA(),VLOOKUP($A8,Days_Since_100!$H:$KU,AX$1+2,FALSE))</f>
        <v>198674</v>
      </c>
      <c r="AY8">
        <f>IF(VLOOKUP($A8,Days_Since_100!$H:$KU,AY$1+2,FALSE)=0,NA(),VLOOKUP($A8,Days_Since_100!$H:$KU,AY$1+2,FALSE))</f>
        <v>200210</v>
      </c>
      <c r="AZ8" t="e">
        <f>IF(VLOOKUP($A8,Days_Since_100!$H:$KU,AZ$1+2,FALSE)=0,NA(),VLOOKUP($A8,Days_Since_100!$H:$KU,AZ$1+2,FALSE))</f>
        <v>#N/A</v>
      </c>
      <c r="BA8" t="e">
        <f>IF(VLOOKUP($A8,Days_Since_100!$H:$KU,BA$1+2,FALSE)=0,NA(),VLOOKUP($A8,Days_Since_100!$H:$KU,BA$1+2,FALSE))</f>
        <v>#N/A</v>
      </c>
      <c r="BB8" t="e">
        <f>IF(VLOOKUP($A8,Days_Since_100!$H:$KU,BB$1+2,FALSE)=0,NA(),VLOOKUP($A8,Days_Since_100!$H:$KU,BB$1+2,FALSE))</f>
        <v>#N/A</v>
      </c>
      <c r="BC8" t="e">
        <f>IF(VLOOKUP($A8,Days_Since_100!$H:$KU,BC$1+2,FALSE)=0,NA(),VLOOKUP($A8,Days_Since_100!$H:$KU,BC$1+2,FALSE))</f>
        <v>#N/A</v>
      </c>
      <c r="BD8" t="e">
        <f>IF(VLOOKUP($A8,Days_Since_100!$H:$KU,BD$1+2,FALSE)=0,NA(),VLOOKUP($A8,Days_Since_100!$H:$KU,BD$1+2,FALSE))</f>
        <v>#N/A</v>
      </c>
      <c r="BE8" t="e">
        <f>IF(VLOOKUP($A8,Days_Since_100!$H:$KU,BE$1+2,FALSE)=0,NA(),VLOOKUP($A8,Days_Since_100!$H:$KU,BE$1+2,FALSE))</f>
        <v>#N/A</v>
      </c>
      <c r="BF8" t="e">
        <f>IF(VLOOKUP($A8,Days_Since_100!$H:$KU,BF$1+2,FALSE)=0,NA(),VLOOKUP($A8,Days_Since_100!$H:$KU,BF$1+2,FALSE))</f>
        <v>#N/A</v>
      </c>
      <c r="BG8" t="e">
        <f>IF(VLOOKUP($A8,Days_Since_100!$H:$KU,BG$1+2,FALSE)=0,NA(),VLOOKUP($A8,Days_Since_100!$H:$KU,BG$1+2,FALSE))</f>
        <v>#N/A</v>
      </c>
      <c r="BH8" t="e">
        <f>IF(VLOOKUP($A8,Days_Since_100!$H:$KU,BH$1+2,FALSE)=0,NA(),VLOOKUP($A8,Days_Since_100!$H:$KU,BH$1+2,FALSE))</f>
        <v>#N/A</v>
      </c>
      <c r="BI8" t="e">
        <f>IF(VLOOKUP($A8,Days_Since_100!$H:$KU,BI$1+2,FALSE)=0,NA(),VLOOKUP($A8,Days_Since_100!$H:$KU,BI$1+2,FALSE))</f>
        <v>#N/A</v>
      </c>
      <c r="BJ8" t="e">
        <f>IF(VLOOKUP($A8,Days_Since_100!$H:$KU,BJ$1+2,FALSE)=0,NA(),VLOOKUP($A8,Days_Since_100!$H:$KU,BJ$1+2,FALSE))</f>
        <v>#N/A</v>
      </c>
      <c r="BK8" t="e">
        <f>IF(VLOOKUP($A8,Days_Since_100!$H:$KU,BK$1+2,FALSE)=0,NA(),VLOOKUP($A8,Days_Since_100!$H:$KU,BK$1+2,FALSE))</f>
        <v>#N/A</v>
      </c>
      <c r="BL8" t="e">
        <f>IF(VLOOKUP($A8,Days_Since_100!$H:$KU,BL$1+2,FALSE)=0,NA(),VLOOKUP($A8,Days_Since_100!$H:$KU,BL$1+2,FALSE))</f>
        <v>#N/A</v>
      </c>
      <c r="BM8" t="e">
        <f>IF(VLOOKUP($A8,Days_Since_100!$H:$KU,BM$1+2,FALSE)=0,NA(),VLOOKUP($A8,Days_Since_100!$H:$KU,BM$1+2,FALSE))</f>
        <v>#N/A</v>
      </c>
      <c r="BN8" t="e">
        <f>IF(VLOOKUP($A8,Days_Since_100!$H:$KU,BN$1+2,FALSE)=0,NA(),VLOOKUP($A8,Days_Since_100!$H:$KU,BN$1+2,FALSE))</f>
        <v>#N/A</v>
      </c>
      <c r="BO8" t="e">
        <f>IF(VLOOKUP($A8,Days_Since_100!$H:$KU,BO$1+2,FALSE)=0,NA(),VLOOKUP($A8,Days_Since_100!$H:$KU,BO$1+2,FALSE))</f>
        <v>#N/A</v>
      </c>
      <c r="BP8" t="e">
        <f>IF(VLOOKUP($A8,Days_Since_100!$H:$KU,BP$1+2,FALSE)=0,NA(),VLOOKUP($A8,Days_Since_100!$H:$KU,BP$1+2,FALSE))</f>
        <v>#N/A</v>
      </c>
      <c r="BQ8" t="e">
        <f>IF(VLOOKUP($A8,Days_Since_100!$H:$KU,BQ$1+2,FALSE)=0,NA(),VLOOKUP($A8,Days_Since_100!$H:$KU,BQ$1+2,FALSE))</f>
        <v>#N/A</v>
      </c>
      <c r="BR8" t="e">
        <f>IF(VLOOKUP($A8,Days_Since_100!$H:$KU,BR$1+2,FALSE)=0,NA(),VLOOKUP($A8,Days_Since_100!$H:$KU,BR$1+2,FALSE))</f>
        <v>#N/A</v>
      </c>
      <c r="BS8" t="e">
        <f>IF(VLOOKUP($A8,Days_Since_100!$H:$KU,BS$1+2,FALSE)=0,NA(),VLOOKUP($A8,Days_Since_100!$H:$KU,BS$1+2,FALSE))</f>
        <v>#N/A</v>
      </c>
      <c r="BT8" t="e">
        <f>IF(VLOOKUP($A8,Days_Since_100!$H:$KU,BT$1+2,FALSE)=0,NA(),VLOOKUP($A8,Days_Since_100!$H:$KU,BT$1+2,FALSE))</f>
        <v>#N/A</v>
      </c>
      <c r="BU8" t="e">
        <f>IF(VLOOKUP($A8,Days_Since_100!$H:$KU,BU$1+2,FALSE)=0,NA(),VLOOKUP($A8,Days_Since_100!$H:$KU,BU$1+2,FALSE))</f>
        <v>#N/A</v>
      </c>
      <c r="BV8" t="e">
        <f>IF(VLOOKUP($A8,Days_Since_100!$H:$KU,BV$1+2,FALSE)=0,NA(),VLOOKUP($A8,Days_Since_100!$H:$KU,BV$1+2,FALSE))</f>
        <v>#N/A</v>
      </c>
      <c r="BW8" t="e">
        <f>IF(VLOOKUP($A8,Days_Since_100!$H:$KU,BW$1+2,FALSE)=0,NA(),VLOOKUP($A8,Days_Since_100!$H:$KU,BW$1+2,FALSE))</f>
        <v>#N/A</v>
      </c>
      <c r="BX8" t="e">
        <f>IF(VLOOKUP($A8,Days_Since_100!$H:$KU,BX$1+2,FALSE)=0,NA(),VLOOKUP($A8,Days_Since_100!$H:$KU,BX$1+2,FALSE))</f>
        <v>#N/A</v>
      </c>
      <c r="BY8" t="e">
        <f>IF(VLOOKUP($A8,Days_Since_100!$H:$KU,BY$1+2,FALSE)=0,NA(),VLOOKUP($A8,Days_Since_100!$H:$KU,BY$1+2,FALSE))</f>
        <v>#N/A</v>
      </c>
      <c r="BZ8" t="e">
        <f>IF(VLOOKUP($A8,Days_Since_100!$H:$KU,BZ$1+2,FALSE)=0,NA(),VLOOKUP($A8,Days_Since_100!$H:$KU,BZ$1+2,FALSE))</f>
        <v>#N/A</v>
      </c>
      <c r="CA8" t="e">
        <f>IF(VLOOKUP($A8,Days_Since_100!$H:$KU,CA$1+2,FALSE)=0,NA(),VLOOKUP($A8,Days_Since_100!$H:$KU,CA$1+2,FALSE))</f>
        <v>#N/A</v>
      </c>
      <c r="CB8" t="e">
        <f>IF(VLOOKUP($A8,Days_Since_100!$H:$KU,CB$1+2,FALSE)=0,NA(),VLOOKUP($A8,Days_Since_100!$H:$KU,CB$1+2,FALSE))</f>
        <v>#N/A</v>
      </c>
      <c r="CC8" t="e">
        <f>IF(VLOOKUP($A8,Days_Since_100!$H:$KU,CC$1+2,FALSE)=0,NA(),VLOOKUP($A8,Days_Since_100!$H:$KU,CC$1+2,FALSE))</f>
        <v>#N/A</v>
      </c>
      <c r="CD8" t="e">
        <f>IF(VLOOKUP($A8,Days_Since_100!$H:$KU,CD$1+2,FALSE)=0,NA(),VLOOKUP($A8,Days_Since_100!$H:$KU,CD$1+2,FALSE))</f>
        <v>#N/A</v>
      </c>
      <c r="CE8" t="e">
        <f>IF(VLOOKUP($A8,Days_Since_100!$H:$KU,CE$1+2,FALSE)=0,NA(),VLOOKUP($A8,Days_Since_100!$H:$KU,CE$1+2,FALSE))</f>
        <v>#N/A</v>
      </c>
      <c r="CF8" t="e">
        <f>IF(VLOOKUP($A8,Days_Since_100!$H:$KU,CF$1+2,FALSE)=0,NA(),VLOOKUP($A8,Days_Since_100!$H:$KU,CF$1+2,FALSE))</f>
        <v>#N/A</v>
      </c>
      <c r="CG8" t="e">
        <f>IF(VLOOKUP($A8,Days_Since_100!$H:$KU,CG$1+2,FALSE)=0,NA(),VLOOKUP($A8,Days_Since_100!$H:$KU,CG$1+2,FALSE))</f>
        <v>#N/A</v>
      </c>
      <c r="CH8" t="e">
        <f>IF(VLOOKUP($A8,Days_Since_100!$H:$KU,CH$1+2,FALSE)=0,NA(),VLOOKUP($A8,Days_Since_100!$H:$KU,CH$1+2,FALSE))</f>
        <v>#N/A</v>
      </c>
      <c r="CI8" t="e">
        <f>IF(VLOOKUP($A8,Days_Since_100!$H:$KU,CI$1+2,FALSE)=0,NA(),VLOOKUP($A8,Days_Since_100!$H:$KU,CI$1+2,FALSE))</f>
        <v>#N/A</v>
      </c>
      <c r="CJ8" t="e">
        <f>IF(VLOOKUP($A8,Days_Since_100!$H:$KU,CJ$1+2,FALSE)=0,NA(),VLOOKUP($A8,Days_Since_100!$H:$KU,CJ$1+2,FALSE))</f>
        <v>#N/A</v>
      </c>
      <c r="CK8" t="e">
        <f>IF(VLOOKUP($A8,Days_Since_100!$H:$KU,CK$1+2,FALSE)=0,NA(),VLOOKUP($A8,Days_Since_100!$H:$KU,CK$1+2,FALSE))</f>
        <v>#N/A</v>
      </c>
      <c r="CL8" t="e">
        <f>IF(VLOOKUP($A8,Days_Since_100!$H:$KU,CL$1+2,FALSE)=0,NA(),VLOOKUP($A8,Days_Since_100!$H:$KU,CL$1+2,FALSE))</f>
        <v>#N/A</v>
      </c>
      <c r="CM8" t="e">
        <f>IF(VLOOKUP($A8,Days_Since_100!$H:$KU,CM$1+2,FALSE)=0,NA(),VLOOKUP($A8,Days_Since_100!$H:$KU,CM$1+2,FALSE))</f>
        <v>#N/A</v>
      </c>
      <c r="CN8" t="e">
        <f>IF(VLOOKUP($A8,Days_Since_100!$H:$KU,CN$1+2,FALSE)=0,NA(),VLOOKUP($A8,Days_Since_100!$H:$KU,CN$1+2,FALSE))</f>
        <v>#N/A</v>
      </c>
      <c r="CO8" t="e">
        <f>IF(VLOOKUP($A8,Days_Since_100!$H:$KU,CO$1+2,FALSE)=0,NA(),VLOOKUP($A8,Days_Since_100!$H:$KU,CO$1+2,FALSE))</f>
        <v>#N/A</v>
      </c>
      <c r="CP8" t="e">
        <f>IF(VLOOKUP($A8,Days_Since_100!$H:$KU,CP$1+2,FALSE)=0,NA(),VLOOKUP($A8,Days_Since_100!$H:$KU,CP$1+2,FALSE))</f>
        <v>#N/A</v>
      </c>
      <c r="CQ8" t="e">
        <f>IF(VLOOKUP($A8,Days_Since_100!$H:$KU,CQ$1+2,FALSE)=0,NA(),VLOOKUP($A8,Days_Since_100!$H:$KU,CQ$1+2,FALSE))</f>
        <v>#N/A</v>
      </c>
      <c r="CR8" t="e">
        <f>IF(VLOOKUP($A8,Days_Since_100!$H:$KU,CR$1+2,FALSE)=0,NA(),VLOOKUP($A8,Days_Since_100!$H:$KU,CR$1+2,FALSE))</f>
        <v>#N/A</v>
      </c>
      <c r="CS8" t="e">
        <f>IF(VLOOKUP($A8,Days_Since_100!$H:$KU,CS$1+2,FALSE)=0,NA(),VLOOKUP($A8,Days_Since_100!$H:$KU,CS$1+2,FALSE))</f>
        <v>#N/A</v>
      </c>
      <c r="CT8" t="e">
        <f>IF(VLOOKUP($A8,Days_Since_100!$H:$KU,CT$1+2,FALSE)=0,NA(),VLOOKUP($A8,Days_Since_100!$H:$KU,CT$1+2,FALSE))</f>
        <v>#N/A</v>
      </c>
      <c r="CU8" t="e">
        <f>IF(VLOOKUP($A8,Days_Since_100!$H:$KU,CU$1+2,FALSE)=0,NA(),VLOOKUP($A8,Days_Since_100!$H:$KU,CU$1+2,FALSE))</f>
        <v>#N/A</v>
      </c>
      <c r="CV8" t="e">
        <f>IF(VLOOKUP($A8,Days_Since_100!$H:$KU,CV$1+2,FALSE)=0,NA(),VLOOKUP($A8,Days_Since_100!$H:$KU,CV$1+2,FALSE))</f>
        <v>#N/A</v>
      </c>
      <c r="CW8" t="e">
        <f>IF(VLOOKUP($A8,Days_Since_100!$H:$KU,CW$1+2,FALSE)=0,NA(),VLOOKUP($A8,Days_Since_100!$H:$KU,CW$1+2,FALSE))</f>
        <v>#N/A</v>
      </c>
      <c r="CX8" t="e">
        <f>IF(VLOOKUP($A8,Days_Since_100!$H:$KU,CX$1+2,FALSE)=0,NA(),VLOOKUP($A8,Days_Since_100!$H:$KU,CX$1+2,FALSE))</f>
        <v>#N/A</v>
      </c>
      <c r="CY8" t="e">
        <f>IF(VLOOKUP($A8,Days_Since_100!$H:$KU,CY$1+2,FALSE)=0,NA(),VLOOKUP($A8,Days_Since_100!$H:$KU,CY$1+2,FALSE))</f>
        <v>#N/A</v>
      </c>
      <c r="CZ8" t="e">
        <f>IF(VLOOKUP($A8,Days_Since_100!$H:$KU,CZ$1+2,FALSE)=0,NA(),VLOOKUP($A8,Days_Since_100!$H:$KU,CZ$1+2,FALSE))</f>
        <v>#N/A</v>
      </c>
      <c r="DA8" t="e">
        <f>IF(VLOOKUP($A8,Days_Since_100!$H:$KU,DA$1+2,FALSE)=0,NA(),VLOOKUP($A8,Days_Since_100!$H:$KU,DA$1+2,FALSE))</f>
        <v>#N/A</v>
      </c>
      <c r="DB8" t="e">
        <f>IF(VLOOKUP($A8,Days_Since_100!$H:$KU,DB$1+2,FALSE)=0,NA(),VLOOKUP($A8,Days_Since_100!$H:$KU,DB$1+2,FALSE))</f>
        <v>#N/A</v>
      </c>
      <c r="DC8" t="e">
        <f>IF(VLOOKUP($A8,Days_Since_100!$H:$KU,DC$1+2,FALSE)=0,NA(),VLOOKUP($A8,Days_Since_100!$H:$KU,DC$1+2,FALSE))</f>
        <v>#N/A</v>
      </c>
      <c r="DD8" t="e">
        <f>IF(VLOOKUP($A8,Days_Since_100!$H:$KU,DD$1+2,FALSE)=0,NA(),VLOOKUP($A8,Days_Since_100!$H:$KU,DD$1+2,FALSE))</f>
        <v>#N/A</v>
      </c>
      <c r="DE8" t="e">
        <f>IF(VLOOKUP($A8,Days_Since_100!$H:$KU,DE$1+2,FALSE)=0,NA(),VLOOKUP($A8,Days_Since_100!$H:$KU,DE$1+2,FALSE))</f>
        <v>#N/A</v>
      </c>
      <c r="DF8" t="e">
        <f>IF(VLOOKUP($A8,Days_Since_100!$H:$KU,DF$1+2,FALSE)=0,NA(),VLOOKUP($A8,Days_Since_100!$H:$KU,DF$1+2,FALSE))</f>
        <v>#N/A</v>
      </c>
      <c r="DG8" t="e">
        <f>IF(VLOOKUP($A8,Days_Since_100!$H:$KU,DG$1+2,FALSE)=0,NA(),VLOOKUP($A8,Days_Since_100!$H:$KU,DG$1+2,FALSE))</f>
        <v>#N/A</v>
      </c>
      <c r="DH8" t="e">
        <f>IF(VLOOKUP($A8,Days_Since_100!$H:$KU,DH$1+2,FALSE)=0,NA(),VLOOKUP($A8,Days_Since_100!$H:$KU,DH$1+2,FALSE))</f>
        <v>#N/A</v>
      </c>
      <c r="DI8" t="e">
        <f>IF(VLOOKUP($A8,Days_Since_100!$H:$KU,DI$1+2,FALSE)=0,NA(),VLOOKUP($A8,Days_Since_100!$H:$KU,DI$1+2,FALSE))</f>
        <v>#N/A</v>
      </c>
      <c r="DJ8" t="e">
        <f>IF(VLOOKUP($A8,Days_Since_100!$H:$KU,DJ$1+2,FALSE)=0,NA(),VLOOKUP($A8,Days_Since_100!$H:$KU,DJ$1+2,FALSE))</f>
        <v>#N/A</v>
      </c>
      <c r="DK8" t="e">
        <f>IF(VLOOKUP($A8,Days_Since_100!$H:$KU,DK$1+2,FALSE)=0,NA(),VLOOKUP($A8,Days_Since_100!$H:$KU,DK$1+2,FALSE))</f>
        <v>#N/A</v>
      </c>
      <c r="DL8" t="e">
        <f>IF(VLOOKUP($A8,Days_Since_100!$H:$KU,DL$1+2,FALSE)=0,NA(),VLOOKUP($A8,Days_Since_100!$H:$KU,DL$1+2,FALSE))</f>
        <v>#N/A</v>
      </c>
      <c r="DM8" t="e">
        <f>IF(VLOOKUP($A8,Days_Since_100!$H:$KU,DM$1+2,FALSE)=0,NA(),VLOOKUP($A8,Days_Since_100!$H:$KU,DM$1+2,FALSE))</f>
        <v>#N/A</v>
      </c>
      <c r="DN8" t="e">
        <f>IF(VLOOKUP($A8,Days_Since_100!$H:$KU,DN$1+2,FALSE)=0,NA(),VLOOKUP($A8,Days_Since_100!$H:$KU,DN$1+2,FALSE))</f>
        <v>#N/A</v>
      </c>
      <c r="DO8" t="e">
        <f>IF(VLOOKUP($A8,Days_Since_100!$H:$KU,DO$1+2,FALSE)=0,NA(),VLOOKUP($A8,Days_Since_100!$H:$KU,DO$1+2,FALSE))</f>
        <v>#N/A</v>
      </c>
      <c r="DP8" t="e">
        <f>IF(VLOOKUP($A8,Days_Since_100!$H:$KU,DP$1+2,FALSE)=0,NA(),VLOOKUP($A8,Days_Since_100!$H:$KU,DP$1+2,FALSE))</f>
        <v>#N/A</v>
      </c>
      <c r="DQ8" t="e">
        <f>IF(VLOOKUP($A8,Days_Since_100!$H:$KU,DQ$1+2,FALSE)=0,NA(),VLOOKUP($A8,Days_Since_100!$H:$KU,DQ$1+2,FALSE))</f>
        <v>#N/A</v>
      </c>
      <c r="DR8" t="e">
        <f>IF(VLOOKUP($A8,Days_Since_100!$H:$KU,DR$1+2,FALSE)=0,NA(),VLOOKUP($A8,Days_Since_100!$H:$KU,DR$1+2,FALSE))</f>
        <v>#N/A</v>
      </c>
      <c r="DS8" t="e">
        <f>IF(VLOOKUP($A8,Days_Since_100!$H:$KU,DS$1+2,FALSE)=0,NA(),VLOOKUP($A8,Days_Since_100!$H:$KU,DS$1+2,FALSE))</f>
        <v>#N/A</v>
      </c>
      <c r="DT8" t="e">
        <f>IF(VLOOKUP($A8,Days_Since_100!$H:$KU,DT$1+2,FALSE)=0,NA(),VLOOKUP($A8,Days_Since_100!$H:$KU,DT$1+2,FALSE))</f>
        <v>#N/A</v>
      </c>
      <c r="DU8" t="e">
        <f>IF(VLOOKUP($A8,Days_Since_100!$H:$KU,DU$1+2,FALSE)=0,NA(),VLOOKUP($A8,Days_Since_100!$H:$KU,DU$1+2,FALSE))</f>
        <v>#N/A</v>
      </c>
      <c r="DV8" t="e">
        <f>IF(VLOOKUP($A8,Days_Since_100!$H:$KU,DV$1+2,FALSE)=0,NA(),VLOOKUP($A8,Days_Since_100!$H:$KU,DV$1+2,FALSE))</f>
        <v>#N/A</v>
      </c>
      <c r="DW8" t="e">
        <f>IF(VLOOKUP($A8,Days_Since_100!$H:$KU,DW$1+2,FALSE)=0,NA(),VLOOKUP($A8,Days_Since_100!$H:$KU,DW$1+2,FALSE))</f>
        <v>#N/A</v>
      </c>
      <c r="DX8" t="e">
        <f>IF(VLOOKUP($A8,Days_Since_100!$H:$KU,DX$1+2,FALSE)=0,NA(),VLOOKUP($A8,Days_Since_100!$H:$KU,DX$1+2,FALSE))</f>
        <v>#N/A</v>
      </c>
      <c r="DY8" t="e">
        <f>IF(VLOOKUP($A8,Days_Since_100!$H:$KU,DY$1+2,FALSE)=0,NA(),VLOOKUP($A8,Days_Since_100!$H:$KU,DY$1+2,FALSE))</f>
        <v>#N/A</v>
      </c>
      <c r="DZ8" t="e">
        <f>IF(VLOOKUP($A8,Days_Since_100!$H:$KU,DZ$1+2,FALSE)=0,NA(),VLOOKUP($A8,Days_Since_100!$H:$KU,DZ$1+2,FALSE))</f>
        <v>#N/A</v>
      </c>
      <c r="EA8" t="e">
        <f>IF(VLOOKUP($A8,Days_Since_100!$H:$KU,EA$1+2,FALSE)=0,NA(),VLOOKUP($A8,Days_Since_100!$H:$KU,EA$1+2,FALSE))</f>
        <v>#N/A</v>
      </c>
      <c r="EB8" t="e">
        <f>IF(VLOOKUP($A8,Days_Since_100!$H:$KU,EB$1+2,FALSE)=0,NA(),VLOOKUP($A8,Days_Since_100!$H:$KU,EB$1+2,FALSE))</f>
        <v>#N/A</v>
      </c>
      <c r="EC8" t="e">
        <f>IF(VLOOKUP($A8,Days_Since_100!$H:$KU,EC$1+2,FALSE)=0,NA(),VLOOKUP($A8,Days_Since_100!$H:$KU,EC$1+2,FALSE))</f>
        <v>#N/A</v>
      </c>
      <c r="ED8" t="e">
        <f>IF(VLOOKUP($A8,Days_Since_100!$H:$KU,ED$1+2,FALSE)=0,NA(),VLOOKUP($A8,Days_Since_100!$H:$KU,ED$1+2,FALSE))</f>
        <v>#N/A</v>
      </c>
      <c r="EE8" t="e">
        <f>IF(VLOOKUP($A8,Days_Since_100!$H:$KU,EE$1+2,FALSE)=0,NA(),VLOOKUP($A8,Days_Since_100!$H:$KU,EE$1+2,FALSE))</f>
        <v>#N/A</v>
      </c>
      <c r="EF8" t="e">
        <f>IF(VLOOKUP($A8,Days_Since_100!$H:$KU,EF$1+2,FALSE)=0,NA(),VLOOKUP($A8,Days_Since_100!$H:$KU,EF$1+2,FALSE))</f>
        <v>#N/A</v>
      </c>
      <c r="EG8" t="e">
        <f>IF(VLOOKUP($A8,Days_Since_100!$H:$KU,EG$1+2,FALSE)=0,NA(),VLOOKUP($A8,Days_Since_100!$H:$KU,EG$1+2,FALSE))</f>
        <v>#N/A</v>
      </c>
      <c r="EH8" t="e">
        <f>IF(VLOOKUP($A8,Days_Since_100!$H:$KU,EH$1+2,FALSE)=0,NA(),VLOOKUP($A8,Days_Since_100!$H:$KU,EH$1+2,FALSE))</f>
        <v>#N/A</v>
      </c>
      <c r="EI8" t="e">
        <f>IF(VLOOKUP($A8,Days_Since_100!$H:$KU,EI$1+2,FALSE)=0,NA(),VLOOKUP($A8,Days_Since_100!$H:$KU,EI$1+2,FALSE))</f>
        <v>#N/A</v>
      </c>
      <c r="EJ8" t="e">
        <f>IF(VLOOKUP($A8,Days_Since_100!$H:$KU,EJ$1+2,FALSE)=0,NA(),VLOOKUP($A8,Days_Since_100!$H:$KU,EJ$1+2,FALSE))</f>
        <v>#N/A</v>
      </c>
      <c r="EK8" t="e">
        <f>IF(VLOOKUP($A8,Days_Since_100!$H:$KU,EK$1+2,FALSE)=0,NA(),VLOOKUP($A8,Days_Since_100!$H:$KU,EK$1+2,FALSE))</f>
        <v>#N/A</v>
      </c>
      <c r="EL8" t="e">
        <f>IF(VLOOKUP($A8,Days_Since_100!$H:$KU,EL$1+2,FALSE)=0,NA(),VLOOKUP($A8,Days_Since_100!$H:$KU,EL$1+2,FALSE))</f>
        <v>#N/A</v>
      </c>
      <c r="EM8" t="e">
        <f>IF(VLOOKUP($A8,Days_Since_100!$H:$KU,EM$1+2,FALSE)=0,NA(),VLOOKUP($A8,Days_Since_100!$H:$KU,EM$1+2,FALSE))</f>
        <v>#N/A</v>
      </c>
      <c r="EN8" t="e">
        <f>IF(VLOOKUP($A8,Days_Since_100!$H:$KU,EN$1+2,FALSE)=0,NA(),VLOOKUP($A8,Days_Since_100!$H:$KU,EN$1+2,FALSE))</f>
        <v>#N/A</v>
      </c>
      <c r="EO8" t="e">
        <f>IF(VLOOKUP($A8,Days_Since_100!$H:$KU,EO$1+2,FALSE)=0,NA(),VLOOKUP($A8,Days_Since_100!$H:$KU,EO$1+2,FALSE))</f>
        <v>#N/A</v>
      </c>
      <c r="EP8" t="e">
        <f>IF(VLOOKUP($A8,Days_Since_100!$H:$KU,EP$1+2,FALSE)=0,NA(),VLOOKUP($A8,Days_Since_100!$H:$KU,EP$1+2,FALSE))</f>
        <v>#N/A</v>
      </c>
      <c r="EQ8" t="e">
        <f>IF(VLOOKUP($A8,Days_Since_100!$H:$KU,EQ$1+2,FALSE)=0,NA(),VLOOKUP($A8,Days_Since_100!$H:$KU,EQ$1+2,FALSE))</f>
        <v>#N/A</v>
      </c>
      <c r="ER8" t="e">
        <f>IF(VLOOKUP($A8,Days_Since_100!$H:$KU,ER$1+2,FALSE)=0,NA(),VLOOKUP($A8,Days_Since_100!$H:$KU,ER$1+2,FALSE))</f>
        <v>#N/A</v>
      </c>
      <c r="ES8" t="e">
        <f>IF(VLOOKUP($A8,Days_Since_100!$H:$KU,ES$1+2,FALSE)=0,NA(),VLOOKUP($A8,Days_Since_100!$H:$KU,ES$1+2,FALSE))</f>
        <v>#N/A</v>
      </c>
      <c r="ET8" t="e">
        <f>IF(VLOOKUP($A8,Days_Since_100!$H:$KU,ET$1+2,FALSE)=0,NA(),VLOOKUP($A8,Days_Since_100!$H:$KU,ET$1+2,FALSE))</f>
        <v>#N/A</v>
      </c>
      <c r="EU8" t="e">
        <f>IF(VLOOKUP($A8,Days_Since_100!$H:$KU,EU$1+2,FALSE)=0,NA(),VLOOKUP($A8,Days_Since_100!$H:$KU,EU$1+2,FALSE))</f>
        <v>#N/A</v>
      </c>
      <c r="EV8" t="e">
        <f>IF(VLOOKUP($A8,Days_Since_100!$H:$KU,EV$1+2,FALSE)=0,NA(),VLOOKUP($A8,Days_Since_100!$H:$KU,EV$1+2,FALSE))</f>
        <v>#N/A</v>
      </c>
      <c r="EW8" t="e">
        <f>IF(VLOOKUP($A8,Days_Since_100!$H:$KU,EW$1+2,FALSE)=0,NA(),VLOOKUP($A8,Days_Since_100!$H:$KU,EW$1+2,FALSE))</f>
        <v>#N/A</v>
      </c>
      <c r="EX8" t="e">
        <f>IF(VLOOKUP($A8,Days_Since_100!$H:$KU,EX$1+2,FALSE)=0,NA(),VLOOKUP($A8,Days_Since_100!$H:$KU,EX$1+2,FALSE))</f>
        <v>#N/A</v>
      </c>
      <c r="EY8" t="e">
        <f>IF(VLOOKUP($A8,Days_Since_100!$H:$KU,EY$1+2,FALSE)=0,NA(),VLOOKUP($A8,Days_Since_100!$H:$KU,EY$1+2,FALSE))</f>
        <v>#N/A</v>
      </c>
      <c r="EZ8" t="e">
        <f>IF(VLOOKUP($A8,Days_Since_100!$H:$KU,EZ$1+2,FALSE)=0,NA(),VLOOKUP($A8,Days_Since_100!$H:$KU,EZ$1+2,FALSE))</f>
        <v>#N/A</v>
      </c>
      <c r="FA8" t="e">
        <f>IF(VLOOKUP($A8,Days_Since_100!$H:$KU,FA$1+2,FALSE)=0,NA(),VLOOKUP($A8,Days_Since_100!$H:$KU,FA$1+2,FALSE))</f>
        <v>#N/A</v>
      </c>
      <c r="FB8" t="e">
        <f>IF(VLOOKUP($A8,Days_Since_100!$H:$KU,FB$1+2,FALSE)=0,NA(),VLOOKUP($A8,Days_Since_100!$H:$KU,FB$1+2,FALSE))</f>
        <v>#N/A</v>
      </c>
      <c r="FC8" t="e">
        <f>IF(VLOOKUP($A8,Days_Since_100!$H:$KU,FC$1+2,FALSE)=0,NA(),VLOOKUP($A8,Days_Since_100!$H:$KU,FC$1+2,FALSE))</f>
        <v>#N/A</v>
      </c>
      <c r="FD8" t="e">
        <f>IF(VLOOKUP($A8,Days_Since_100!$H:$KU,FD$1+2,FALSE)=0,NA(),VLOOKUP($A8,Days_Since_100!$H:$KU,FD$1+2,FALSE))</f>
        <v>#N/A</v>
      </c>
      <c r="FE8" t="e">
        <f>IF(VLOOKUP($A8,Days_Since_100!$H:$KU,FE$1+2,FALSE)=0,NA(),VLOOKUP($A8,Days_Since_100!$H:$KU,FE$1+2,FALSE))</f>
        <v>#N/A</v>
      </c>
      <c r="FF8" t="e">
        <f>IF(VLOOKUP($A8,Days_Since_100!$H:$KU,FF$1+2,FALSE)=0,NA(),VLOOKUP($A8,Days_Since_100!$H:$KU,FF$1+2,FALSE))</f>
        <v>#N/A</v>
      </c>
      <c r="FG8" t="e">
        <f>IF(VLOOKUP($A8,Days_Since_100!$H:$KU,FG$1+2,FALSE)=0,NA(),VLOOKUP($A8,Days_Since_100!$H:$KU,FG$1+2,FALSE))</f>
        <v>#N/A</v>
      </c>
      <c r="FH8" t="e">
        <f>IF(VLOOKUP($A8,Days_Since_100!$H:$KU,FH$1+2,FALSE)=0,NA(),VLOOKUP($A8,Days_Since_100!$H:$KU,FH$1+2,FALSE))</f>
        <v>#N/A</v>
      </c>
      <c r="FI8" t="e">
        <f>IF(VLOOKUP($A8,Days_Since_100!$H:$KU,FI$1+2,FALSE)=0,NA(),VLOOKUP($A8,Days_Since_100!$H:$KU,FI$1+2,FALSE))</f>
        <v>#N/A</v>
      </c>
      <c r="FJ8" t="e">
        <f>IF(VLOOKUP($A8,Days_Since_100!$H:$KU,FJ$1+2,FALSE)=0,NA(),VLOOKUP($A8,Days_Since_100!$H:$KU,FJ$1+2,FALSE))</f>
        <v>#N/A</v>
      </c>
      <c r="FK8" t="e">
        <f>IF(VLOOKUP($A8,Days_Since_100!$H:$KU,FK$1+2,FALSE)=0,NA(),VLOOKUP($A8,Days_Since_100!$H:$KU,FK$1+2,FALSE))</f>
        <v>#N/A</v>
      </c>
      <c r="FL8" t="e">
        <f>IF(VLOOKUP($A8,Days_Since_100!$H:$KU,FL$1+2,FALSE)=0,NA(),VLOOKUP($A8,Days_Since_100!$H:$KU,FL$1+2,FALSE))</f>
        <v>#N/A</v>
      </c>
      <c r="FM8" t="e">
        <f>IF(VLOOKUP($A8,Days_Since_100!$H:$KU,FM$1+2,FALSE)=0,NA(),VLOOKUP($A8,Days_Since_100!$H:$KU,FM$1+2,FALSE))</f>
        <v>#N/A</v>
      </c>
      <c r="FN8" t="e">
        <f>IF(VLOOKUP($A8,Days_Since_100!$H:$KU,FN$1+2,FALSE)=0,NA(),VLOOKUP($A8,Days_Since_100!$H:$KU,FN$1+2,FALSE))</f>
        <v>#N/A</v>
      </c>
      <c r="FO8" t="e">
        <f>IF(VLOOKUP($A8,Days_Since_100!$H:$KU,FO$1+2,FALSE)=0,NA(),VLOOKUP($A8,Days_Since_100!$H:$KU,FO$1+2,FALSE))</f>
        <v>#N/A</v>
      </c>
      <c r="FP8" t="e">
        <f>IF(VLOOKUP($A8,Days_Since_100!$H:$KU,FP$1+2,FALSE)=0,NA(),VLOOKUP($A8,Days_Since_100!$H:$KU,FP$1+2,FALSE))</f>
        <v>#N/A</v>
      </c>
      <c r="FQ8" t="e">
        <f>IF(VLOOKUP($A8,Days_Since_100!$H:$KU,FQ$1+2,FALSE)=0,NA(),VLOOKUP($A8,Days_Since_100!$H:$KU,FQ$1+2,FALSE))</f>
        <v>#N/A</v>
      </c>
      <c r="FR8" t="e">
        <f>IF(VLOOKUP($A8,Days_Since_100!$H:$KU,FR$1+2,FALSE)=0,NA(),VLOOKUP($A8,Days_Since_100!$H:$KU,FR$1+2,FALSE))</f>
        <v>#N/A</v>
      </c>
      <c r="FS8" t="e">
        <f>IF(VLOOKUP($A8,Days_Since_100!$H:$KU,FS$1+2,FALSE)=0,NA(),VLOOKUP($A8,Days_Since_100!$H:$KU,FS$1+2,FALSE))</f>
        <v>#N/A</v>
      </c>
      <c r="FT8" t="e">
        <f>IF(VLOOKUP($A8,Days_Since_100!$H:$KU,FT$1+2,FALSE)=0,NA(),VLOOKUP($A8,Days_Since_100!$H:$KU,FT$1+2,FALSE))</f>
        <v>#N/A</v>
      </c>
      <c r="FU8" t="e">
        <f>IF(VLOOKUP($A8,Days_Since_100!$H:$KU,FU$1+2,FALSE)=0,NA(),VLOOKUP($A8,Days_Since_100!$H:$KU,FU$1+2,FALSE))</f>
        <v>#N/A</v>
      </c>
      <c r="FV8" t="e">
        <f>IF(VLOOKUP($A8,Days_Since_100!$H:$KU,FV$1+2,FALSE)=0,NA(),VLOOKUP($A8,Days_Since_100!$H:$KU,FV$1+2,FALSE))</f>
        <v>#N/A</v>
      </c>
      <c r="FW8" t="e">
        <f>IF(VLOOKUP($A8,Days_Since_100!$H:$KU,FW$1+2,FALSE)=0,NA(),VLOOKUP($A8,Days_Since_100!$H:$KU,FW$1+2,FALSE))</f>
        <v>#N/A</v>
      </c>
      <c r="FX8" t="e">
        <f>IF(VLOOKUP($A8,Days_Since_100!$H:$KU,FX$1+2,FALSE)=0,NA(),VLOOKUP($A8,Days_Since_100!$H:$KU,FX$1+2,FALSE))</f>
        <v>#N/A</v>
      </c>
      <c r="FY8" t="e">
        <f>IF(VLOOKUP($A8,Days_Since_100!$H:$KU,FY$1+2,FALSE)=0,NA(),VLOOKUP($A8,Days_Since_100!$H:$KU,FY$1+2,FALSE))</f>
        <v>#N/A</v>
      </c>
      <c r="FZ8" t="e">
        <f>IF(VLOOKUP($A8,Days_Since_100!$H:$KU,FZ$1+2,FALSE)=0,NA(),VLOOKUP($A8,Days_Since_100!$H:$KU,FZ$1+2,FALSE))</f>
        <v>#N/A</v>
      </c>
      <c r="GA8" t="e">
        <f>IF(VLOOKUP($A8,Days_Since_100!$H:$KU,GA$1+2,FALSE)=0,NA(),VLOOKUP($A8,Days_Since_100!$H:$KU,GA$1+2,FALSE))</f>
        <v>#N/A</v>
      </c>
      <c r="GB8" t="e">
        <f>IF(VLOOKUP($A8,Days_Since_100!$H:$KU,GB$1+2,FALSE)=0,NA(),VLOOKUP($A8,Days_Since_100!$H:$KU,GB$1+2,FALSE))</f>
        <v>#N/A</v>
      </c>
      <c r="GC8" t="e">
        <f>IF(VLOOKUP($A8,Days_Since_100!$H:$KU,GC$1+2,FALSE)=0,NA(),VLOOKUP($A8,Days_Since_100!$H:$KU,GC$1+2,FALSE))</f>
        <v>#N/A</v>
      </c>
      <c r="GD8" t="e">
        <f>IF(VLOOKUP($A8,Days_Since_100!$H:$KU,GD$1+2,FALSE)=0,NA(),VLOOKUP($A8,Days_Since_100!$H:$KU,GD$1+2,FALSE))</f>
        <v>#N/A</v>
      </c>
      <c r="GE8" t="e">
        <f>IF(VLOOKUP($A8,Days_Since_100!$H:$KU,GE$1+2,FALSE)=0,NA(),VLOOKUP($A8,Days_Since_100!$H:$KU,GE$1+2,FALSE))</f>
        <v>#N/A</v>
      </c>
      <c r="GF8" t="e">
        <f>IF(VLOOKUP($A8,Days_Since_100!$H:$KU,GF$1+2,FALSE)=0,NA(),VLOOKUP($A8,Days_Since_100!$H:$KU,GF$1+2,FALSE))</f>
        <v>#N/A</v>
      </c>
      <c r="GG8" t="e">
        <f>IF(VLOOKUP($A8,Days_Since_100!$H:$KU,GG$1+2,FALSE)=0,NA(),VLOOKUP($A8,Days_Since_100!$H:$KU,GG$1+2,FALSE))</f>
        <v>#N/A</v>
      </c>
      <c r="GH8" t="e">
        <f>IF(VLOOKUP($A8,Days_Since_100!$H:$KU,GH$1+2,FALSE)=0,NA(),VLOOKUP($A8,Days_Since_100!$H:$KU,GH$1+2,FALSE))</f>
        <v>#N/A</v>
      </c>
      <c r="GI8" t="e">
        <f>IF(VLOOKUP($A8,Days_Since_100!$H:$KU,GI$1+2,FALSE)=0,NA(),VLOOKUP($A8,Days_Since_100!$H:$KU,GI$1+2,FALSE))</f>
        <v>#N/A</v>
      </c>
      <c r="GJ8" t="e">
        <f>IF(VLOOKUP($A8,Days_Since_100!$H:$KU,GJ$1+2,FALSE)=0,NA(),VLOOKUP($A8,Days_Since_100!$H:$KU,GJ$1+2,FALSE))</f>
        <v>#N/A</v>
      </c>
      <c r="GK8" t="e">
        <f>IF(VLOOKUP($A8,Days_Since_100!$H:$KU,GK$1+2,FALSE)=0,NA(),VLOOKUP($A8,Days_Since_100!$H:$KU,GK$1+2,FALSE))</f>
        <v>#N/A</v>
      </c>
      <c r="GL8" t="e">
        <f>IF(VLOOKUP($A8,Days_Since_100!$H:$KU,GL$1+2,FALSE)=0,NA(),VLOOKUP($A8,Days_Since_100!$H:$KU,GL$1+2,FALSE))</f>
        <v>#N/A</v>
      </c>
      <c r="GM8" t="e">
        <f>IF(VLOOKUP($A8,Days_Since_100!$H:$KU,GM$1+2,FALSE)=0,NA(),VLOOKUP($A8,Days_Since_100!$H:$KU,GM$1+2,FALSE))</f>
        <v>#N/A</v>
      </c>
      <c r="GN8" t="e">
        <f>IF(VLOOKUP($A8,Days_Since_100!$H:$KU,GN$1+2,FALSE)=0,NA(),VLOOKUP($A8,Days_Since_100!$H:$KU,GN$1+2,FALSE))</f>
        <v>#N/A</v>
      </c>
      <c r="GO8" t="e">
        <f>IF(VLOOKUP($A8,Days_Since_100!$H:$KU,GO$1+2,FALSE)=0,NA(),VLOOKUP($A8,Days_Since_100!$H:$KU,GO$1+2,FALSE))</f>
        <v>#N/A</v>
      </c>
      <c r="GP8" t="e">
        <f>IF(VLOOKUP($A8,Days_Since_100!$H:$KU,GP$1+2,FALSE)=0,NA(),VLOOKUP($A8,Days_Since_100!$H:$KU,GP$1+2,FALSE))</f>
        <v>#N/A</v>
      </c>
      <c r="GQ8" t="e">
        <f>IF(VLOOKUP($A8,Days_Since_100!$H:$KU,GQ$1+2,FALSE)=0,NA(),VLOOKUP($A8,Days_Since_100!$H:$KU,GQ$1+2,FALSE))</f>
        <v>#N/A</v>
      </c>
      <c r="GR8" t="e">
        <f>IF(VLOOKUP($A8,Days_Since_100!$H:$KU,GR$1+2,FALSE)=0,NA(),VLOOKUP($A8,Days_Since_100!$H:$KU,GR$1+2,FALSE))</f>
        <v>#N/A</v>
      </c>
      <c r="GS8" t="e">
        <f>IF(VLOOKUP($A8,Days_Since_100!$H:$KU,GS$1+2,FALSE)=0,NA(),VLOOKUP($A8,Days_Since_100!$H:$KU,GS$1+2,FALSE))</f>
        <v>#N/A</v>
      </c>
      <c r="GT8" t="e">
        <f>IF(VLOOKUP($A8,Days_Since_100!$H:$KU,GT$1+2,FALSE)=0,NA(),VLOOKUP($A8,Days_Since_100!$H:$KU,GT$1+2,FALSE))</f>
        <v>#N/A</v>
      </c>
      <c r="GU8" t="e">
        <f>IF(VLOOKUP($A8,Days_Since_100!$H:$KU,GU$1+2,FALSE)=0,NA(),VLOOKUP($A8,Days_Since_100!$H:$KU,GU$1+2,FALSE))</f>
        <v>#N/A</v>
      </c>
      <c r="GV8" t="e">
        <f>IF(VLOOKUP($A8,Days_Since_100!$H:$KU,GV$1+2,FALSE)=0,NA(),VLOOKUP($A8,Days_Since_100!$H:$KU,GV$1+2,FALSE))</f>
        <v>#N/A</v>
      </c>
      <c r="GW8" t="e">
        <f>IF(VLOOKUP($A8,Days_Since_100!$H:$KU,GW$1+2,FALSE)=0,NA(),VLOOKUP($A8,Days_Since_100!$H:$KU,GW$1+2,FALSE))</f>
        <v>#N/A</v>
      </c>
      <c r="GX8" t="e">
        <f>IF(VLOOKUP($A8,Days_Since_100!$H:$KU,GX$1+2,FALSE)=0,NA(),VLOOKUP($A8,Days_Since_100!$H:$KU,GX$1+2,FALSE))</f>
        <v>#N/A</v>
      </c>
      <c r="GY8" t="e">
        <f>IF(VLOOKUP($A8,Days_Since_100!$H:$KU,GY$1+2,FALSE)=0,NA(),VLOOKUP($A8,Days_Since_100!$H:$KU,GY$1+2,FALSE))</f>
        <v>#N/A</v>
      </c>
      <c r="GZ8" t="e">
        <f>IF(VLOOKUP($A8,Days_Since_100!$H:$KU,GZ$1+2,FALSE)=0,NA(),VLOOKUP($A8,Days_Since_100!$H:$KU,GZ$1+2,FALSE))</f>
        <v>#N/A</v>
      </c>
      <c r="HA8" t="e">
        <f>IF(VLOOKUP($A8,Days_Since_100!$H:$KU,HA$1+2,FALSE)=0,NA(),VLOOKUP($A8,Days_Since_100!$H:$KU,HA$1+2,FALSE))</f>
        <v>#N/A</v>
      </c>
      <c r="HB8" t="e">
        <f>IF(VLOOKUP($A8,Days_Since_100!$H:$KU,HB$1+2,FALSE)=0,NA(),VLOOKUP($A8,Days_Since_100!$H:$KU,HB$1+2,FALSE))</f>
        <v>#N/A</v>
      </c>
      <c r="HC8" t="e">
        <f>IF(VLOOKUP($A8,Days_Since_100!$H:$KU,HC$1+2,FALSE)=0,NA(),VLOOKUP($A8,Days_Since_100!$H:$KU,HC$1+2,FALSE))</f>
        <v>#N/A</v>
      </c>
      <c r="HD8" t="e">
        <f>IF(VLOOKUP($A8,Days_Since_100!$H:$KU,HD$1+2,FALSE)=0,NA(),VLOOKUP($A8,Days_Since_100!$H:$KU,HD$1+2,FALSE))</f>
        <v>#N/A</v>
      </c>
      <c r="HE8" t="e">
        <f>IF(VLOOKUP($A8,Days_Since_100!$H:$KU,HE$1+2,FALSE)=0,NA(),VLOOKUP($A8,Days_Since_100!$H:$KU,HE$1+2,FALSE))</f>
        <v>#N/A</v>
      </c>
      <c r="HF8" t="e">
        <f>IF(VLOOKUP($A8,Days_Since_100!$H:$KU,HF$1+2,FALSE)=0,NA(),VLOOKUP($A8,Days_Since_100!$H:$KU,HF$1+2,FALSE))</f>
        <v>#N/A</v>
      </c>
      <c r="HG8" t="e">
        <f>IF(VLOOKUP($A8,Days_Since_100!$H:$KU,HG$1+2,FALSE)=0,NA(),VLOOKUP($A8,Days_Since_100!$H:$KU,HG$1+2,FALSE))</f>
        <v>#N/A</v>
      </c>
      <c r="HH8" t="e">
        <f>IF(VLOOKUP($A8,Days_Since_100!$H:$KU,HH$1+2,FALSE)=0,NA(),VLOOKUP($A8,Days_Since_100!$H:$KU,HH$1+2,FALSE))</f>
        <v>#N/A</v>
      </c>
      <c r="HI8" t="e">
        <f>IF(VLOOKUP($A8,Days_Since_100!$H:$KU,HI$1+2,FALSE)=0,NA(),VLOOKUP($A8,Days_Since_100!$H:$KU,HI$1+2,FALSE))</f>
        <v>#N/A</v>
      </c>
      <c r="HJ8" t="e">
        <f>IF(VLOOKUP($A8,Days_Since_100!$H:$KU,HJ$1+2,FALSE)=0,NA(),VLOOKUP($A8,Days_Since_100!$H:$KU,HJ$1+2,FALSE))</f>
        <v>#N/A</v>
      </c>
      <c r="HK8" t="e">
        <f>IF(VLOOKUP($A8,Days_Since_100!$H:$KU,HK$1+2,FALSE)=0,NA(),VLOOKUP($A8,Days_Since_100!$H:$KU,HK$1+2,FALSE))</f>
        <v>#N/A</v>
      </c>
      <c r="HL8" t="e">
        <f>IF(VLOOKUP($A8,Days_Since_100!$H:$KU,HL$1+2,FALSE)=0,NA(),VLOOKUP($A8,Days_Since_100!$H:$KU,HL$1+2,FALSE))</f>
        <v>#N/A</v>
      </c>
      <c r="HM8" t="e">
        <f>IF(VLOOKUP($A8,Days_Since_100!$H:$KU,HM$1+2,FALSE)=0,NA(),VLOOKUP($A8,Days_Since_100!$H:$KU,HM$1+2,FALSE))</f>
        <v>#N/A</v>
      </c>
      <c r="HN8" t="e">
        <f>IF(VLOOKUP($A8,Days_Since_100!$H:$KU,HN$1+2,FALSE)=0,NA(),VLOOKUP($A8,Days_Since_100!$H:$KU,HN$1+2,FALSE))</f>
        <v>#N/A</v>
      </c>
      <c r="HO8" t="e">
        <f>IF(VLOOKUP($A8,Days_Since_100!$H:$KU,HO$1+2,FALSE)=0,NA(),VLOOKUP($A8,Days_Since_100!$H:$KU,HO$1+2,FALSE))</f>
        <v>#N/A</v>
      </c>
      <c r="HP8" t="e">
        <f>IF(VLOOKUP($A8,Days_Since_100!$H:$KU,HP$1+2,FALSE)=0,NA(),VLOOKUP($A8,Days_Since_100!$H:$KU,HP$1+2,FALSE))</f>
        <v>#N/A</v>
      </c>
      <c r="HQ8" t="e">
        <f>IF(VLOOKUP($A8,Days_Since_100!$H:$KU,HQ$1+2,FALSE)=0,NA(),VLOOKUP($A8,Days_Since_100!$H:$KU,HQ$1+2,FALSE))</f>
        <v>#N/A</v>
      </c>
      <c r="HR8" t="e">
        <f>IF(VLOOKUP($A8,Days_Since_100!$H:$KU,HR$1+2,FALSE)=0,NA(),VLOOKUP($A8,Days_Since_100!$H:$KU,HR$1+2,FALSE))</f>
        <v>#N/A</v>
      </c>
      <c r="HS8" t="e">
        <f>IF(VLOOKUP($A8,Days_Since_100!$H:$KU,HS$1+2,FALSE)=0,NA(),VLOOKUP($A8,Days_Since_100!$H:$KU,HS$1+2,FALSE))</f>
        <v>#N/A</v>
      </c>
      <c r="HT8" t="e">
        <f>IF(VLOOKUP($A8,Days_Since_100!$H:$KU,HT$1+2,FALSE)=0,NA(),VLOOKUP($A8,Days_Since_100!$H:$KU,HT$1+2,FALSE))</f>
        <v>#N/A</v>
      </c>
      <c r="HU8" t="e">
        <f>IF(VLOOKUP($A8,Days_Since_100!$H:$KU,HU$1+2,FALSE)=0,NA(),VLOOKUP($A8,Days_Since_100!$H:$KU,HU$1+2,FALSE))</f>
        <v>#N/A</v>
      </c>
      <c r="HV8" t="e">
        <f>IF(VLOOKUP($A8,Days_Since_100!$H:$KU,HV$1+2,FALSE)=0,NA(),VLOOKUP($A8,Days_Since_100!$H:$KU,HV$1+2,FALSE))</f>
        <v>#N/A</v>
      </c>
      <c r="HW8" t="e">
        <f>IF(VLOOKUP($A8,Days_Since_100!$H:$KU,HW$1+2,FALSE)=0,NA(),VLOOKUP($A8,Days_Since_100!$H:$KU,HW$1+2,FALSE))</f>
        <v>#N/A</v>
      </c>
      <c r="HX8" t="e">
        <f>IF(VLOOKUP($A8,Days_Since_100!$H:$KU,HX$1+2,FALSE)=0,NA(),VLOOKUP($A8,Days_Since_100!$H:$KU,HX$1+2,FALSE))</f>
        <v>#N/A</v>
      </c>
      <c r="HY8" t="e">
        <f>IF(VLOOKUP($A8,Days_Since_100!$H:$KU,HY$1+2,FALSE)=0,NA(),VLOOKUP($A8,Days_Since_100!$H:$KU,HY$1+2,FALSE))</f>
        <v>#N/A</v>
      </c>
      <c r="HZ8" t="e">
        <f>IF(VLOOKUP($A8,Days_Since_100!$H:$KU,HZ$1+2,FALSE)=0,NA(),VLOOKUP($A8,Days_Since_100!$H:$KU,HZ$1+2,FALSE))</f>
        <v>#N/A</v>
      </c>
      <c r="IA8" t="e">
        <f>IF(VLOOKUP($A8,Days_Since_100!$H:$KU,IA$1+2,FALSE)=0,NA(),VLOOKUP($A8,Days_Since_100!$H:$KU,IA$1+2,FALSE))</f>
        <v>#N/A</v>
      </c>
      <c r="IB8" t="e">
        <f>IF(VLOOKUP($A8,Days_Since_100!$H:$KU,IB$1+2,FALSE)=0,NA(),VLOOKUP($A8,Days_Since_100!$H:$KU,IB$1+2,FALSE))</f>
        <v>#N/A</v>
      </c>
      <c r="IC8" t="e">
        <f>IF(VLOOKUP($A8,Days_Since_100!$H:$KU,IC$1+2,FALSE)=0,NA(),VLOOKUP($A8,Days_Since_100!$H:$KU,IC$1+2,FALSE))</f>
        <v>#N/A</v>
      </c>
      <c r="ID8" t="e">
        <f>IF(VLOOKUP($A8,Days_Since_100!$H:$KU,ID$1+2,FALSE)=0,NA(),VLOOKUP($A8,Days_Since_100!$H:$KU,ID$1+2,FALSE))</f>
        <v>#N/A</v>
      </c>
      <c r="IE8" t="e">
        <f>IF(VLOOKUP($A8,Days_Since_100!$H:$KU,IE$1+2,FALSE)=0,NA(),VLOOKUP($A8,Days_Since_100!$H:$KU,IE$1+2,FALSE))</f>
        <v>#N/A</v>
      </c>
      <c r="IF8" t="e">
        <f>IF(VLOOKUP($A8,Days_Since_100!$H:$KU,IF$1+2,FALSE)=0,NA(),VLOOKUP($A8,Days_Since_100!$H:$KU,IF$1+2,FALSE))</f>
        <v>#N/A</v>
      </c>
      <c r="IG8" t="e">
        <f>IF(VLOOKUP($A8,Days_Since_100!$H:$KU,IG$1+2,FALSE)=0,NA(),VLOOKUP($A8,Days_Since_100!$H:$KU,IG$1+2,FALSE))</f>
        <v>#N/A</v>
      </c>
      <c r="IH8" t="e">
        <f>IF(VLOOKUP($A8,Days_Since_100!$H:$KU,IH$1+2,FALSE)=0,NA(),VLOOKUP($A8,Days_Since_100!$H:$KU,IH$1+2,FALSE))</f>
        <v>#N/A</v>
      </c>
      <c r="II8" t="e">
        <f>IF(VLOOKUP($A8,Days_Since_100!$H:$KU,II$1+2,FALSE)=0,NA(),VLOOKUP($A8,Days_Since_100!$H:$KU,II$1+2,FALSE))</f>
        <v>#N/A</v>
      </c>
      <c r="IJ8" t="e">
        <f>IF(VLOOKUP($A8,Days_Since_100!$H:$KU,IJ$1+2,FALSE)=0,NA(),VLOOKUP($A8,Days_Since_100!$H:$KU,IJ$1+2,FALSE))</f>
        <v>#N/A</v>
      </c>
      <c r="IK8" t="e">
        <f>IF(VLOOKUP($A8,Days_Since_100!$H:$KU,IK$1+2,FALSE)=0,NA(),VLOOKUP($A8,Days_Since_100!$H:$KU,IK$1+2,FALSE))</f>
        <v>#N/A</v>
      </c>
      <c r="IL8" t="e">
        <f>IF(VLOOKUP($A8,Days_Since_100!$H:$KU,IL$1+2,FALSE)=0,NA(),VLOOKUP($A8,Days_Since_100!$H:$KU,IL$1+2,FALSE))</f>
        <v>#N/A</v>
      </c>
      <c r="IM8" t="e">
        <f>IF(VLOOKUP($A8,Days_Since_100!$H:$KU,IM$1+2,FALSE)=0,NA(),VLOOKUP($A8,Days_Since_100!$H:$KU,IM$1+2,FALSE))</f>
        <v>#N/A</v>
      </c>
      <c r="IN8" t="e">
        <f>IF(VLOOKUP($A8,Days_Since_100!$H:$KU,IN$1+2,FALSE)=0,NA(),VLOOKUP($A8,Days_Since_100!$H:$KU,IN$1+2,FALSE))</f>
        <v>#N/A</v>
      </c>
      <c r="IO8" t="e">
        <f>IF(VLOOKUP($A8,Days_Since_100!$H:$KU,IO$1+2,FALSE)=0,NA(),VLOOKUP($A8,Days_Since_100!$H:$KU,IO$1+2,FALSE))</f>
        <v>#N/A</v>
      </c>
      <c r="IP8" t="e">
        <f>IF(VLOOKUP($A8,Days_Since_100!$H:$KU,IP$1+2,FALSE)=0,NA(),VLOOKUP($A8,Days_Since_100!$H:$KU,IP$1+2,FALSE))</f>
        <v>#N/A</v>
      </c>
      <c r="IQ8" t="e">
        <f>IF(VLOOKUP($A8,Days_Since_100!$H:$KU,IQ$1+2,FALSE)=0,NA(),VLOOKUP($A8,Days_Since_100!$H:$KU,IQ$1+2,FALSE))</f>
        <v>#N/A</v>
      </c>
      <c r="IR8" t="e">
        <f>IF(VLOOKUP($A8,Days_Since_100!$H:$KU,IR$1+2,FALSE)=0,NA(),VLOOKUP($A8,Days_Since_100!$H:$KU,IR$1+2,FALSE))</f>
        <v>#N/A</v>
      </c>
      <c r="IS8" t="e">
        <f>IF(VLOOKUP($A8,Days_Since_100!$H:$KU,IS$1+2,FALSE)=0,NA(),VLOOKUP($A8,Days_Since_100!$H:$KU,IS$1+2,FALSE))</f>
        <v>#N/A</v>
      </c>
      <c r="IT8" t="e">
        <f>IF(VLOOKUP($A8,Days_Since_100!$H:$KU,IT$1+2,FALSE)=0,NA(),VLOOKUP($A8,Days_Since_100!$H:$KU,IT$1+2,FALSE))</f>
        <v>#N/A</v>
      </c>
      <c r="IU8" t="e">
        <f>IF(VLOOKUP($A8,Days_Since_100!$H:$KU,IU$1+2,FALSE)=0,NA(),VLOOKUP($A8,Days_Since_100!$H:$KU,IU$1+2,FALSE))</f>
        <v>#N/A</v>
      </c>
      <c r="IV8" t="e">
        <f>IF(VLOOKUP($A8,Days_Since_100!$H:$KU,IV$1+2,FALSE)=0,NA(),VLOOKUP($A8,Days_Since_100!$H:$KU,IV$1+2,FALSE))</f>
        <v>#N/A</v>
      </c>
      <c r="IW8" t="e">
        <f>IF(VLOOKUP($A8,Days_Since_100!$H:$KU,IW$1+2,FALSE)=0,NA(),VLOOKUP($A8,Days_Since_100!$H:$KU,IW$1+2,FALSE))</f>
        <v>#N/A</v>
      </c>
      <c r="IX8" t="e">
        <f>IF(VLOOKUP($A8,Days_Since_100!$H:$KU,IX$1+2,FALSE)=0,NA(),VLOOKUP($A8,Days_Since_100!$H:$KU,IX$1+2,FALSE))</f>
        <v>#N/A</v>
      </c>
      <c r="IY8" t="e">
        <f>IF(VLOOKUP($A8,Days_Since_100!$H:$KU,IY$1+2,FALSE)=0,NA(),VLOOKUP($A8,Days_Since_100!$H:$KU,IY$1+2,FALSE))</f>
        <v>#N/A</v>
      </c>
      <c r="IZ8" t="e">
        <f>IF(VLOOKUP($A8,Days_Since_100!$H:$KU,IZ$1+2,FALSE)=0,NA(),VLOOKUP($A8,Days_Since_100!$H:$KU,IZ$1+2,FALSE))</f>
        <v>#N/A</v>
      </c>
      <c r="JA8" t="e">
        <f>IF(VLOOKUP($A8,Days_Since_100!$H:$KU,JA$1+2,FALSE)=0,NA(),VLOOKUP($A8,Days_Since_100!$H:$KU,JA$1+2,FALSE))</f>
        <v>#N/A</v>
      </c>
      <c r="JB8" t="e">
        <f>IF(VLOOKUP($A8,Days_Since_100!$H:$KU,JB$1+2,FALSE)=0,NA(),VLOOKUP($A8,Days_Since_100!$H:$KU,JB$1+2,FALSE))</f>
        <v>#N/A</v>
      </c>
      <c r="JC8" t="e">
        <f>IF(VLOOKUP($A8,Days_Since_100!$H:$KU,JC$1+2,FALSE)=0,NA(),VLOOKUP($A8,Days_Since_100!$H:$KU,JC$1+2,FALSE))</f>
        <v>#N/A</v>
      </c>
      <c r="JD8" t="e">
        <f>IF(VLOOKUP($A8,Days_Since_100!$H:$KU,JD$1+2,FALSE)=0,NA(),VLOOKUP($A8,Days_Since_100!$H:$KU,JD$1+2,FALSE))</f>
        <v>#N/A</v>
      </c>
      <c r="JE8" t="e">
        <f>IF(VLOOKUP($A8,Days_Since_100!$H:$KU,JE$1+2,FALSE)=0,NA(),VLOOKUP($A8,Days_Since_100!$H:$KU,JE$1+2,FALSE))</f>
        <v>#N/A</v>
      </c>
      <c r="JF8" t="e">
        <f>IF(VLOOKUP($A8,Days_Since_100!$H:$KU,JF$1+2,FALSE)=0,NA(),VLOOKUP($A8,Days_Since_100!$H:$KU,JF$1+2,FALSE))</f>
        <v>#N/A</v>
      </c>
      <c r="JG8" t="e">
        <f>IF(VLOOKUP($A8,Days_Since_100!$H:$KU,JG$1+2,FALSE)=0,NA(),VLOOKUP($A8,Days_Since_100!$H:$KU,JG$1+2,FALSE))</f>
        <v>#N/A</v>
      </c>
      <c r="JH8" t="e">
        <f>IF(VLOOKUP($A8,Days_Since_100!$H:$KU,JH$1+2,FALSE)=0,NA(),VLOOKUP($A8,Days_Since_100!$H:$KU,JH$1+2,FALSE))</f>
        <v>#N/A</v>
      </c>
      <c r="JI8" t="e">
        <f>IF(VLOOKUP($A8,Days_Since_100!$H:$KU,JI$1+2,FALSE)=0,NA(),VLOOKUP($A8,Days_Since_100!$H:$KU,JI$1+2,FALSE))</f>
        <v>#N/A</v>
      </c>
      <c r="JJ8" t="e">
        <f>IF(VLOOKUP($A8,Days_Since_100!$H:$KU,JJ$1+2,FALSE)=0,NA(),VLOOKUP($A8,Days_Since_100!$H:$KU,JJ$1+2,FALSE))</f>
        <v>#N/A</v>
      </c>
      <c r="JK8" t="e">
        <f>IF(VLOOKUP($A8,Days_Since_100!$H:$KU,JK$1+2,FALSE)=0,NA(),VLOOKUP($A8,Days_Since_100!$H:$KU,JK$1+2,FALSE))</f>
        <v>#N/A</v>
      </c>
      <c r="JL8" t="e">
        <f>IF(VLOOKUP($A8,Days_Since_100!$H:$KU,JL$1+2,FALSE)=0,NA(),VLOOKUP($A8,Days_Since_100!$H:$KU,JL$1+2,FALSE))</f>
        <v>#N/A</v>
      </c>
      <c r="JM8" t="e">
        <f>IF(VLOOKUP($A8,Days_Since_100!$H:$KU,JM$1+2,FALSE)=0,NA(),VLOOKUP($A8,Days_Since_100!$H:$KU,JM$1+2,FALSE))</f>
        <v>#N/A</v>
      </c>
      <c r="JN8" t="e">
        <f>IF(VLOOKUP($A8,Days_Since_100!$H:$KU,JN$1+2,FALSE)=0,NA(),VLOOKUP($A8,Days_Since_100!$H:$KU,JN$1+2,FALSE))</f>
        <v>#N/A</v>
      </c>
      <c r="JO8" t="e">
        <f>IF(VLOOKUP($A8,Days_Since_100!$H:$KU,JO$1+2,FALSE)=0,NA(),VLOOKUP($A8,Days_Since_100!$H:$KU,JO$1+2,FALSE))</f>
        <v>#N/A</v>
      </c>
      <c r="JP8" t="e">
        <f>IF(VLOOKUP($A8,Days_Since_100!$H:$KU,JP$1+2,FALSE)=0,NA(),VLOOKUP($A8,Days_Since_100!$H:$KU,JP$1+2,FALSE))</f>
        <v>#N/A</v>
      </c>
      <c r="JQ8" t="e">
        <f>IF(VLOOKUP($A8,Days_Since_100!$H:$KU,JQ$1+2,FALSE)=0,NA(),VLOOKUP($A8,Days_Since_100!$H:$KU,JQ$1+2,FALSE))</f>
        <v>#N/A</v>
      </c>
      <c r="JR8" t="e">
        <f>IF(VLOOKUP($A8,Days_Since_100!$H:$KU,JR$1+2,FALSE)=0,NA(),VLOOKUP($A8,Days_Since_100!$H:$KU,JR$1+2,FALSE))</f>
        <v>#N/A</v>
      </c>
      <c r="JS8" t="e">
        <f>IF(VLOOKUP($A8,Days_Since_100!$H:$KU,JS$1+2,FALSE)=0,NA(),VLOOKUP($A8,Days_Since_100!$H:$KU,JS$1+2,FALSE))</f>
        <v>#N/A</v>
      </c>
      <c r="JT8" t="e">
        <f>IF(VLOOKUP($A8,Days_Since_100!$H:$KU,JT$1+2,FALSE)=0,NA(),VLOOKUP($A8,Days_Since_100!$H:$KU,JT$1+2,FALSE))</f>
        <v>#N/A</v>
      </c>
      <c r="JU8" t="e">
        <f>IF(VLOOKUP($A8,Days_Since_100!$H:$KU,JU$1+2,FALSE)=0,NA(),VLOOKUP($A8,Days_Since_100!$H:$KU,JU$1+2,FALSE))</f>
        <v>#N/A</v>
      </c>
      <c r="JV8" t="e">
        <f>IF(VLOOKUP($A8,Days_Since_100!$H:$KU,JV$1+2,FALSE)=0,NA(),VLOOKUP($A8,Days_Since_100!$H:$KU,JV$1+2,FALSE))</f>
        <v>#N/A</v>
      </c>
      <c r="JW8" t="e">
        <f>IF(VLOOKUP($A8,Days_Since_100!$H:$KU,JW$1+2,FALSE)=0,NA(),VLOOKUP($A8,Days_Since_100!$H:$KU,JW$1+2,FALSE))</f>
        <v>#N/A</v>
      </c>
      <c r="JX8" t="e">
        <f>IF(VLOOKUP($A8,Days_Since_100!$H:$KU,JX$1+2,FALSE)=0,NA(),VLOOKUP($A8,Days_Since_100!$H:$KU,JX$1+2,FALSE))</f>
        <v>#N/A</v>
      </c>
      <c r="JY8" t="e">
        <f>IF(VLOOKUP($A8,Days_Since_100!$H:$KU,JY$1+2,FALSE)=0,NA(),VLOOKUP($A8,Days_Since_100!$H:$KU,JY$1+2,FALSE))</f>
        <v>#N/A</v>
      </c>
      <c r="JZ8" t="e">
        <f>IF(VLOOKUP($A8,Days_Since_100!$H:$KU,JZ$1+2,FALSE)=0,NA(),VLOOKUP($A8,Days_Since_100!$H:$KU,JZ$1+2,FALSE))</f>
        <v>#N/A</v>
      </c>
      <c r="KA8" t="e">
        <f>IF(VLOOKUP($A8,Days_Since_100!$H:$KU,KA$1+2,FALSE)=0,NA(),VLOOKUP($A8,Days_Since_100!$H:$KU,KA$1+2,FALSE))</f>
        <v>#N/A</v>
      </c>
      <c r="KB8" t="e">
        <f>IF(VLOOKUP($A8,Days_Since_100!$H:$KU,KB$1+2,FALSE)=0,NA(),VLOOKUP($A8,Days_Since_100!$H:$KU,KB$1+2,FALSE))</f>
        <v>#N/A</v>
      </c>
      <c r="KC8" t="e">
        <f>IF(VLOOKUP($A8,Days_Since_100!$H:$KU,KC$1+2,FALSE)=0,NA(),VLOOKUP($A8,Days_Since_100!$H:$KU,KC$1+2,FALSE))</f>
        <v>#N/A</v>
      </c>
      <c r="KD8" t="e">
        <f>IF(VLOOKUP($A8,Days_Since_100!$H:$KU,KD$1+2,FALSE)=0,NA(),VLOOKUP($A8,Days_Since_100!$H:$KU,KD$1+2,FALSE))</f>
        <v>#N/A</v>
      </c>
      <c r="KE8" t="e">
        <f>IF(VLOOKUP($A8,Days_Since_100!$H:$KU,KE$1+2,FALSE)=0,NA(),VLOOKUP($A8,Days_Since_100!$H:$KU,KE$1+2,FALSE))</f>
        <v>#N/A</v>
      </c>
      <c r="KF8" t="e">
        <f>IF(VLOOKUP($A8,Days_Since_100!$H:$KU,KF$1+2,FALSE)=0,NA(),VLOOKUP($A8,Days_Since_100!$H:$KU,KF$1+2,FALSE))</f>
        <v>#N/A</v>
      </c>
      <c r="KG8" t="e">
        <f>IF(VLOOKUP($A8,Days_Since_100!$H:$KU,KG$1+2,FALSE)=0,NA(),VLOOKUP($A8,Days_Since_100!$H:$KU,KG$1+2,FALSE))</f>
        <v>#N/A</v>
      </c>
      <c r="KH8" t="e">
        <f>IF(VLOOKUP($A8,Days_Since_100!$H:$KU,KH$1+2,FALSE)=0,NA(),VLOOKUP($A8,Days_Since_100!$H:$KU,KH$1+2,FALSE))</f>
        <v>#N/A</v>
      </c>
      <c r="KI8" t="e">
        <f>IF(VLOOKUP($A8,Days_Since_100!$H:$KU,KI$1+2,FALSE)=0,NA(),VLOOKUP($A8,Days_Since_100!$H:$KU,KI$1+2,FALSE))</f>
        <v>#N/A</v>
      </c>
      <c r="KJ8" t="e">
        <f>IF(VLOOKUP($A8,Days_Since_100!$H:$KU,KJ$1+2,FALSE)=0,NA(),VLOOKUP($A8,Days_Since_100!$H:$KU,KJ$1+2,FALSE))</f>
        <v>#N/A</v>
      </c>
      <c r="KK8" t="e">
        <f>IF(VLOOKUP($A8,Days_Since_100!$H:$KU,KK$1+2,FALSE)=0,NA(),VLOOKUP($A8,Days_Since_100!$H:$KU,KK$1+2,FALSE))</f>
        <v>#N/A</v>
      </c>
      <c r="KL8" t="e">
        <f>IF(VLOOKUP($A8,Days_Since_100!$H:$KU,KL$1+2,FALSE)=0,NA(),VLOOKUP($A8,Days_Since_100!$H:$KU,KL$1+2,FALSE))</f>
        <v>#N/A</v>
      </c>
      <c r="KM8" t="e">
        <f>IF(VLOOKUP($A8,Days_Since_100!$H:$KU,KM$1+2,FALSE)=0,NA(),VLOOKUP($A8,Days_Since_100!$H:$KU,KM$1+2,FALSE))</f>
        <v>#N/A</v>
      </c>
      <c r="KN8" t="e">
        <f>IF(VLOOKUP($A8,Days_Since_100!$H:$KU,KN$1+2,FALSE)=0,NA(),VLOOKUP($A8,Days_Since_100!$H:$KU,KN$1+2,FALSE))</f>
        <v>#N/A</v>
      </c>
    </row>
    <row r="13" spans="1:300" x14ac:dyDescent="0.3">
      <c r="A13" t="s">
        <v>620</v>
      </c>
      <c r="B13" s="14">
        <v>0</v>
      </c>
      <c r="C13" s="14">
        <f>B13+1</f>
        <v>1</v>
      </c>
      <c r="D13" s="14">
        <f t="shared" ref="D13:BO13" si="5">C13+1</f>
        <v>2</v>
      </c>
      <c r="E13" s="14">
        <f t="shared" si="5"/>
        <v>3</v>
      </c>
      <c r="F13" s="14">
        <f t="shared" si="5"/>
        <v>4</v>
      </c>
      <c r="G13" s="14">
        <f t="shared" si="5"/>
        <v>5</v>
      </c>
      <c r="H13" s="14">
        <f t="shared" si="5"/>
        <v>6</v>
      </c>
      <c r="I13" s="14">
        <f t="shared" si="5"/>
        <v>7</v>
      </c>
      <c r="J13" s="14">
        <f t="shared" si="5"/>
        <v>8</v>
      </c>
      <c r="K13" s="14">
        <f t="shared" si="5"/>
        <v>9</v>
      </c>
      <c r="L13" s="14">
        <f t="shared" si="5"/>
        <v>10</v>
      </c>
      <c r="M13" s="14">
        <f t="shared" si="5"/>
        <v>11</v>
      </c>
      <c r="N13" s="14">
        <f t="shared" si="5"/>
        <v>12</v>
      </c>
      <c r="O13" s="14">
        <f t="shared" si="5"/>
        <v>13</v>
      </c>
      <c r="P13" s="14">
        <f t="shared" si="5"/>
        <v>14</v>
      </c>
      <c r="Q13" s="14">
        <f t="shared" si="5"/>
        <v>15</v>
      </c>
      <c r="R13" s="14">
        <f t="shared" si="5"/>
        <v>16</v>
      </c>
      <c r="S13" s="14">
        <f t="shared" si="5"/>
        <v>17</v>
      </c>
      <c r="T13" s="14">
        <f t="shared" si="5"/>
        <v>18</v>
      </c>
      <c r="U13" s="14">
        <f t="shared" si="5"/>
        <v>19</v>
      </c>
      <c r="V13" s="14">
        <f t="shared" si="5"/>
        <v>20</v>
      </c>
      <c r="W13" s="14">
        <f t="shared" si="5"/>
        <v>21</v>
      </c>
      <c r="X13" s="14">
        <f t="shared" si="5"/>
        <v>22</v>
      </c>
      <c r="Y13" s="14">
        <f t="shared" si="5"/>
        <v>23</v>
      </c>
      <c r="Z13" s="14">
        <f t="shared" si="5"/>
        <v>24</v>
      </c>
      <c r="AA13" s="14">
        <f t="shared" si="5"/>
        <v>25</v>
      </c>
      <c r="AB13" s="14">
        <f t="shared" si="5"/>
        <v>26</v>
      </c>
      <c r="AC13" s="14">
        <f t="shared" si="5"/>
        <v>27</v>
      </c>
      <c r="AD13" s="14">
        <f t="shared" si="5"/>
        <v>28</v>
      </c>
      <c r="AE13" s="14">
        <f t="shared" si="5"/>
        <v>29</v>
      </c>
      <c r="AF13" s="14">
        <f t="shared" si="5"/>
        <v>30</v>
      </c>
      <c r="AG13" s="14">
        <f t="shared" si="5"/>
        <v>31</v>
      </c>
      <c r="AH13" s="14">
        <f t="shared" si="5"/>
        <v>32</v>
      </c>
      <c r="AI13" s="14">
        <f t="shared" si="5"/>
        <v>33</v>
      </c>
      <c r="AJ13" s="14">
        <f t="shared" si="5"/>
        <v>34</v>
      </c>
      <c r="AK13" s="14">
        <f t="shared" si="5"/>
        <v>35</v>
      </c>
      <c r="AL13" s="14">
        <f t="shared" si="5"/>
        <v>36</v>
      </c>
      <c r="AM13" s="14">
        <f t="shared" si="5"/>
        <v>37</v>
      </c>
      <c r="AN13" s="14">
        <f t="shared" si="5"/>
        <v>38</v>
      </c>
      <c r="AO13" s="14">
        <f t="shared" si="5"/>
        <v>39</v>
      </c>
      <c r="AP13" s="14">
        <f t="shared" si="5"/>
        <v>40</v>
      </c>
      <c r="AQ13" s="14">
        <f t="shared" si="5"/>
        <v>41</v>
      </c>
      <c r="AR13" s="14">
        <f t="shared" si="5"/>
        <v>42</v>
      </c>
      <c r="AS13" s="14">
        <f t="shared" si="5"/>
        <v>43</v>
      </c>
      <c r="AT13" s="14">
        <f t="shared" si="5"/>
        <v>44</v>
      </c>
      <c r="AU13" s="14">
        <f t="shared" si="5"/>
        <v>45</v>
      </c>
      <c r="AV13" s="14">
        <f t="shared" si="5"/>
        <v>46</v>
      </c>
      <c r="AW13" s="14">
        <f t="shared" si="5"/>
        <v>47</v>
      </c>
      <c r="AX13" s="14">
        <f t="shared" si="5"/>
        <v>48</v>
      </c>
      <c r="AY13" s="14">
        <f t="shared" si="5"/>
        <v>49</v>
      </c>
      <c r="AZ13" s="14">
        <f t="shared" si="5"/>
        <v>50</v>
      </c>
      <c r="BA13" s="14">
        <f t="shared" si="5"/>
        <v>51</v>
      </c>
      <c r="BB13" s="14">
        <f t="shared" si="5"/>
        <v>52</v>
      </c>
      <c r="BC13" s="14">
        <f t="shared" si="5"/>
        <v>53</v>
      </c>
      <c r="BD13" s="14">
        <f t="shared" si="5"/>
        <v>54</v>
      </c>
      <c r="BE13" s="14">
        <f t="shared" si="5"/>
        <v>55</v>
      </c>
      <c r="BF13" s="14">
        <f t="shared" si="5"/>
        <v>56</v>
      </c>
      <c r="BG13" s="14">
        <f t="shared" si="5"/>
        <v>57</v>
      </c>
      <c r="BH13" s="14">
        <f t="shared" si="5"/>
        <v>58</v>
      </c>
      <c r="BI13" s="14">
        <f t="shared" si="5"/>
        <v>59</v>
      </c>
      <c r="BJ13" s="14">
        <f t="shared" si="5"/>
        <v>60</v>
      </c>
      <c r="BK13" s="14">
        <f t="shared" si="5"/>
        <v>61</v>
      </c>
      <c r="BL13" s="14">
        <f t="shared" si="5"/>
        <v>62</v>
      </c>
      <c r="BM13" s="14">
        <f t="shared" si="5"/>
        <v>63</v>
      </c>
      <c r="BN13" s="14">
        <f t="shared" si="5"/>
        <v>64</v>
      </c>
      <c r="BO13" s="14">
        <f t="shared" si="5"/>
        <v>65</v>
      </c>
      <c r="BP13" s="14">
        <f t="shared" ref="BP13:EA13" si="6">BO13+1</f>
        <v>66</v>
      </c>
      <c r="BQ13" s="14">
        <f t="shared" si="6"/>
        <v>67</v>
      </c>
      <c r="BR13" s="14">
        <f t="shared" si="6"/>
        <v>68</v>
      </c>
      <c r="BS13" s="14">
        <f t="shared" si="6"/>
        <v>69</v>
      </c>
      <c r="BT13" s="14">
        <f t="shared" si="6"/>
        <v>70</v>
      </c>
      <c r="BU13" s="14">
        <f t="shared" si="6"/>
        <v>71</v>
      </c>
      <c r="BV13" s="14">
        <f t="shared" si="6"/>
        <v>72</v>
      </c>
      <c r="BW13" s="14">
        <f t="shared" si="6"/>
        <v>73</v>
      </c>
      <c r="BX13" s="14">
        <f t="shared" si="6"/>
        <v>74</v>
      </c>
      <c r="BY13" s="14">
        <f t="shared" si="6"/>
        <v>75</v>
      </c>
      <c r="BZ13" s="14">
        <f t="shared" si="6"/>
        <v>76</v>
      </c>
      <c r="CA13" s="14">
        <f t="shared" si="6"/>
        <v>77</v>
      </c>
      <c r="CB13" s="14">
        <f t="shared" si="6"/>
        <v>78</v>
      </c>
      <c r="CC13" s="14">
        <f t="shared" si="6"/>
        <v>79</v>
      </c>
      <c r="CD13" s="14">
        <f t="shared" si="6"/>
        <v>80</v>
      </c>
      <c r="CE13" s="14">
        <f t="shared" si="6"/>
        <v>81</v>
      </c>
      <c r="CF13" s="14">
        <f t="shared" si="6"/>
        <v>82</v>
      </c>
      <c r="CG13" s="14">
        <f t="shared" si="6"/>
        <v>83</v>
      </c>
      <c r="CH13" s="14">
        <f t="shared" si="6"/>
        <v>84</v>
      </c>
      <c r="CI13" s="14">
        <f t="shared" si="6"/>
        <v>85</v>
      </c>
      <c r="CJ13" s="14">
        <f t="shared" si="6"/>
        <v>86</v>
      </c>
      <c r="CK13" s="14">
        <f t="shared" si="6"/>
        <v>87</v>
      </c>
      <c r="CL13" s="14">
        <f t="shared" si="6"/>
        <v>88</v>
      </c>
      <c r="CM13" s="14">
        <f t="shared" si="6"/>
        <v>89</v>
      </c>
      <c r="CN13" s="14">
        <f t="shared" si="6"/>
        <v>90</v>
      </c>
      <c r="CO13" s="14">
        <f t="shared" si="6"/>
        <v>91</v>
      </c>
      <c r="CP13" s="14">
        <f t="shared" si="6"/>
        <v>92</v>
      </c>
      <c r="CQ13" s="14">
        <f t="shared" si="6"/>
        <v>93</v>
      </c>
      <c r="CR13" s="14">
        <f t="shared" si="6"/>
        <v>94</v>
      </c>
      <c r="CS13" s="14">
        <f t="shared" si="6"/>
        <v>95</v>
      </c>
      <c r="CT13" s="14">
        <f t="shared" si="6"/>
        <v>96</v>
      </c>
      <c r="CU13" s="14">
        <f t="shared" si="6"/>
        <v>97</v>
      </c>
      <c r="CV13" s="14">
        <f t="shared" si="6"/>
        <v>98</v>
      </c>
      <c r="CW13" s="14">
        <f t="shared" si="6"/>
        <v>99</v>
      </c>
      <c r="CX13" s="14">
        <f t="shared" si="6"/>
        <v>100</v>
      </c>
      <c r="CY13" s="14">
        <f t="shared" si="6"/>
        <v>101</v>
      </c>
      <c r="CZ13" s="14">
        <f t="shared" si="6"/>
        <v>102</v>
      </c>
      <c r="DA13" s="14">
        <f t="shared" si="6"/>
        <v>103</v>
      </c>
      <c r="DB13" s="14">
        <f t="shared" si="6"/>
        <v>104</v>
      </c>
      <c r="DC13" s="14">
        <f t="shared" si="6"/>
        <v>105</v>
      </c>
      <c r="DD13" s="14">
        <f t="shared" si="6"/>
        <v>106</v>
      </c>
      <c r="DE13" s="14">
        <f t="shared" si="6"/>
        <v>107</v>
      </c>
      <c r="DF13" s="14">
        <f t="shared" si="6"/>
        <v>108</v>
      </c>
      <c r="DG13" s="14">
        <f t="shared" si="6"/>
        <v>109</v>
      </c>
      <c r="DH13" s="14">
        <f t="shared" si="6"/>
        <v>110</v>
      </c>
      <c r="DI13" s="14">
        <f t="shared" si="6"/>
        <v>111</v>
      </c>
      <c r="DJ13" s="14">
        <f t="shared" si="6"/>
        <v>112</v>
      </c>
      <c r="DK13" s="14">
        <f t="shared" si="6"/>
        <v>113</v>
      </c>
      <c r="DL13" s="14">
        <f t="shared" si="6"/>
        <v>114</v>
      </c>
      <c r="DM13" s="14">
        <f t="shared" si="6"/>
        <v>115</v>
      </c>
      <c r="DN13" s="14">
        <f t="shared" si="6"/>
        <v>116</v>
      </c>
      <c r="DO13" s="14">
        <f t="shared" si="6"/>
        <v>117</v>
      </c>
      <c r="DP13" s="14">
        <f t="shared" si="6"/>
        <v>118</v>
      </c>
      <c r="DQ13" s="14">
        <f t="shared" si="6"/>
        <v>119</v>
      </c>
      <c r="DR13" s="14">
        <f t="shared" si="6"/>
        <v>120</v>
      </c>
      <c r="DS13" s="14">
        <f t="shared" si="6"/>
        <v>121</v>
      </c>
      <c r="DT13" s="14">
        <f t="shared" si="6"/>
        <v>122</v>
      </c>
      <c r="DU13" s="14">
        <f t="shared" si="6"/>
        <v>123</v>
      </c>
      <c r="DV13" s="14">
        <f t="shared" si="6"/>
        <v>124</v>
      </c>
      <c r="DW13" s="14">
        <f t="shared" si="6"/>
        <v>125</v>
      </c>
      <c r="DX13" s="14">
        <f t="shared" si="6"/>
        <v>126</v>
      </c>
      <c r="DY13" s="14">
        <f t="shared" si="6"/>
        <v>127</v>
      </c>
      <c r="DZ13" s="14">
        <f t="shared" si="6"/>
        <v>128</v>
      </c>
      <c r="EA13" s="14">
        <f t="shared" si="6"/>
        <v>129</v>
      </c>
      <c r="EB13" s="14">
        <f t="shared" ref="EB13:GM13" si="7">EA13+1</f>
        <v>130</v>
      </c>
      <c r="EC13" s="14">
        <f t="shared" si="7"/>
        <v>131</v>
      </c>
      <c r="ED13" s="14">
        <f t="shared" si="7"/>
        <v>132</v>
      </c>
      <c r="EE13" s="14">
        <f t="shared" si="7"/>
        <v>133</v>
      </c>
      <c r="EF13" s="14">
        <f t="shared" si="7"/>
        <v>134</v>
      </c>
      <c r="EG13" s="14">
        <f t="shared" si="7"/>
        <v>135</v>
      </c>
      <c r="EH13" s="14">
        <f t="shared" si="7"/>
        <v>136</v>
      </c>
      <c r="EI13" s="14">
        <f t="shared" si="7"/>
        <v>137</v>
      </c>
      <c r="EJ13" s="14">
        <f t="shared" si="7"/>
        <v>138</v>
      </c>
      <c r="EK13" s="14">
        <f t="shared" si="7"/>
        <v>139</v>
      </c>
      <c r="EL13" s="14">
        <f t="shared" si="7"/>
        <v>140</v>
      </c>
      <c r="EM13" s="14">
        <f t="shared" si="7"/>
        <v>141</v>
      </c>
      <c r="EN13" s="14">
        <f t="shared" si="7"/>
        <v>142</v>
      </c>
      <c r="EO13" s="14">
        <f t="shared" si="7"/>
        <v>143</v>
      </c>
      <c r="EP13" s="14">
        <f t="shared" si="7"/>
        <v>144</v>
      </c>
      <c r="EQ13" s="14">
        <f t="shared" si="7"/>
        <v>145</v>
      </c>
      <c r="ER13" s="14">
        <f t="shared" si="7"/>
        <v>146</v>
      </c>
      <c r="ES13" s="14">
        <f t="shared" si="7"/>
        <v>147</v>
      </c>
      <c r="ET13" s="14">
        <f t="shared" si="7"/>
        <v>148</v>
      </c>
      <c r="EU13" s="14">
        <f t="shared" si="7"/>
        <v>149</v>
      </c>
      <c r="EV13" s="14">
        <f t="shared" si="7"/>
        <v>150</v>
      </c>
      <c r="EW13" s="14">
        <f t="shared" si="7"/>
        <v>151</v>
      </c>
      <c r="EX13" s="14">
        <f t="shared" si="7"/>
        <v>152</v>
      </c>
      <c r="EY13" s="14">
        <f t="shared" si="7"/>
        <v>153</v>
      </c>
      <c r="EZ13" s="14">
        <f t="shared" si="7"/>
        <v>154</v>
      </c>
      <c r="FA13" s="14">
        <f t="shared" si="7"/>
        <v>155</v>
      </c>
      <c r="FB13" s="14">
        <f t="shared" si="7"/>
        <v>156</v>
      </c>
      <c r="FC13" s="14">
        <f t="shared" si="7"/>
        <v>157</v>
      </c>
      <c r="FD13" s="14">
        <f t="shared" si="7"/>
        <v>158</v>
      </c>
      <c r="FE13" s="14">
        <f t="shared" si="7"/>
        <v>159</v>
      </c>
      <c r="FF13" s="14">
        <f t="shared" si="7"/>
        <v>160</v>
      </c>
      <c r="FG13" s="14">
        <f t="shared" si="7"/>
        <v>161</v>
      </c>
      <c r="FH13" s="14">
        <f t="shared" si="7"/>
        <v>162</v>
      </c>
      <c r="FI13" s="14">
        <f t="shared" si="7"/>
        <v>163</v>
      </c>
      <c r="FJ13" s="14">
        <f t="shared" si="7"/>
        <v>164</v>
      </c>
      <c r="FK13" s="14">
        <f t="shared" si="7"/>
        <v>165</v>
      </c>
      <c r="FL13" s="14">
        <f t="shared" si="7"/>
        <v>166</v>
      </c>
      <c r="FM13" s="14">
        <f t="shared" si="7"/>
        <v>167</v>
      </c>
      <c r="FN13" s="14">
        <f t="shared" si="7"/>
        <v>168</v>
      </c>
      <c r="FO13" s="14">
        <f t="shared" si="7"/>
        <v>169</v>
      </c>
      <c r="FP13" s="14">
        <f t="shared" si="7"/>
        <v>170</v>
      </c>
      <c r="FQ13" s="14">
        <f t="shared" si="7"/>
        <v>171</v>
      </c>
      <c r="FR13" s="14">
        <f t="shared" si="7"/>
        <v>172</v>
      </c>
      <c r="FS13" s="14">
        <f t="shared" si="7"/>
        <v>173</v>
      </c>
      <c r="FT13" s="14">
        <f t="shared" si="7"/>
        <v>174</v>
      </c>
      <c r="FU13" s="14">
        <f t="shared" si="7"/>
        <v>175</v>
      </c>
      <c r="FV13" s="14">
        <f t="shared" si="7"/>
        <v>176</v>
      </c>
      <c r="FW13" s="14">
        <f t="shared" si="7"/>
        <v>177</v>
      </c>
      <c r="FX13" s="14">
        <f t="shared" si="7"/>
        <v>178</v>
      </c>
      <c r="FY13" s="14">
        <f t="shared" si="7"/>
        <v>179</v>
      </c>
      <c r="FZ13" s="14">
        <f t="shared" si="7"/>
        <v>180</v>
      </c>
      <c r="GA13" s="14">
        <f t="shared" si="7"/>
        <v>181</v>
      </c>
      <c r="GB13" s="14">
        <f t="shared" si="7"/>
        <v>182</v>
      </c>
      <c r="GC13" s="14">
        <f t="shared" si="7"/>
        <v>183</v>
      </c>
      <c r="GD13" s="14">
        <f t="shared" si="7"/>
        <v>184</v>
      </c>
      <c r="GE13" s="14">
        <f t="shared" si="7"/>
        <v>185</v>
      </c>
      <c r="GF13" s="14">
        <f t="shared" si="7"/>
        <v>186</v>
      </c>
      <c r="GG13" s="14">
        <f t="shared" si="7"/>
        <v>187</v>
      </c>
      <c r="GH13" s="14">
        <f t="shared" si="7"/>
        <v>188</v>
      </c>
      <c r="GI13" s="14">
        <f t="shared" si="7"/>
        <v>189</v>
      </c>
      <c r="GJ13" s="14">
        <f t="shared" si="7"/>
        <v>190</v>
      </c>
      <c r="GK13" s="14">
        <f t="shared" si="7"/>
        <v>191</v>
      </c>
      <c r="GL13" s="14">
        <f t="shared" si="7"/>
        <v>192</v>
      </c>
      <c r="GM13" s="14">
        <f t="shared" si="7"/>
        <v>193</v>
      </c>
      <c r="GN13" s="14">
        <f t="shared" ref="GN13:IY13" si="8">GM13+1</f>
        <v>194</v>
      </c>
      <c r="GO13" s="14">
        <f t="shared" si="8"/>
        <v>195</v>
      </c>
      <c r="GP13" s="14">
        <f t="shared" si="8"/>
        <v>196</v>
      </c>
      <c r="GQ13" s="14">
        <f t="shared" si="8"/>
        <v>197</v>
      </c>
      <c r="GR13" s="14">
        <f t="shared" si="8"/>
        <v>198</v>
      </c>
      <c r="GS13" s="14">
        <f t="shared" si="8"/>
        <v>199</v>
      </c>
      <c r="GT13" s="14">
        <f t="shared" si="8"/>
        <v>200</v>
      </c>
      <c r="GU13" s="14">
        <f t="shared" si="8"/>
        <v>201</v>
      </c>
      <c r="GV13" s="14">
        <f t="shared" si="8"/>
        <v>202</v>
      </c>
      <c r="GW13" s="14">
        <f t="shared" si="8"/>
        <v>203</v>
      </c>
      <c r="GX13" s="14">
        <f t="shared" si="8"/>
        <v>204</v>
      </c>
      <c r="GY13" s="14">
        <f t="shared" si="8"/>
        <v>205</v>
      </c>
      <c r="GZ13" s="14">
        <f t="shared" si="8"/>
        <v>206</v>
      </c>
      <c r="HA13" s="14">
        <f t="shared" si="8"/>
        <v>207</v>
      </c>
      <c r="HB13" s="14">
        <f t="shared" si="8"/>
        <v>208</v>
      </c>
      <c r="HC13" s="14">
        <f t="shared" si="8"/>
        <v>209</v>
      </c>
      <c r="HD13" s="14">
        <f t="shared" si="8"/>
        <v>210</v>
      </c>
      <c r="HE13" s="14">
        <f t="shared" si="8"/>
        <v>211</v>
      </c>
      <c r="HF13" s="14">
        <f t="shared" si="8"/>
        <v>212</v>
      </c>
      <c r="HG13" s="14">
        <f t="shared" si="8"/>
        <v>213</v>
      </c>
      <c r="HH13" s="14">
        <f t="shared" si="8"/>
        <v>214</v>
      </c>
      <c r="HI13" s="14">
        <f t="shared" si="8"/>
        <v>215</v>
      </c>
      <c r="HJ13" s="14">
        <f t="shared" si="8"/>
        <v>216</v>
      </c>
      <c r="HK13" s="14">
        <f t="shared" si="8"/>
        <v>217</v>
      </c>
      <c r="HL13" s="14">
        <f t="shared" si="8"/>
        <v>218</v>
      </c>
      <c r="HM13" s="14">
        <f t="shared" si="8"/>
        <v>219</v>
      </c>
      <c r="HN13" s="14">
        <f t="shared" si="8"/>
        <v>220</v>
      </c>
      <c r="HO13" s="14">
        <f t="shared" si="8"/>
        <v>221</v>
      </c>
      <c r="HP13" s="14">
        <f t="shared" si="8"/>
        <v>222</v>
      </c>
      <c r="HQ13" s="14">
        <f t="shared" si="8"/>
        <v>223</v>
      </c>
      <c r="HR13" s="14">
        <f t="shared" si="8"/>
        <v>224</v>
      </c>
      <c r="HS13" s="14">
        <f t="shared" si="8"/>
        <v>225</v>
      </c>
      <c r="HT13" s="14">
        <f t="shared" si="8"/>
        <v>226</v>
      </c>
      <c r="HU13" s="14">
        <f t="shared" si="8"/>
        <v>227</v>
      </c>
      <c r="HV13" s="14">
        <f t="shared" si="8"/>
        <v>228</v>
      </c>
      <c r="HW13" s="14">
        <f t="shared" si="8"/>
        <v>229</v>
      </c>
      <c r="HX13" s="14">
        <f t="shared" si="8"/>
        <v>230</v>
      </c>
      <c r="HY13" s="14">
        <f t="shared" si="8"/>
        <v>231</v>
      </c>
      <c r="HZ13" s="14">
        <f t="shared" si="8"/>
        <v>232</v>
      </c>
      <c r="IA13" s="14">
        <f t="shared" si="8"/>
        <v>233</v>
      </c>
      <c r="IB13" s="14">
        <f t="shared" si="8"/>
        <v>234</v>
      </c>
      <c r="IC13" s="14">
        <f t="shared" si="8"/>
        <v>235</v>
      </c>
      <c r="ID13" s="14">
        <f t="shared" si="8"/>
        <v>236</v>
      </c>
      <c r="IE13" s="14">
        <f t="shared" si="8"/>
        <v>237</v>
      </c>
      <c r="IF13" s="14">
        <f t="shared" si="8"/>
        <v>238</v>
      </c>
      <c r="IG13" s="14">
        <f t="shared" si="8"/>
        <v>239</v>
      </c>
      <c r="IH13" s="14">
        <f t="shared" si="8"/>
        <v>240</v>
      </c>
      <c r="II13" s="14">
        <f t="shared" si="8"/>
        <v>241</v>
      </c>
      <c r="IJ13" s="14">
        <f t="shared" si="8"/>
        <v>242</v>
      </c>
      <c r="IK13" s="14">
        <f t="shared" si="8"/>
        <v>243</v>
      </c>
      <c r="IL13" s="14">
        <f t="shared" si="8"/>
        <v>244</v>
      </c>
      <c r="IM13" s="14">
        <f t="shared" si="8"/>
        <v>245</v>
      </c>
      <c r="IN13" s="14">
        <f t="shared" si="8"/>
        <v>246</v>
      </c>
      <c r="IO13" s="14">
        <f t="shared" si="8"/>
        <v>247</v>
      </c>
      <c r="IP13" s="14">
        <f t="shared" si="8"/>
        <v>248</v>
      </c>
      <c r="IQ13" s="14">
        <f t="shared" si="8"/>
        <v>249</v>
      </c>
      <c r="IR13" s="14">
        <f t="shared" si="8"/>
        <v>250</v>
      </c>
      <c r="IS13" s="14">
        <f t="shared" si="8"/>
        <v>251</v>
      </c>
      <c r="IT13" s="14">
        <f t="shared" si="8"/>
        <v>252</v>
      </c>
      <c r="IU13" s="14">
        <f t="shared" si="8"/>
        <v>253</v>
      </c>
      <c r="IV13" s="14">
        <f t="shared" si="8"/>
        <v>254</v>
      </c>
      <c r="IW13" s="14">
        <f t="shared" si="8"/>
        <v>255</v>
      </c>
      <c r="IX13" s="14">
        <f t="shared" si="8"/>
        <v>256</v>
      </c>
      <c r="IY13" s="14">
        <f t="shared" si="8"/>
        <v>257</v>
      </c>
      <c r="IZ13" s="14">
        <f t="shared" ref="IZ13:KN13" si="9">IY13+1</f>
        <v>258</v>
      </c>
      <c r="JA13" s="14">
        <f t="shared" si="9"/>
        <v>259</v>
      </c>
      <c r="JB13" s="14">
        <f t="shared" si="9"/>
        <v>260</v>
      </c>
      <c r="JC13" s="14">
        <f t="shared" si="9"/>
        <v>261</v>
      </c>
      <c r="JD13" s="14">
        <f t="shared" si="9"/>
        <v>262</v>
      </c>
      <c r="JE13" s="14">
        <f t="shared" si="9"/>
        <v>263</v>
      </c>
      <c r="JF13" s="14">
        <f t="shared" si="9"/>
        <v>264</v>
      </c>
      <c r="JG13" s="14">
        <f t="shared" si="9"/>
        <v>265</v>
      </c>
      <c r="JH13" s="14">
        <f t="shared" si="9"/>
        <v>266</v>
      </c>
      <c r="JI13" s="14">
        <f t="shared" si="9"/>
        <v>267</v>
      </c>
      <c r="JJ13" s="14">
        <f t="shared" si="9"/>
        <v>268</v>
      </c>
      <c r="JK13" s="14">
        <f t="shared" si="9"/>
        <v>269</v>
      </c>
      <c r="JL13" s="14">
        <f t="shared" si="9"/>
        <v>270</v>
      </c>
      <c r="JM13" s="14">
        <f t="shared" si="9"/>
        <v>271</v>
      </c>
      <c r="JN13" s="14">
        <f t="shared" si="9"/>
        <v>272</v>
      </c>
      <c r="JO13" s="14">
        <f t="shared" si="9"/>
        <v>273</v>
      </c>
      <c r="JP13" s="14">
        <f t="shared" si="9"/>
        <v>274</v>
      </c>
      <c r="JQ13" s="14">
        <f t="shared" si="9"/>
        <v>275</v>
      </c>
      <c r="JR13" s="14">
        <f t="shared" si="9"/>
        <v>276</v>
      </c>
      <c r="JS13" s="14">
        <f t="shared" si="9"/>
        <v>277</v>
      </c>
      <c r="JT13" s="14">
        <f t="shared" si="9"/>
        <v>278</v>
      </c>
      <c r="JU13" s="14">
        <f t="shared" si="9"/>
        <v>279</v>
      </c>
      <c r="JV13" s="14">
        <f t="shared" si="9"/>
        <v>280</v>
      </c>
      <c r="JW13" s="14">
        <f t="shared" si="9"/>
        <v>281</v>
      </c>
      <c r="JX13" s="14">
        <f t="shared" si="9"/>
        <v>282</v>
      </c>
      <c r="JY13" s="14">
        <f t="shared" si="9"/>
        <v>283</v>
      </c>
      <c r="JZ13" s="14">
        <f t="shared" si="9"/>
        <v>284</v>
      </c>
      <c r="KA13" s="14">
        <f t="shared" si="9"/>
        <v>285</v>
      </c>
      <c r="KB13" s="14">
        <f t="shared" si="9"/>
        <v>286</v>
      </c>
      <c r="KC13" s="14">
        <f t="shared" si="9"/>
        <v>287</v>
      </c>
      <c r="KD13" s="14">
        <f t="shared" si="9"/>
        <v>288</v>
      </c>
      <c r="KE13" s="14">
        <f t="shared" si="9"/>
        <v>289</v>
      </c>
      <c r="KF13" s="14">
        <f t="shared" si="9"/>
        <v>290</v>
      </c>
      <c r="KG13" s="14">
        <f t="shared" si="9"/>
        <v>291</v>
      </c>
      <c r="KH13" s="14">
        <f t="shared" si="9"/>
        <v>292</v>
      </c>
      <c r="KI13" s="14">
        <f t="shared" si="9"/>
        <v>293</v>
      </c>
      <c r="KJ13" s="14">
        <f t="shared" si="9"/>
        <v>294</v>
      </c>
      <c r="KK13" s="14">
        <f t="shared" si="9"/>
        <v>295</v>
      </c>
      <c r="KL13" s="14">
        <f t="shared" si="9"/>
        <v>296</v>
      </c>
      <c r="KM13" s="14">
        <f t="shared" si="9"/>
        <v>297</v>
      </c>
      <c r="KN13" s="14">
        <f t="shared" si="9"/>
        <v>298</v>
      </c>
    </row>
    <row r="14" spans="1:300" x14ac:dyDescent="0.3">
      <c r="A14" t="str">
        <f>A2</f>
        <v>United Kingdom</v>
      </c>
      <c r="G14" s="96">
        <f>IF(G2=0,NA(),(G2/B2)^(1/5)-1)</f>
        <v>0.27049993459236288</v>
      </c>
      <c r="H14" s="96">
        <f t="shared" ref="H14:BS14" si="10">IF(H2=0,NA(),(H2/C2)^(1/5)-1)</f>
        <v>0.22855263432816053</v>
      </c>
      <c r="I14" s="96">
        <f t="shared" si="10"/>
        <v>0.23303763733800897</v>
      </c>
      <c r="J14" s="96">
        <f t="shared" si="10"/>
        <v>0.23960911526381667</v>
      </c>
      <c r="K14" s="96">
        <f t="shared" si="10"/>
        <v>0.28858784541083837</v>
      </c>
      <c r="L14" s="96">
        <f t="shared" si="10"/>
        <v>0.28683129505090266</v>
      </c>
      <c r="M14" s="96">
        <f t="shared" si="10"/>
        <v>0.27573309599233808</v>
      </c>
      <c r="N14" s="96">
        <f t="shared" si="10"/>
        <v>0.27139591569100419</v>
      </c>
      <c r="O14" s="96">
        <f t="shared" si="10"/>
        <v>0.26926320102738721</v>
      </c>
      <c r="P14" s="96">
        <f t="shared" si="10"/>
        <v>0.23366652136662935</v>
      </c>
      <c r="Q14" s="96">
        <f t="shared" si="10"/>
        <v>0.2425893143830935</v>
      </c>
      <c r="R14" s="96">
        <f t="shared" si="10"/>
        <v>0.26714939712946473</v>
      </c>
      <c r="S14" s="96">
        <f t="shared" si="10"/>
        <v>0.23995747864251982</v>
      </c>
      <c r="T14" s="96">
        <f t="shared" si="10"/>
        <v>0.20549332492930561</v>
      </c>
      <c r="U14" s="96">
        <f t="shared" si="10"/>
        <v>0.20087447845210238</v>
      </c>
      <c r="V14" s="96">
        <f t="shared" si="10"/>
        <v>0.19151614981125942</v>
      </c>
      <c r="W14" s="96">
        <f t="shared" si="10"/>
        <v>0.18444393048580521</v>
      </c>
      <c r="X14" s="96">
        <f t="shared" si="10"/>
        <v>0.20745498481491764</v>
      </c>
      <c r="Y14" s="96">
        <f t="shared" si="10"/>
        <v>0.20814226047075834</v>
      </c>
      <c r="Z14" s="96">
        <f t="shared" si="10"/>
        <v>0.19361607286565263</v>
      </c>
      <c r="AA14" s="96">
        <f t="shared" si="10"/>
        <v>0.18423929746453949</v>
      </c>
      <c r="AB14" s="96">
        <f t="shared" si="10"/>
        <v>0.16621495392637287</v>
      </c>
      <c r="AC14" s="96">
        <f t="shared" si="10"/>
        <v>0.15160501756382549</v>
      </c>
      <c r="AD14" s="96">
        <f t="shared" si="10"/>
        <v>0.14569013243420326</v>
      </c>
      <c r="AE14" s="96">
        <f t="shared" si="10"/>
        <v>0.14359498838566087</v>
      </c>
      <c r="AF14" s="96">
        <f t="shared" si="10"/>
        <v>0.13599361931632536</v>
      </c>
      <c r="AG14" s="96">
        <f t="shared" si="10"/>
        <v>0.13707827119263616</v>
      </c>
      <c r="AH14" s="96">
        <f t="shared" si="10"/>
        <v>0.11849217609191309</v>
      </c>
      <c r="AI14" s="96">
        <f t="shared" si="10"/>
        <v>0.10362579940295613</v>
      </c>
      <c r="AJ14" s="96">
        <f t="shared" si="10"/>
        <v>9.7035783148945898E-2</v>
      </c>
      <c r="AK14" s="96">
        <f t="shared" si="10"/>
        <v>9.1715314592084818E-2</v>
      </c>
      <c r="AL14" s="96">
        <f t="shared" si="10"/>
        <v>9.0234529788586482E-2</v>
      </c>
      <c r="AM14" s="96">
        <f t="shared" si="10"/>
        <v>8.8467916673143243E-2</v>
      </c>
      <c r="AN14" s="96">
        <f t="shared" si="10"/>
        <v>8.7766224847815044E-2</v>
      </c>
      <c r="AO14" s="96">
        <f t="shared" si="10"/>
        <v>7.8187320683015038E-2</v>
      </c>
      <c r="AP14" s="96">
        <f t="shared" si="10"/>
        <v>7.5629533819011829E-2</v>
      </c>
      <c r="AQ14" s="96">
        <f t="shared" si="10"/>
        <v>5.9244426999772948E-2</v>
      </c>
      <c r="AR14" s="96">
        <f t="shared" si="10"/>
        <v>5.4500033982817886E-2</v>
      </c>
      <c r="AS14" s="96">
        <f t="shared" si="10"/>
        <v>5.196649059531766E-2</v>
      </c>
      <c r="AT14" s="96">
        <f t="shared" si="10"/>
        <v>5.182597745161921E-2</v>
      </c>
      <c r="AU14" s="96">
        <f t="shared" si="10"/>
        <v>5.0213428479947586E-2</v>
      </c>
      <c r="AV14" s="96">
        <f t="shared" si="10"/>
        <v>4.8153793013236523E-2</v>
      </c>
      <c r="AW14" s="96" t="e">
        <f t="shared" si="10"/>
        <v>#N/A</v>
      </c>
      <c r="AX14" s="96" t="e">
        <f t="shared" si="10"/>
        <v>#N/A</v>
      </c>
      <c r="AY14" s="96" t="e">
        <f t="shared" si="10"/>
        <v>#N/A</v>
      </c>
      <c r="AZ14" s="96" t="e">
        <f t="shared" si="10"/>
        <v>#N/A</v>
      </c>
      <c r="BA14" s="96" t="e">
        <f t="shared" si="10"/>
        <v>#N/A</v>
      </c>
      <c r="BB14" s="96" t="e">
        <f t="shared" si="10"/>
        <v>#N/A</v>
      </c>
      <c r="BC14" s="96" t="e">
        <f t="shared" si="10"/>
        <v>#N/A</v>
      </c>
      <c r="BD14" s="96" t="e">
        <f t="shared" si="10"/>
        <v>#N/A</v>
      </c>
      <c r="BE14" s="96" t="e">
        <f t="shared" si="10"/>
        <v>#N/A</v>
      </c>
      <c r="BF14" s="96" t="e">
        <f t="shared" si="10"/>
        <v>#N/A</v>
      </c>
      <c r="BG14" s="96" t="e">
        <f t="shared" si="10"/>
        <v>#N/A</v>
      </c>
      <c r="BH14" s="96" t="e">
        <f t="shared" si="10"/>
        <v>#N/A</v>
      </c>
      <c r="BI14" s="96" t="e">
        <f t="shared" si="10"/>
        <v>#N/A</v>
      </c>
      <c r="BJ14" s="96" t="e">
        <f t="shared" si="10"/>
        <v>#N/A</v>
      </c>
      <c r="BK14" s="96" t="e">
        <f t="shared" si="10"/>
        <v>#N/A</v>
      </c>
      <c r="BL14" s="96" t="e">
        <f t="shared" si="10"/>
        <v>#N/A</v>
      </c>
      <c r="BM14" s="96" t="e">
        <f t="shared" si="10"/>
        <v>#N/A</v>
      </c>
      <c r="BN14" s="96" t="e">
        <f t="shared" si="10"/>
        <v>#N/A</v>
      </c>
      <c r="BO14" s="96" t="e">
        <f t="shared" si="10"/>
        <v>#N/A</v>
      </c>
      <c r="BP14" s="96" t="e">
        <f t="shared" si="10"/>
        <v>#N/A</v>
      </c>
      <c r="BQ14" s="96" t="e">
        <f t="shared" si="10"/>
        <v>#N/A</v>
      </c>
      <c r="BR14" s="96" t="e">
        <f t="shared" si="10"/>
        <v>#N/A</v>
      </c>
      <c r="BS14" s="96" t="e">
        <f t="shared" si="10"/>
        <v>#N/A</v>
      </c>
      <c r="BT14" s="96" t="e">
        <f t="shared" ref="BT14:EE14" si="11">IF(BT2=0,NA(),(BT2/BO2)^(1/5)-1)</f>
        <v>#N/A</v>
      </c>
      <c r="BU14" s="96" t="e">
        <f t="shared" si="11"/>
        <v>#N/A</v>
      </c>
      <c r="BV14" s="96" t="e">
        <f t="shared" si="11"/>
        <v>#N/A</v>
      </c>
      <c r="BW14" s="96" t="e">
        <f t="shared" si="11"/>
        <v>#N/A</v>
      </c>
      <c r="BX14" s="96" t="e">
        <f t="shared" si="11"/>
        <v>#N/A</v>
      </c>
      <c r="BY14" s="96" t="e">
        <f t="shared" si="11"/>
        <v>#N/A</v>
      </c>
      <c r="BZ14" s="96" t="e">
        <f t="shared" si="11"/>
        <v>#N/A</v>
      </c>
      <c r="CA14" s="96" t="e">
        <f t="shared" si="11"/>
        <v>#N/A</v>
      </c>
      <c r="CB14" s="96" t="e">
        <f t="shared" si="11"/>
        <v>#N/A</v>
      </c>
      <c r="CC14" s="96" t="e">
        <f t="shared" si="11"/>
        <v>#N/A</v>
      </c>
      <c r="CD14" s="96" t="e">
        <f t="shared" si="11"/>
        <v>#N/A</v>
      </c>
      <c r="CE14" s="96" t="e">
        <f t="shared" si="11"/>
        <v>#N/A</v>
      </c>
      <c r="CF14" s="96" t="e">
        <f t="shared" si="11"/>
        <v>#N/A</v>
      </c>
      <c r="CG14" s="96" t="e">
        <f t="shared" si="11"/>
        <v>#N/A</v>
      </c>
      <c r="CH14" s="96" t="e">
        <f t="shared" si="11"/>
        <v>#N/A</v>
      </c>
      <c r="CI14" s="96" t="e">
        <f t="shared" si="11"/>
        <v>#N/A</v>
      </c>
      <c r="CJ14" s="96" t="e">
        <f t="shared" si="11"/>
        <v>#N/A</v>
      </c>
      <c r="CK14" s="96" t="e">
        <f t="shared" si="11"/>
        <v>#N/A</v>
      </c>
      <c r="CL14" s="96" t="e">
        <f t="shared" si="11"/>
        <v>#N/A</v>
      </c>
      <c r="CM14" s="96" t="e">
        <f t="shared" si="11"/>
        <v>#N/A</v>
      </c>
      <c r="CN14" s="96" t="e">
        <f t="shared" si="11"/>
        <v>#N/A</v>
      </c>
      <c r="CO14" s="96" t="e">
        <f t="shared" si="11"/>
        <v>#N/A</v>
      </c>
      <c r="CP14" s="96" t="e">
        <f t="shared" si="11"/>
        <v>#N/A</v>
      </c>
      <c r="CQ14" s="96" t="e">
        <f t="shared" si="11"/>
        <v>#N/A</v>
      </c>
      <c r="CR14" s="96" t="e">
        <f t="shared" si="11"/>
        <v>#N/A</v>
      </c>
      <c r="CS14" s="96" t="e">
        <f t="shared" si="11"/>
        <v>#N/A</v>
      </c>
      <c r="CT14" s="96" t="e">
        <f t="shared" si="11"/>
        <v>#N/A</v>
      </c>
      <c r="CU14" s="96" t="e">
        <f t="shared" si="11"/>
        <v>#N/A</v>
      </c>
      <c r="CV14" s="96" t="e">
        <f t="shared" si="11"/>
        <v>#N/A</v>
      </c>
      <c r="CW14" s="96" t="e">
        <f t="shared" si="11"/>
        <v>#N/A</v>
      </c>
      <c r="CX14" s="96" t="e">
        <f t="shared" si="11"/>
        <v>#N/A</v>
      </c>
      <c r="CY14" s="96" t="e">
        <f t="shared" si="11"/>
        <v>#N/A</v>
      </c>
      <c r="CZ14" s="96" t="e">
        <f t="shared" si="11"/>
        <v>#N/A</v>
      </c>
      <c r="DA14" s="96" t="e">
        <f t="shared" si="11"/>
        <v>#N/A</v>
      </c>
      <c r="DB14" s="96" t="e">
        <f t="shared" si="11"/>
        <v>#N/A</v>
      </c>
      <c r="DC14" s="96" t="e">
        <f t="shared" si="11"/>
        <v>#N/A</v>
      </c>
      <c r="DD14" s="96" t="e">
        <f t="shared" si="11"/>
        <v>#N/A</v>
      </c>
      <c r="DE14" s="96" t="e">
        <f t="shared" si="11"/>
        <v>#N/A</v>
      </c>
      <c r="DF14" s="96" t="e">
        <f t="shared" si="11"/>
        <v>#N/A</v>
      </c>
      <c r="DG14" s="96" t="e">
        <f t="shared" si="11"/>
        <v>#N/A</v>
      </c>
      <c r="DH14" s="96" t="e">
        <f t="shared" si="11"/>
        <v>#N/A</v>
      </c>
      <c r="DI14" s="96" t="e">
        <f t="shared" si="11"/>
        <v>#N/A</v>
      </c>
      <c r="DJ14" s="96" t="e">
        <f t="shared" si="11"/>
        <v>#N/A</v>
      </c>
      <c r="DK14" s="96" t="e">
        <f t="shared" si="11"/>
        <v>#N/A</v>
      </c>
      <c r="DL14" s="96" t="e">
        <f t="shared" si="11"/>
        <v>#N/A</v>
      </c>
      <c r="DM14" s="96" t="e">
        <f t="shared" si="11"/>
        <v>#N/A</v>
      </c>
      <c r="DN14" s="96" t="e">
        <f t="shared" si="11"/>
        <v>#N/A</v>
      </c>
      <c r="DO14" s="96" t="e">
        <f t="shared" si="11"/>
        <v>#N/A</v>
      </c>
      <c r="DP14" s="96" t="e">
        <f t="shared" si="11"/>
        <v>#N/A</v>
      </c>
      <c r="DQ14" s="96" t="e">
        <f t="shared" si="11"/>
        <v>#N/A</v>
      </c>
      <c r="DR14" s="96" t="e">
        <f t="shared" si="11"/>
        <v>#N/A</v>
      </c>
      <c r="DS14" s="96" t="e">
        <f t="shared" si="11"/>
        <v>#N/A</v>
      </c>
      <c r="DT14" s="96" t="e">
        <f t="shared" si="11"/>
        <v>#N/A</v>
      </c>
      <c r="DU14" s="96" t="e">
        <f t="shared" si="11"/>
        <v>#N/A</v>
      </c>
      <c r="DV14" s="96" t="e">
        <f t="shared" si="11"/>
        <v>#N/A</v>
      </c>
      <c r="DW14" s="96" t="e">
        <f t="shared" si="11"/>
        <v>#N/A</v>
      </c>
      <c r="DX14" s="96" t="e">
        <f t="shared" si="11"/>
        <v>#N/A</v>
      </c>
      <c r="DY14" s="96" t="e">
        <f t="shared" si="11"/>
        <v>#N/A</v>
      </c>
      <c r="DZ14" s="96" t="e">
        <f t="shared" si="11"/>
        <v>#N/A</v>
      </c>
      <c r="EA14" s="96" t="e">
        <f t="shared" si="11"/>
        <v>#N/A</v>
      </c>
      <c r="EB14" s="96" t="e">
        <f t="shared" si="11"/>
        <v>#N/A</v>
      </c>
      <c r="EC14" s="96" t="e">
        <f t="shared" si="11"/>
        <v>#N/A</v>
      </c>
      <c r="ED14" s="96" t="e">
        <f t="shared" si="11"/>
        <v>#N/A</v>
      </c>
      <c r="EE14" s="96" t="e">
        <f t="shared" si="11"/>
        <v>#N/A</v>
      </c>
      <c r="EF14" s="96" t="e">
        <f t="shared" ref="EF14:GQ14" si="12">IF(EF2=0,NA(),(EF2/EA2)^(1/5)-1)</f>
        <v>#N/A</v>
      </c>
      <c r="EG14" s="96" t="e">
        <f t="shared" si="12"/>
        <v>#N/A</v>
      </c>
      <c r="EH14" s="96" t="e">
        <f t="shared" si="12"/>
        <v>#N/A</v>
      </c>
      <c r="EI14" s="96" t="e">
        <f t="shared" si="12"/>
        <v>#N/A</v>
      </c>
      <c r="EJ14" s="96" t="e">
        <f t="shared" si="12"/>
        <v>#N/A</v>
      </c>
      <c r="EK14" s="96" t="e">
        <f t="shared" si="12"/>
        <v>#N/A</v>
      </c>
      <c r="EL14" s="96" t="e">
        <f t="shared" si="12"/>
        <v>#N/A</v>
      </c>
      <c r="EM14" s="96" t="e">
        <f t="shared" si="12"/>
        <v>#N/A</v>
      </c>
      <c r="EN14" s="96" t="e">
        <f t="shared" si="12"/>
        <v>#N/A</v>
      </c>
      <c r="EO14" s="96" t="e">
        <f t="shared" si="12"/>
        <v>#N/A</v>
      </c>
      <c r="EP14" s="96" t="e">
        <f t="shared" si="12"/>
        <v>#N/A</v>
      </c>
      <c r="EQ14" s="96" t="e">
        <f t="shared" si="12"/>
        <v>#N/A</v>
      </c>
      <c r="ER14" s="96" t="e">
        <f t="shared" si="12"/>
        <v>#N/A</v>
      </c>
      <c r="ES14" s="96" t="e">
        <f t="shared" si="12"/>
        <v>#N/A</v>
      </c>
      <c r="ET14" s="96" t="e">
        <f t="shared" si="12"/>
        <v>#N/A</v>
      </c>
      <c r="EU14" s="96" t="e">
        <f t="shared" si="12"/>
        <v>#N/A</v>
      </c>
      <c r="EV14" s="96" t="e">
        <f t="shared" si="12"/>
        <v>#N/A</v>
      </c>
      <c r="EW14" s="96" t="e">
        <f t="shared" si="12"/>
        <v>#N/A</v>
      </c>
      <c r="EX14" s="96" t="e">
        <f t="shared" si="12"/>
        <v>#N/A</v>
      </c>
      <c r="EY14" s="96" t="e">
        <f t="shared" si="12"/>
        <v>#N/A</v>
      </c>
      <c r="EZ14" s="96" t="e">
        <f t="shared" si="12"/>
        <v>#N/A</v>
      </c>
      <c r="FA14" s="96" t="e">
        <f t="shared" si="12"/>
        <v>#N/A</v>
      </c>
      <c r="FB14" s="96" t="e">
        <f t="shared" si="12"/>
        <v>#N/A</v>
      </c>
      <c r="FC14" s="96" t="e">
        <f t="shared" si="12"/>
        <v>#N/A</v>
      </c>
      <c r="FD14" s="96" t="e">
        <f t="shared" si="12"/>
        <v>#N/A</v>
      </c>
      <c r="FE14" s="96" t="e">
        <f t="shared" si="12"/>
        <v>#N/A</v>
      </c>
      <c r="FF14" s="96" t="e">
        <f t="shared" si="12"/>
        <v>#N/A</v>
      </c>
      <c r="FG14" s="96" t="e">
        <f t="shared" si="12"/>
        <v>#N/A</v>
      </c>
      <c r="FH14" s="96" t="e">
        <f t="shared" si="12"/>
        <v>#N/A</v>
      </c>
      <c r="FI14" s="96" t="e">
        <f t="shared" si="12"/>
        <v>#N/A</v>
      </c>
      <c r="FJ14" s="96" t="e">
        <f t="shared" si="12"/>
        <v>#N/A</v>
      </c>
      <c r="FK14" s="96" t="e">
        <f t="shared" si="12"/>
        <v>#N/A</v>
      </c>
      <c r="FL14" s="96" t="e">
        <f t="shared" si="12"/>
        <v>#N/A</v>
      </c>
      <c r="FM14" s="96" t="e">
        <f t="shared" si="12"/>
        <v>#N/A</v>
      </c>
      <c r="FN14" s="96" t="e">
        <f t="shared" si="12"/>
        <v>#N/A</v>
      </c>
      <c r="FO14" s="96" t="e">
        <f t="shared" si="12"/>
        <v>#N/A</v>
      </c>
      <c r="FP14" s="96" t="e">
        <f t="shared" si="12"/>
        <v>#N/A</v>
      </c>
      <c r="FQ14" s="96" t="e">
        <f t="shared" si="12"/>
        <v>#N/A</v>
      </c>
      <c r="FR14" s="96" t="e">
        <f t="shared" si="12"/>
        <v>#N/A</v>
      </c>
      <c r="FS14" s="96" t="e">
        <f t="shared" si="12"/>
        <v>#N/A</v>
      </c>
      <c r="FT14" s="96" t="e">
        <f t="shared" si="12"/>
        <v>#N/A</v>
      </c>
      <c r="FU14" s="96" t="e">
        <f t="shared" si="12"/>
        <v>#N/A</v>
      </c>
      <c r="FV14" s="96" t="e">
        <f t="shared" si="12"/>
        <v>#N/A</v>
      </c>
      <c r="FW14" s="96" t="e">
        <f t="shared" si="12"/>
        <v>#N/A</v>
      </c>
      <c r="FX14" s="96" t="e">
        <f t="shared" si="12"/>
        <v>#N/A</v>
      </c>
      <c r="FY14" s="96" t="e">
        <f t="shared" si="12"/>
        <v>#N/A</v>
      </c>
      <c r="FZ14" s="96" t="e">
        <f t="shared" si="12"/>
        <v>#N/A</v>
      </c>
      <c r="GA14" s="96" t="e">
        <f t="shared" si="12"/>
        <v>#N/A</v>
      </c>
      <c r="GB14" s="96" t="e">
        <f t="shared" si="12"/>
        <v>#N/A</v>
      </c>
      <c r="GC14" s="96" t="e">
        <f t="shared" si="12"/>
        <v>#N/A</v>
      </c>
      <c r="GD14" s="96" t="e">
        <f t="shared" si="12"/>
        <v>#N/A</v>
      </c>
      <c r="GE14" s="96" t="e">
        <f t="shared" si="12"/>
        <v>#N/A</v>
      </c>
      <c r="GF14" s="96" t="e">
        <f t="shared" si="12"/>
        <v>#N/A</v>
      </c>
      <c r="GG14" s="96" t="e">
        <f t="shared" si="12"/>
        <v>#N/A</v>
      </c>
      <c r="GH14" s="96" t="e">
        <f t="shared" si="12"/>
        <v>#N/A</v>
      </c>
      <c r="GI14" s="96" t="e">
        <f t="shared" si="12"/>
        <v>#N/A</v>
      </c>
      <c r="GJ14" s="96" t="e">
        <f t="shared" si="12"/>
        <v>#N/A</v>
      </c>
      <c r="GK14" s="96" t="e">
        <f t="shared" si="12"/>
        <v>#N/A</v>
      </c>
      <c r="GL14" s="96" t="e">
        <f t="shared" si="12"/>
        <v>#N/A</v>
      </c>
      <c r="GM14" s="96" t="e">
        <f t="shared" si="12"/>
        <v>#N/A</v>
      </c>
      <c r="GN14" s="96" t="e">
        <f t="shared" si="12"/>
        <v>#N/A</v>
      </c>
      <c r="GO14" s="96" t="e">
        <f t="shared" si="12"/>
        <v>#N/A</v>
      </c>
      <c r="GP14" s="96" t="e">
        <f t="shared" si="12"/>
        <v>#N/A</v>
      </c>
      <c r="GQ14" s="96" t="e">
        <f t="shared" si="12"/>
        <v>#N/A</v>
      </c>
      <c r="GR14" s="96" t="e">
        <f t="shared" ref="GR14:JC14" si="13">IF(GR2=0,NA(),(GR2/GM2)^(1/5)-1)</f>
        <v>#N/A</v>
      </c>
      <c r="GS14" s="96" t="e">
        <f t="shared" si="13"/>
        <v>#N/A</v>
      </c>
      <c r="GT14" s="96" t="e">
        <f t="shared" si="13"/>
        <v>#N/A</v>
      </c>
      <c r="GU14" s="96" t="e">
        <f t="shared" si="13"/>
        <v>#N/A</v>
      </c>
      <c r="GV14" s="96" t="e">
        <f t="shared" si="13"/>
        <v>#N/A</v>
      </c>
      <c r="GW14" s="96" t="e">
        <f t="shared" si="13"/>
        <v>#N/A</v>
      </c>
      <c r="GX14" s="96" t="e">
        <f t="shared" si="13"/>
        <v>#N/A</v>
      </c>
      <c r="GY14" s="96" t="e">
        <f t="shared" si="13"/>
        <v>#N/A</v>
      </c>
      <c r="GZ14" s="96" t="e">
        <f t="shared" si="13"/>
        <v>#N/A</v>
      </c>
      <c r="HA14" s="96" t="e">
        <f t="shared" si="13"/>
        <v>#N/A</v>
      </c>
      <c r="HB14" s="96" t="e">
        <f t="shared" si="13"/>
        <v>#N/A</v>
      </c>
      <c r="HC14" s="96" t="e">
        <f t="shared" si="13"/>
        <v>#N/A</v>
      </c>
      <c r="HD14" s="96" t="e">
        <f t="shared" si="13"/>
        <v>#N/A</v>
      </c>
      <c r="HE14" s="96" t="e">
        <f t="shared" si="13"/>
        <v>#N/A</v>
      </c>
      <c r="HF14" s="96" t="e">
        <f t="shared" si="13"/>
        <v>#N/A</v>
      </c>
      <c r="HG14" s="96" t="e">
        <f t="shared" si="13"/>
        <v>#N/A</v>
      </c>
      <c r="HH14" s="96" t="e">
        <f t="shared" si="13"/>
        <v>#N/A</v>
      </c>
      <c r="HI14" s="96" t="e">
        <f t="shared" si="13"/>
        <v>#N/A</v>
      </c>
      <c r="HJ14" s="96" t="e">
        <f t="shared" si="13"/>
        <v>#N/A</v>
      </c>
      <c r="HK14" s="96" t="e">
        <f t="shared" si="13"/>
        <v>#N/A</v>
      </c>
      <c r="HL14" s="96" t="e">
        <f t="shared" si="13"/>
        <v>#N/A</v>
      </c>
      <c r="HM14" s="96" t="e">
        <f t="shared" si="13"/>
        <v>#N/A</v>
      </c>
      <c r="HN14" s="96" t="e">
        <f t="shared" si="13"/>
        <v>#N/A</v>
      </c>
      <c r="HO14" s="96" t="e">
        <f t="shared" si="13"/>
        <v>#N/A</v>
      </c>
      <c r="HP14" s="96" t="e">
        <f t="shared" si="13"/>
        <v>#N/A</v>
      </c>
      <c r="HQ14" s="96" t="e">
        <f t="shared" si="13"/>
        <v>#N/A</v>
      </c>
      <c r="HR14" s="96" t="e">
        <f t="shared" si="13"/>
        <v>#N/A</v>
      </c>
      <c r="HS14" s="96" t="e">
        <f t="shared" si="13"/>
        <v>#N/A</v>
      </c>
      <c r="HT14" s="96" t="e">
        <f t="shared" si="13"/>
        <v>#N/A</v>
      </c>
      <c r="HU14" s="96" t="e">
        <f t="shared" si="13"/>
        <v>#N/A</v>
      </c>
      <c r="HV14" s="96" t="e">
        <f t="shared" si="13"/>
        <v>#N/A</v>
      </c>
      <c r="HW14" s="96" t="e">
        <f t="shared" si="13"/>
        <v>#N/A</v>
      </c>
      <c r="HX14" s="96" t="e">
        <f t="shared" si="13"/>
        <v>#N/A</v>
      </c>
      <c r="HY14" s="96" t="e">
        <f t="shared" si="13"/>
        <v>#N/A</v>
      </c>
      <c r="HZ14" s="96" t="e">
        <f t="shared" si="13"/>
        <v>#N/A</v>
      </c>
      <c r="IA14" s="96" t="e">
        <f t="shared" si="13"/>
        <v>#N/A</v>
      </c>
      <c r="IB14" s="96" t="e">
        <f t="shared" si="13"/>
        <v>#N/A</v>
      </c>
      <c r="IC14" s="96" t="e">
        <f t="shared" si="13"/>
        <v>#N/A</v>
      </c>
      <c r="ID14" s="96" t="e">
        <f t="shared" si="13"/>
        <v>#N/A</v>
      </c>
      <c r="IE14" s="96" t="e">
        <f t="shared" si="13"/>
        <v>#N/A</v>
      </c>
      <c r="IF14" s="96" t="e">
        <f t="shared" si="13"/>
        <v>#N/A</v>
      </c>
      <c r="IG14" s="96" t="e">
        <f t="shared" si="13"/>
        <v>#N/A</v>
      </c>
      <c r="IH14" s="96" t="e">
        <f t="shared" si="13"/>
        <v>#N/A</v>
      </c>
      <c r="II14" s="96" t="e">
        <f t="shared" si="13"/>
        <v>#N/A</v>
      </c>
      <c r="IJ14" s="96" t="e">
        <f t="shared" si="13"/>
        <v>#N/A</v>
      </c>
      <c r="IK14" s="96" t="e">
        <f t="shared" si="13"/>
        <v>#N/A</v>
      </c>
      <c r="IL14" s="96" t="e">
        <f t="shared" si="13"/>
        <v>#N/A</v>
      </c>
      <c r="IM14" s="96" t="e">
        <f t="shared" si="13"/>
        <v>#N/A</v>
      </c>
      <c r="IN14" s="96" t="e">
        <f t="shared" si="13"/>
        <v>#N/A</v>
      </c>
      <c r="IO14" s="96" t="e">
        <f t="shared" si="13"/>
        <v>#N/A</v>
      </c>
      <c r="IP14" s="96" t="e">
        <f t="shared" si="13"/>
        <v>#N/A</v>
      </c>
      <c r="IQ14" s="96" t="e">
        <f t="shared" si="13"/>
        <v>#N/A</v>
      </c>
      <c r="IR14" s="96" t="e">
        <f t="shared" si="13"/>
        <v>#N/A</v>
      </c>
      <c r="IS14" s="96" t="e">
        <f t="shared" si="13"/>
        <v>#N/A</v>
      </c>
      <c r="IT14" s="96" t="e">
        <f t="shared" si="13"/>
        <v>#N/A</v>
      </c>
      <c r="IU14" s="96" t="e">
        <f t="shared" si="13"/>
        <v>#N/A</v>
      </c>
      <c r="IV14" s="96" t="e">
        <f t="shared" si="13"/>
        <v>#N/A</v>
      </c>
      <c r="IW14" s="96" t="e">
        <f t="shared" si="13"/>
        <v>#N/A</v>
      </c>
      <c r="IX14" s="96" t="e">
        <f t="shared" si="13"/>
        <v>#N/A</v>
      </c>
      <c r="IY14" s="96" t="e">
        <f t="shared" si="13"/>
        <v>#N/A</v>
      </c>
      <c r="IZ14" s="96" t="e">
        <f t="shared" si="13"/>
        <v>#N/A</v>
      </c>
      <c r="JA14" s="96" t="e">
        <f t="shared" si="13"/>
        <v>#N/A</v>
      </c>
      <c r="JB14" s="96" t="e">
        <f t="shared" si="13"/>
        <v>#N/A</v>
      </c>
      <c r="JC14" s="96" t="e">
        <f t="shared" si="13"/>
        <v>#N/A</v>
      </c>
      <c r="JD14" s="96" t="e">
        <f t="shared" ref="JD14:KN14" si="14">IF(JD2=0,NA(),(JD2/IY2)^(1/5)-1)</f>
        <v>#N/A</v>
      </c>
      <c r="JE14" s="96" t="e">
        <f t="shared" si="14"/>
        <v>#N/A</v>
      </c>
      <c r="JF14" s="96" t="e">
        <f t="shared" si="14"/>
        <v>#N/A</v>
      </c>
      <c r="JG14" s="96" t="e">
        <f t="shared" si="14"/>
        <v>#N/A</v>
      </c>
      <c r="JH14" s="96" t="e">
        <f t="shared" si="14"/>
        <v>#N/A</v>
      </c>
      <c r="JI14" s="96" t="e">
        <f t="shared" si="14"/>
        <v>#N/A</v>
      </c>
      <c r="JJ14" s="96" t="e">
        <f t="shared" si="14"/>
        <v>#N/A</v>
      </c>
      <c r="JK14" s="96" t="e">
        <f t="shared" si="14"/>
        <v>#N/A</v>
      </c>
      <c r="JL14" s="96" t="e">
        <f t="shared" si="14"/>
        <v>#N/A</v>
      </c>
      <c r="JM14" s="96" t="e">
        <f t="shared" si="14"/>
        <v>#N/A</v>
      </c>
      <c r="JN14" s="96" t="e">
        <f t="shared" si="14"/>
        <v>#N/A</v>
      </c>
      <c r="JO14" s="96" t="e">
        <f t="shared" si="14"/>
        <v>#N/A</v>
      </c>
      <c r="JP14" s="96" t="e">
        <f t="shared" si="14"/>
        <v>#N/A</v>
      </c>
      <c r="JQ14" s="96" t="e">
        <f t="shared" si="14"/>
        <v>#N/A</v>
      </c>
      <c r="JR14" s="96" t="e">
        <f t="shared" si="14"/>
        <v>#N/A</v>
      </c>
      <c r="JS14" s="96" t="e">
        <f t="shared" si="14"/>
        <v>#N/A</v>
      </c>
      <c r="JT14" s="96" t="e">
        <f t="shared" si="14"/>
        <v>#N/A</v>
      </c>
      <c r="JU14" s="96" t="e">
        <f t="shared" si="14"/>
        <v>#N/A</v>
      </c>
      <c r="JV14" s="96" t="e">
        <f t="shared" si="14"/>
        <v>#N/A</v>
      </c>
      <c r="JW14" s="96" t="e">
        <f t="shared" si="14"/>
        <v>#N/A</v>
      </c>
      <c r="JX14" s="96" t="e">
        <f t="shared" si="14"/>
        <v>#N/A</v>
      </c>
      <c r="JY14" s="96" t="e">
        <f t="shared" si="14"/>
        <v>#N/A</v>
      </c>
      <c r="JZ14" s="96" t="e">
        <f t="shared" si="14"/>
        <v>#N/A</v>
      </c>
      <c r="KA14" s="96" t="e">
        <f t="shared" si="14"/>
        <v>#N/A</v>
      </c>
      <c r="KB14" s="96" t="e">
        <f t="shared" si="14"/>
        <v>#N/A</v>
      </c>
      <c r="KC14" s="96" t="e">
        <f t="shared" si="14"/>
        <v>#N/A</v>
      </c>
      <c r="KD14" s="96" t="e">
        <f t="shared" si="14"/>
        <v>#N/A</v>
      </c>
      <c r="KE14" s="96" t="e">
        <f t="shared" si="14"/>
        <v>#N/A</v>
      </c>
      <c r="KF14" s="96" t="e">
        <f t="shared" si="14"/>
        <v>#N/A</v>
      </c>
      <c r="KG14" s="96" t="e">
        <f t="shared" si="14"/>
        <v>#N/A</v>
      </c>
      <c r="KH14" s="96" t="e">
        <f t="shared" si="14"/>
        <v>#N/A</v>
      </c>
      <c r="KI14" s="96" t="e">
        <f t="shared" si="14"/>
        <v>#N/A</v>
      </c>
      <c r="KJ14" s="96" t="e">
        <f t="shared" si="14"/>
        <v>#N/A</v>
      </c>
      <c r="KK14" s="96" t="e">
        <f t="shared" si="14"/>
        <v>#N/A</v>
      </c>
      <c r="KL14" s="96" t="e">
        <f t="shared" si="14"/>
        <v>#N/A</v>
      </c>
      <c r="KM14" s="96" t="e">
        <f t="shared" si="14"/>
        <v>#N/A</v>
      </c>
      <c r="KN14" s="96" t="e">
        <f t="shared" si="14"/>
        <v>#N/A</v>
      </c>
    </row>
    <row r="15" spans="1:300" x14ac:dyDescent="0.3">
      <c r="A15" t="str">
        <f t="shared" ref="A15:A20" si="15">A3</f>
        <v>US</v>
      </c>
      <c r="G15" s="96">
        <f t="shared" ref="G15:G20" si="16">IF(G3=0,NA(),(G3/B3)^(1/5)-1)</f>
        <v>0.34427942172158232</v>
      </c>
      <c r="H15" s="96">
        <f t="shared" ref="H15:H20" si="17">IF(H3=0,NA(),(H3/C3)^(1/5)-1)</f>
        <v>0.31370077848266753</v>
      </c>
      <c r="I15" s="96">
        <f t="shared" ref="I15:I20" si="18">IF(I3=0,NA(),(I3/D3)^(1/5)-1)</f>
        <v>0.34608279910658291</v>
      </c>
      <c r="J15" s="96">
        <f t="shared" ref="J15:J20" si="19">IF(J3=0,NA(),(J3/E3)^(1/5)-1)</f>
        <v>0.37356611236813397</v>
      </c>
      <c r="K15" s="96">
        <f t="shared" ref="K15:K20" si="20">IF(K3=0,NA(),(K3/F3)^(1/5)-1)</f>
        <v>0.32841337385962488</v>
      </c>
      <c r="L15" s="96">
        <f t="shared" ref="L15:L20" si="21">IF(L3=0,NA(),(L3/G3)^(1/5)-1)</f>
        <v>0.33286294444115683</v>
      </c>
      <c r="M15" s="96">
        <f t="shared" ref="M15:M20" si="22">IF(M3=0,NA(),(M3/H3)^(1/5)-1)</f>
        <v>0.3614550796378877</v>
      </c>
      <c r="N15" s="96">
        <f t="shared" ref="N15:N20" si="23">IF(N3=0,NA(),(N3/I3)^(1/5)-1)</f>
        <v>0.29546315971254922</v>
      </c>
      <c r="O15" s="96">
        <f t="shared" ref="O15:O20" si="24">IF(O3=0,NA(),(O3/J3)^(1/5)-1)</f>
        <v>0.29313505273275764</v>
      </c>
      <c r="P15" s="96">
        <f t="shared" ref="P15:P20" si="25">IF(P3=0,NA(),(P3/K3)^(1/5)-1)</f>
        <v>0.31021354282727942</v>
      </c>
      <c r="Q15" s="96">
        <f t="shared" ref="Q15:Q20" si="26">IF(Q3=0,NA(),(Q3/L3)^(1/5)-1)</f>
        <v>0.28996509827004324</v>
      </c>
      <c r="R15" s="96">
        <f t="shared" ref="R15:R20" si="27">IF(R3=0,NA(),(R3/M3)^(1/5)-1)</f>
        <v>0.38198891305960103</v>
      </c>
      <c r="S15" s="96">
        <f t="shared" ref="S15:S20" si="28">IF(S3=0,NA(),(S3/N3)^(1/5)-1)</f>
        <v>0.40669866656826326</v>
      </c>
      <c r="T15" s="96">
        <f t="shared" ref="T15:T20" si="29">IF(T3=0,NA(),(T3/O3)^(1/5)-1)</f>
        <v>0.4076486978590157</v>
      </c>
      <c r="U15" s="96">
        <f t="shared" ref="U15:U20" si="30">IF(U3=0,NA(),(U3/P3)^(1/5)-1)</f>
        <v>0.38965082357225467</v>
      </c>
      <c r="V15" s="96">
        <f t="shared" ref="V15:V20" si="31">IF(V3=0,NA(),(V3/Q3)^(1/5)-1)</f>
        <v>0.41302760589981991</v>
      </c>
      <c r="W15" s="96">
        <f t="shared" ref="W15:W20" si="32">IF(W3=0,NA(),(W3/R3)^(1/5)-1)</f>
        <v>0.31344375680790715</v>
      </c>
      <c r="X15" s="96">
        <f t="shared" ref="X15:X20" si="33">IF(X3=0,NA(),(X3/S3)^(1/5)-1)</f>
        <v>0.27828080832165814</v>
      </c>
      <c r="Y15" s="96">
        <f t="shared" ref="Y15:Y20" si="34">IF(Y3=0,NA(),(Y3/T3)^(1/5)-1)</f>
        <v>0.26776312877552955</v>
      </c>
      <c r="Z15" s="96">
        <f t="shared" ref="Z15:Z20" si="35">IF(Z3=0,NA(),(Z3/U3)^(1/5)-1)</f>
        <v>0.25026258469113172</v>
      </c>
      <c r="AA15" s="96">
        <f t="shared" ref="AA15:AA20" si="36">IF(AA3=0,NA(),(AA3/V3)^(1/5)-1)</f>
        <v>0.2260556363853139</v>
      </c>
      <c r="AB15" s="96">
        <f t="shared" ref="AB15:AB20" si="37">IF(AB3=0,NA(),(AB3/W3)^(1/5)-1)</f>
        <v>0.21264778968022013</v>
      </c>
      <c r="AC15" s="96">
        <f t="shared" ref="AC15:AC20" si="38">IF(AC3=0,NA(),(AC3/X3)^(1/5)-1)</f>
        <v>0.19728133093637945</v>
      </c>
      <c r="AD15" s="96">
        <f t="shared" ref="AD15:AD20" si="39">IF(AD3=0,NA(),(AD3/Y3)^(1/5)-1)</f>
        <v>0.17550610878046213</v>
      </c>
      <c r="AE15" s="96">
        <f t="shared" ref="AE15:AE20" si="40">IF(AE3=0,NA(),(AE3/Z3)^(1/5)-1)</f>
        <v>0.15984519538922326</v>
      </c>
      <c r="AF15" s="96">
        <f t="shared" ref="AF15:AF20" si="41">IF(AF3=0,NA(),(AF3/AA3)^(1/5)-1)</f>
        <v>0.14948410433924253</v>
      </c>
      <c r="AG15" s="96">
        <f t="shared" ref="AG15:AG20" si="42">IF(AG3=0,NA(),(AG3/AB3)^(1/5)-1)</f>
        <v>0.14357244879098197</v>
      </c>
      <c r="AH15" s="96">
        <f t="shared" ref="AH15:AH20" si="43">IF(AH3=0,NA(),(AH3/AC3)^(1/5)-1)</f>
        <v>0.13798888775589169</v>
      </c>
      <c r="AI15" s="96">
        <f t="shared" ref="AI15:AI20" si="44">IF(AI3=0,NA(),(AI3/AD3)^(1/5)-1)</f>
        <v>0.12365641466601129</v>
      </c>
      <c r="AJ15" s="96">
        <f t="shared" ref="AJ15:AJ20" si="45">IF(AJ3=0,NA(),(AJ3/AE3)^(1/5)-1)</f>
        <v>0.11436350188696354</v>
      </c>
      <c r="AK15" s="96">
        <f t="shared" ref="AK15:AK20" si="46">IF(AK3=0,NA(),(AK3/AF3)^(1/5)-1)</f>
        <v>0.10274556103915278</v>
      </c>
      <c r="AL15" s="96">
        <f t="shared" ref="AL15:AL20" si="47">IF(AL3=0,NA(),(AL3/AG3)^(1/5)-1)</f>
        <v>9.257323145645624E-2</v>
      </c>
      <c r="AM15" s="96">
        <f t="shared" ref="AM15:AM20" si="48">IF(AM3=0,NA(),(AM3/AH3)^(1/5)-1)</f>
        <v>8.4237818510876528E-2</v>
      </c>
      <c r="AN15" s="96">
        <f t="shared" ref="AN15:AN20" si="49">IF(AN3=0,NA(),(AN3/AI3)^(1/5)-1)</f>
        <v>8.055141838191715E-2</v>
      </c>
      <c r="AO15" s="96">
        <f t="shared" ref="AO15:AO20" si="50">IF(AO3=0,NA(),(AO3/AJ3)^(1/5)-1)</f>
        <v>7.4999224729858094E-2</v>
      </c>
      <c r="AP15" s="96">
        <f t="shared" ref="AP15:AP20" si="51">IF(AP3=0,NA(),(AP3/AK3)^(1/5)-1)</f>
        <v>6.915100603712121E-2</v>
      </c>
      <c r="AQ15" s="96">
        <f t="shared" ref="AQ15:AQ20" si="52">IF(AQ3=0,NA(),(AQ3/AL3)^(1/5)-1)</f>
        <v>6.2371135710534098E-2</v>
      </c>
      <c r="AR15" s="96">
        <f t="shared" ref="AR15:AR20" si="53">IF(AR3=0,NA(),(AR3/AM3)^(1/5)-1)</f>
        <v>5.5987173028532178E-2</v>
      </c>
      <c r="AS15" s="96">
        <f t="shared" ref="AS15:AS20" si="54">IF(AS3=0,NA(),(AS3/AN3)^(1/5)-1)</f>
        <v>5.0870586253683125E-2</v>
      </c>
      <c r="AT15" s="96">
        <f t="shared" ref="AT15:AT20" si="55">IF(AT3=0,NA(),(AT3/AO3)^(1/5)-1)</f>
        <v>4.8672087753462767E-2</v>
      </c>
      <c r="AU15" s="96">
        <f t="shared" ref="AU15:AU20" si="56">IF(AU3=0,NA(),(AU3/AP3)^(1/5)-1)</f>
        <v>4.7310726311212692E-2</v>
      </c>
      <c r="AV15" s="96">
        <f t="shared" ref="AV15:AV20" si="57">IF(AV3=0,NA(),(AV3/AQ3)^(1/5)-1)</f>
        <v>4.7483860986630821E-2</v>
      </c>
      <c r="AW15" s="96">
        <f t="shared" ref="AW15:AW20" si="58">IF(AW3=0,NA(),(AW3/AR3)^(1/5)-1)</f>
        <v>4.5501444268909008E-2</v>
      </c>
      <c r="AX15" s="96">
        <f t="shared" ref="AX15:AX20" si="59">IF(AX3=0,NA(),(AX3/AS3)^(1/5)-1)</f>
        <v>4.2701774623561395E-2</v>
      </c>
      <c r="AY15" s="96" t="e">
        <f t="shared" ref="AY15:AY20" si="60">IF(AY3=0,NA(),(AY3/AT3)^(1/5)-1)</f>
        <v>#N/A</v>
      </c>
      <c r="AZ15" s="96" t="e">
        <f t="shared" ref="AZ15:AZ20" si="61">IF(AZ3=0,NA(),(AZ3/AU3)^(1/5)-1)</f>
        <v>#N/A</v>
      </c>
      <c r="BA15" s="96" t="e">
        <f t="shared" ref="BA15:BA20" si="62">IF(BA3=0,NA(),(BA3/AV3)^(1/5)-1)</f>
        <v>#N/A</v>
      </c>
      <c r="BB15" s="96" t="e">
        <f t="shared" ref="BB15:BB20" si="63">IF(BB3=0,NA(),(BB3/AW3)^(1/5)-1)</f>
        <v>#N/A</v>
      </c>
      <c r="BC15" s="96" t="e">
        <f t="shared" ref="BC15:BC20" si="64">IF(BC3=0,NA(),(BC3/AX3)^(1/5)-1)</f>
        <v>#N/A</v>
      </c>
      <c r="BD15" s="96" t="e">
        <f t="shared" ref="BD15:BD20" si="65">IF(BD3=0,NA(),(BD3/AY3)^(1/5)-1)</f>
        <v>#N/A</v>
      </c>
      <c r="BE15" s="96" t="e">
        <f t="shared" ref="BE15:BE20" si="66">IF(BE3=0,NA(),(BE3/AZ3)^(1/5)-1)</f>
        <v>#N/A</v>
      </c>
      <c r="BF15" s="96" t="e">
        <f t="shared" ref="BF15:BF20" si="67">IF(BF3=0,NA(),(BF3/BA3)^(1/5)-1)</f>
        <v>#N/A</v>
      </c>
      <c r="BG15" s="96" t="e">
        <f t="shared" ref="BG15:BG20" si="68">IF(BG3=0,NA(),(BG3/BB3)^(1/5)-1)</f>
        <v>#N/A</v>
      </c>
      <c r="BH15" s="96" t="e">
        <f t="shared" ref="BH15:BH20" si="69">IF(BH3=0,NA(),(BH3/BC3)^(1/5)-1)</f>
        <v>#N/A</v>
      </c>
      <c r="BI15" s="96" t="e">
        <f t="shared" ref="BI15:BI20" si="70">IF(BI3=0,NA(),(BI3/BD3)^(1/5)-1)</f>
        <v>#N/A</v>
      </c>
      <c r="BJ15" s="96" t="e">
        <f t="shared" ref="BJ15:BJ20" si="71">IF(BJ3=0,NA(),(BJ3/BE3)^(1/5)-1)</f>
        <v>#N/A</v>
      </c>
      <c r="BK15" s="96" t="e">
        <f t="shared" ref="BK15:BK20" si="72">IF(BK3=0,NA(),(BK3/BF3)^(1/5)-1)</f>
        <v>#N/A</v>
      </c>
      <c r="BL15" s="96" t="e">
        <f t="shared" ref="BL15:BL20" si="73">IF(BL3=0,NA(),(BL3/BG3)^(1/5)-1)</f>
        <v>#N/A</v>
      </c>
      <c r="BM15" s="96" t="e">
        <f t="shared" ref="BM15:BM20" si="74">IF(BM3=0,NA(),(BM3/BH3)^(1/5)-1)</f>
        <v>#N/A</v>
      </c>
      <c r="BN15" s="96" t="e">
        <f t="shared" ref="BN15:BN20" si="75">IF(BN3=0,NA(),(BN3/BI3)^(1/5)-1)</f>
        <v>#N/A</v>
      </c>
      <c r="BO15" s="96" t="e">
        <f t="shared" ref="BO15:BO20" si="76">IF(BO3=0,NA(),(BO3/BJ3)^(1/5)-1)</f>
        <v>#N/A</v>
      </c>
      <c r="BP15" s="96" t="e">
        <f t="shared" ref="BP15:BP20" si="77">IF(BP3=0,NA(),(BP3/BK3)^(1/5)-1)</f>
        <v>#N/A</v>
      </c>
      <c r="BQ15" s="96" t="e">
        <f t="shared" ref="BQ15:BQ20" si="78">IF(BQ3=0,NA(),(BQ3/BL3)^(1/5)-1)</f>
        <v>#N/A</v>
      </c>
      <c r="BR15" s="96" t="e">
        <f t="shared" ref="BR15:BR20" si="79">IF(BR3=0,NA(),(BR3/BM3)^(1/5)-1)</f>
        <v>#N/A</v>
      </c>
      <c r="BS15" s="96" t="e">
        <f t="shared" ref="BS15:BS20" si="80">IF(BS3=0,NA(),(BS3/BN3)^(1/5)-1)</f>
        <v>#N/A</v>
      </c>
      <c r="BT15" s="96" t="e">
        <f t="shared" ref="BT15:BT20" si="81">IF(BT3=0,NA(),(BT3/BO3)^(1/5)-1)</f>
        <v>#N/A</v>
      </c>
      <c r="BU15" s="96" t="e">
        <f t="shared" ref="BU15:BU20" si="82">IF(BU3=0,NA(),(BU3/BP3)^(1/5)-1)</f>
        <v>#N/A</v>
      </c>
      <c r="BV15" s="96" t="e">
        <f t="shared" ref="BV15:BV20" si="83">IF(BV3=0,NA(),(BV3/BQ3)^(1/5)-1)</f>
        <v>#N/A</v>
      </c>
      <c r="BW15" s="96" t="e">
        <f t="shared" ref="BW15:BW20" si="84">IF(BW3=0,NA(),(BW3/BR3)^(1/5)-1)</f>
        <v>#N/A</v>
      </c>
      <c r="BX15" s="96" t="e">
        <f t="shared" ref="BX15:BX20" si="85">IF(BX3=0,NA(),(BX3/BS3)^(1/5)-1)</f>
        <v>#N/A</v>
      </c>
      <c r="BY15" s="96" t="e">
        <f t="shared" ref="BY15:BY20" si="86">IF(BY3=0,NA(),(BY3/BT3)^(1/5)-1)</f>
        <v>#N/A</v>
      </c>
      <c r="BZ15" s="96" t="e">
        <f t="shared" ref="BZ15:BZ20" si="87">IF(BZ3=0,NA(),(BZ3/BU3)^(1/5)-1)</f>
        <v>#N/A</v>
      </c>
      <c r="CA15" s="96" t="e">
        <f t="shared" ref="CA15:CA20" si="88">IF(CA3=0,NA(),(CA3/BV3)^(1/5)-1)</f>
        <v>#N/A</v>
      </c>
      <c r="CB15" s="96" t="e">
        <f t="shared" ref="CB15:CB20" si="89">IF(CB3=0,NA(),(CB3/BW3)^(1/5)-1)</f>
        <v>#N/A</v>
      </c>
      <c r="CC15" s="96" t="e">
        <f t="shared" ref="CC15:CC20" si="90">IF(CC3=0,NA(),(CC3/BX3)^(1/5)-1)</f>
        <v>#N/A</v>
      </c>
      <c r="CD15" s="96" t="e">
        <f t="shared" ref="CD15:CD20" si="91">IF(CD3=0,NA(),(CD3/BY3)^(1/5)-1)</f>
        <v>#N/A</v>
      </c>
      <c r="CE15" s="96" t="e">
        <f t="shared" ref="CE15:CE20" si="92">IF(CE3=0,NA(),(CE3/BZ3)^(1/5)-1)</f>
        <v>#N/A</v>
      </c>
      <c r="CF15" s="96" t="e">
        <f t="shared" ref="CF15:CF20" si="93">IF(CF3=0,NA(),(CF3/CA3)^(1/5)-1)</f>
        <v>#N/A</v>
      </c>
      <c r="CG15" s="96" t="e">
        <f t="shared" ref="CG15:CG20" si="94">IF(CG3=0,NA(),(CG3/CB3)^(1/5)-1)</f>
        <v>#N/A</v>
      </c>
      <c r="CH15" s="96" t="e">
        <f t="shared" ref="CH15:CH20" si="95">IF(CH3=0,NA(),(CH3/CC3)^(1/5)-1)</f>
        <v>#N/A</v>
      </c>
      <c r="CI15" s="96" t="e">
        <f t="shared" ref="CI15:CI20" si="96">IF(CI3=0,NA(),(CI3/CD3)^(1/5)-1)</f>
        <v>#N/A</v>
      </c>
      <c r="CJ15" s="96" t="e">
        <f t="shared" ref="CJ15:CJ20" si="97">IF(CJ3=0,NA(),(CJ3/CE3)^(1/5)-1)</f>
        <v>#N/A</v>
      </c>
      <c r="CK15" s="96" t="e">
        <f t="shared" ref="CK15:CK20" si="98">IF(CK3=0,NA(),(CK3/CF3)^(1/5)-1)</f>
        <v>#N/A</v>
      </c>
      <c r="CL15" s="96" t="e">
        <f t="shared" ref="CL15:CL20" si="99">IF(CL3=0,NA(),(CL3/CG3)^(1/5)-1)</f>
        <v>#N/A</v>
      </c>
      <c r="CM15" s="96" t="e">
        <f t="shared" ref="CM15:CM20" si="100">IF(CM3=0,NA(),(CM3/CH3)^(1/5)-1)</f>
        <v>#N/A</v>
      </c>
      <c r="CN15" s="96" t="e">
        <f t="shared" ref="CN15:CN20" si="101">IF(CN3=0,NA(),(CN3/CI3)^(1/5)-1)</f>
        <v>#N/A</v>
      </c>
      <c r="CO15" s="96" t="e">
        <f t="shared" ref="CO15:CO20" si="102">IF(CO3=0,NA(),(CO3/CJ3)^(1/5)-1)</f>
        <v>#N/A</v>
      </c>
      <c r="CP15" s="96" t="e">
        <f t="shared" ref="CP15:CP20" si="103">IF(CP3=0,NA(),(CP3/CK3)^(1/5)-1)</f>
        <v>#N/A</v>
      </c>
      <c r="CQ15" s="96" t="e">
        <f t="shared" ref="CQ15:CQ20" si="104">IF(CQ3=0,NA(),(CQ3/CL3)^(1/5)-1)</f>
        <v>#N/A</v>
      </c>
      <c r="CR15" s="96" t="e">
        <f t="shared" ref="CR15:CR20" si="105">IF(CR3=0,NA(),(CR3/CM3)^(1/5)-1)</f>
        <v>#N/A</v>
      </c>
      <c r="CS15" s="96" t="e">
        <f t="shared" ref="CS15:CS20" si="106">IF(CS3=0,NA(),(CS3/CN3)^(1/5)-1)</f>
        <v>#N/A</v>
      </c>
      <c r="CT15" s="96" t="e">
        <f t="shared" ref="CT15:CT20" si="107">IF(CT3=0,NA(),(CT3/CO3)^(1/5)-1)</f>
        <v>#N/A</v>
      </c>
      <c r="CU15" s="96" t="e">
        <f t="shared" ref="CU15:CU20" si="108">IF(CU3=0,NA(),(CU3/CP3)^(1/5)-1)</f>
        <v>#N/A</v>
      </c>
      <c r="CV15" s="96" t="e">
        <f t="shared" ref="CV15:CV20" si="109">IF(CV3=0,NA(),(CV3/CQ3)^(1/5)-1)</f>
        <v>#N/A</v>
      </c>
      <c r="CW15" s="96" t="e">
        <f t="shared" ref="CW15:CW20" si="110">IF(CW3=0,NA(),(CW3/CR3)^(1/5)-1)</f>
        <v>#N/A</v>
      </c>
      <c r="CX15" s="96" t="e">
        <f t="shared" ref="CX15:CX20" si="111">IF(CX3=0,NA(),(CX3/CS3)^(1/5)-1)</f>
        <v>#N/A</v>
      </c>
      <c r="CY15" s="96" t="e">
        <f t="shared" ref="CY15:CY20" si="112">IF(CY3=0,NA(),(CY3/CT3)^(1/5)-1)</f>
        <v>#N/A</v>
      </c>
      <c r="CZ15" s="96" t="e">
        <f t="shared" ref="CZ15:CZ20" si="113">IF(CZ3=0,NA(),(CZ3/CU3)^(1/5)-1)</f>
        <v>#N/A</v>
      </c>
      <c r="DA15" s="96" t="e">
        <f t="shared" ref="DA15:DA20" si="114">IF(DA3=0,NA(),(DA3/CV3)^(1/5)-1)</f>
        <v>#N/A</v>
      </c>
      <c r="DB15" s="96" t="e">
        <f t="shared" ref="DB15:DB20" si="115">IF(DB3=0,NA(),(DB3/CW3)^(1/5)-1)</f>
        <v>#N/A</v>
      </c>
      <c r="DC15" s="96" t="e">
        <f t="shared" ref="DC15:DC20" si="116">IF(DC3=0,NA(),(DC3/CX3)^(1/5)-1)</f>
        <v>#N/A</v>
      </c>
      <c r="DD15" s="96" t="e">
        <f t="shared" ref="DD15:DD20" si="117">IF(DD3=0,NA(),(DD3/CY3)^(1/5)-1)</f>
        <v>#N/A</v>
      </c>
      <c r="DE15" s="96" t="e">
        <f t="shared" ref="DE15:DE20" si="118">IF(DE3=0,NA(),(DE3/CZ3)^(1/5)-1)</f>
        <v>#N/A</v>
      </c>
      <c r="DF15" s="96" t="e">
        <f t="shared" ref="DF15:DF20" si="119">IF(DF3=0,NA(),(DF3/DA3)^(1/5)-1)</f>
        <v>#N/A</v>
      </c>
      <c r="DG15" s="96" t="e">
        <f t="shared" ref="DG15:DG20" si="120">IF(DG3=0,NA(),(DG3/DB3)^(1/5)-1)</f>
        <v>#N/A</v>
      </c>
      <c r="DH15" s="96" t="e">
        <f t="shared" ref="DH15:DH20" si="121">IF(DH3=0,NA(),(DH3/DC3)^(1/5)-1)</f>
        <v>#N/A</v>
      </c>
      <c r="DI15" s="96" t="e">
        <f t="shared" ref="DI15:DI20" si="122">IF(DI3=0,NA(),(DI3/DD3)^(1/5)-1)</f>
        <v>#N/A</v>
      </c>
      <c r="DJ15" s="96" t="e">
        <f t="shared" ref="DJ15:DJ20" si="123">IF(DJ3=0,NA(),(DJ3/DE3)^(1/5)-1)</f>
        <v>#N/A</v>
      </c>
      <c r="DK15" s="96" t="e">
        <f t="shared" ref="DK15:DK20" si="124">IF(DK3=0,NA(),(DK3/DF3)^(1/5)-1)</f>
        <v>#N/A</v>
      </c>
      <c r="DL15" s="96" t="e">
        <f t="shared" ref="DL15:DL20" si="125">IF(DL3=0,NA(),(DL3/DG3)^(1/5)-1)</f>
        <v>#N/A</v>
      </c>
      <c r="DM15" s="96" t="e">
        <f t="shared" ref="DM15:DM20" si="126">IF(DM3=0,NA(),(DM3/DH3)^(1/5)-1)</f>
        <v>#N/A</v>
      </c>
      <c r="DN15" s="96" t="e">
        <f t="shared" ref="DN15:DN20" si="127">IF(DN3=0,NA(),(DN3/DI3)^(1/5)-1)</f>
        <v>#N/A</v>
      </c>
      <c r="DO15" s="96" t="e">
        <f t="shared" ref="DO15:DO20" si="128">IF(DO3=0,NA(),(DO3/DJ3)^(1/5)-1)</f>
        <v>#N/A</v>
      </c>
      <c r="DP15" s="96" t="e">
        <f t="shared" ref="DP15:DP20" si="129">IF(DP3=0,NA(),(DP3/DK3)^(1/5)-1)</f>
        <v>#N/A</v>
      </c>
      <c r="DQ15" s="96" t="e">
        <f t="shared" ref="DQ15:DQ20" si="130">IF(DQ3=0,NA(),(DQ3/DL3)^(1/5)-1)</f>
        <v>#N/A</v>
      </c>
      <c r="DR15" s="96" t="e">
        <f t="shared" ref="DR15:DR20" si="131">IF(DR3=0,NA(),(DR3/DM3)^(1/5)-1)</f>
        <v>#N/A</v>
      </c>
      <c r="DS15" s="96" t="e">
        <f t="shared" ref="DS15:DS20" si="132">IF(DS3=0,NA(),(DS3/DN3)^(1/5)-1)</f>
        <v>#N/A</v>
      </c>
      <c r="DT15" s="96" t="e">
        <f t="shared" ref="DT15:DT20" si="133">IF(DT3=0,NA(),(DT3/DO3)^(1/5)-1)</f>
        <v>#N/A</v>
      </c>
      <c r="DU15" s="96" t="e">
        <f t="shared" ref="DU15:DU20" si="134">IF(DU3=0,NA(),(DU3/DP3)^(1/5)-1)</f>
        <v>#N/A</v>
      </c>
      <c r="DV15" s="96" t="e">
        <f t="shared" ref="DV15:DV20" si="135">IF(DV3=0,NA(),(DV3/DQ3)^(1/5)-1)</f>
        <v>#N/A</v>
      </c>
      <c r="DW15" s="96" t="e">
        <f t="shared" ref="DW15:DW20" si="136">IF(DW3=0,NA(),(DW3/DR3)^(1/5)-1)</f>
        <v>#N/A</v>
      </c>
      <c r="DX15" s="96" t="e">
        <f t="shared" ref="DX15:DX20" si="137">IF(DX3=0,NA(),(DX3/DS3)^(1/5)-1)</f>
        <v>#N/A</v>
      </c>
      <c r="DY15" s="96" t="e">
        <f t="shared" ref="DY15:DY20" si="138">IF(DY3=0,NA(),(DY3/DT3)^(1/5)-1)</f>
        <v>#N/A</v>
      </c>
      <c r="DZ15" s="96" t="e">
        <f t="shared" ref="DZ15:DZ20" si="139">IF(DZ3=0,NA(),(DZ3/DU3)^(1/5)-1)</f>
        <v>#N/A</v>
      </c>
      <c r="EA15" s="96" t="e">
        <f t="shared" ref="EA15:EA20" si="140">IF(EA3=0,NA(),(EA3/DV3)^(1/5)-1)</f>
        <v>#N/A</v>
      </c>
      <c r="EB15" s="96" t="e">
        <f t="shared" ref="EB15:EB20" si="141">IF(EB3=0,NA(),(EB3/DW3)^(1/5)-1)</f>
        <v>#N/A</v>
      </c>
      <c r="EC15" s="96" t="e">
        <f t="shared" ref="EC15:EC20" si="142">IF(EC3=0,NA(),(EC3/DX3)^(1/5)-1)</f>
        <v>#N/A</v>
      </c>
      <c r="ED15" s="96" t="e">
        <f t="shared" ref="ED15:ED20" si="143">IF(ED3=0,NA(),(ED3/DY3)^(1/5)-1)</f>
        <v>#N/A</v>
      </c>
      <c r="EE15" s="96" t="e">
        <f t="shared" ref="EE15:EE20" si="144">IF(EE3=0,NA(),(EE3/DZ3)^(1/5)-1)</f>
        <v>#N/A</v>
      </c>
      <c r="EF15" s="96" t="e">
        <f t="shared" ref="EF15:EF20" si="145">IF(EF3=0,NA(),(EF3/EA3)^(1/5)-1)</f>
        <v>#N/A</v>
      </c>
      <c r="EG15" s="96" t="e">
        <f t="shared" ref="EG15:EG20" si="146">IF(EG3=0,NA(),(EG3/EB3)^(1/5)-1)</f>
        <v>#N/A</v>
      </c>
      <c r="EH15" s="96" t="e">
        <f t="shared" ref="EH15:EH20" si="147">IF(EH3=0,NA(),(EH3/EC3)^(1/5)-1)</f>
        <v>#N/A</v>
      </c>
      <c r="EI15" s="96" t="e">
        <f t="shared" ref="EI15:EI20" si="148">IF(EI3=0,NA(),(EI3/ED3)^(1/5)-1)</f>
        <v>#N/A</v>
      </c>
      <c r="EJ15" s="96" t="e">
        <f t="shared" ref="EJ15:EJ20" si="149">IF(EJ3=0,NA(),(EJ3/EE3)^(1/5)-1)</f>
        <v>#N/A</v>
      </c>
      <c r="EK15" s="96" t="e">
        <f t="shared" ref="EK15:EK20" si="150">IF(EK3=0,NA(),(EK3/EF3)^(1/5)-1)</f>
        <v>#N/A</v>
      </c>
      <c r="EL15" s="96" t="e">
        <f t="shared" ref="EL15:EL20" si="151">IF(EL3=0,NA(),(EL3/EG3)^(1/5)-1)</f>
        <v>#N/A</v>
      </c>
      <c r="EM15" s="96" t="e">
        <f t="shared" ref="EM15:EM20" si="152">IF(EM3=0,NA(),(EM3/EH3)^(1/5)-1)</f>
        <v>#N/A</v>
      </c>
      <c r="EN15" s="96" t="e">
        <f t="shared" ref="EN15:EN20" si="153">IF(EN3=0,NA(),(EN3/EI3)^(1/5)-1)</f>
        <v>#N/A</v>
      </c>
      <c r="EO15" s="96" t="e">
        <f t="shared" ref="EO15:EO20" si="154">IF(EO3=0,NA(),(EO3/EJ3)^(1/5)-1)</f>
        <v>#N/A</v>
      </c>
      <c r="EP15" s="96" t="e">
        <f t="shared" ref="EP15:EP20" si="155">IF(EP3=0,NA(),(EP3/EK3)^(1/5)-1)</f>
        <v>#N/A</v>
      </c>
      <c r="EQ15" s="96" t="e">
        <f t="shared" ref="EQ15:EQ20" si="156">IF(EQ3=0,NA(),(EQ3/EL3)^(1/5)-1)</f>
        <v>#N/A</v>
      </c>
      <c r="ER15" s="96" t="e">
        <f t="shared" ref="ER15:ER20" si="157">IF(ER3=0,NA(),(ER3/EM3)^(1/5)-1)</f>
        <v>#N/A</v>
      </c>
      <c r="ES15" s="96" t="e">
        <f t="shared" ref="ES15:ES20" si="158">IF(ES3=0,NA(),(ES3/EN3)^(1/5)-1)</f>
        <v>#N/A</v>
      </c>
      <c r="ET15" s="96" t="e">
        <f t="shared" ref="ET15:ET20" si="159">IF(ET3=0,NA(),(ET3/EO3)^(1/5)-1)</f>
        <v>#N/A</v>
      </c>
      <c r="EU15" s="96" t="e">
        <f t="shared" ref="EU15:EU20" si="160">IF(EU3=0,NA(),(EU3/EP3)^(1/5)-1)</f>
        <v>#N/A</v>
      </c>
      <c r="EV15" s="96" t="e">
        <f t="shared" ref="EV15:EV20" si="161">IF(EV3=0,NA(),(EV3/EQ3)^(1/5)-1)</f>
        <v>#N/A</v>
      </c>
      <c r="EW15" s="96" t="e">
        <f t="shared" ref="EW15:EW20" si="162">IF(EW3=0,NA(),(EW3/ER3)^(1/5)-1)</f>
        <v>#N/A</v>
      </c>
      <c r="EX15" s="96" t="e">
        <f t="shared" ref="EX15:EX20" si="163">IF(EX3=0,NA(),(EX3/ES3)^(1/5)-1)</f>
        <v>#N/A</v>
      </c>
      <c r="EY15" s="96" t="e">
        <f t="shared" ref="EY15:EY20" si="164">IF(EY3=0,NA(),(EY3/ET3)^(1/5)-1)</f>
        <v>#N/A</v>
      </c>
      <c r="EZ15" s="96" t="e">
        <f t="shared" ref="EZ15:EZ20" si="165">IF(EZ3=0,NA(),(EZ3/EU3)^(1/5)-1)</f>
        <v>#N/A</v>
      </c>
      <c r="FA15" s="96" t="e">
        <f t="shared" ref="FA15:FA20" si="166">IF(FA3=0,NA(),(FA3/EV3)^(1/5)-1)</f>
        <v>#N/A</v>
      </c>
      <c r="FB15" s="96" t="e">
        <f t="shared" ref="FB15:FB20" si="167">IF(FB3=0,NA(),(FB3/EW3)^(1/5)-1)</f>
        <v>#N/A</v>
      </c>
      <c r="FC15" s="96" t="e">
        <f t="shared" ref="FC15:FC20" si="168">IF(FC3=0,NA(),(FC3/EX3)^(1/5)-1)</f>
        <v>#N/A</v>
      </c>
      <c r="FD15" s="96" t="e">
        <f t="shared" ref="FD15:FD20" si="169">IF(FD3=0,NA(),(FD3/EY3)^(1/5)-1)</f>
        <v>#N/A</v>
      </c>
      <c r="FE15" s="96" t="e">
        <f t="shared" ref="FE15:FE20" si="170">IF(FE3=0,NA(),(FE3/EZ3)^(1/5)-1)</f>
        <v>#N/A</v>
      </c>
      <c r="FF15" s="96" t="e">
        <f t="shared" ref="FF15:FF20" si="171">IF(FF3=0,NA(),(FF3/FA3)^(1/5)-1)</f>
        <v>#N/A</v>
      </c>
      <c r="FG15" s="96" t="e">
        <f t="shared" ref="FG15:FG20" si="172">IF(FG3=0,NA(),(FG3/FB3)^(1/5)-1)</f>
        <v>#N/A</v>
      </c>
      <c r="FH15" s="96" t="e">
        <f t="shared" ref="FH15:FH20" si="173">IF(FH3=0,NA(),(FH3/FC3)^(1/5)-1)</f>
        <v>#N/A</v>
      </c>
      <c r="FI15" s="96" t="e">
        <f t="shared" ref="FI15:FI20" si="174">IF(FI3=0,NA(),(FI3/FD3)^(1/5)-1)</f>
        <v>#N/A</v>
      </c>
      <c r="FJ15" s="96" t="e">
        <f t="shared" ref="FJ15:FJ20" si="175">IF(FJ3=0,NA(),(FJ3/FE3)^(1/5)-1)</f>
        <v>#N/A</v>
      </c>
      <c r="FK15" s="96" t="e">
        <f t="shared" ref="FK15:FK20" si="176">IF(FK3=0,NA(),(FK3/FF3)^(1/5)-1)</f>
        <v>#N/A</v>
      </c>
      <c r="FL15" s="96" t="e">
        <f t="shared" ref="FL15:FL20" si="177">IF(FL3=0,NA(),(FL3/FG3)^(1/5)-1)</f>
        <v>#N/A</v>
      </c>
      <c r="FM15" s="96" t="e">
        <f t="shared" ref="FM15:FM20" si="178">IF(FM3=0,NA(),(FM3/FH3)^(1/5)-1)</f>
        <v>#N/A</v>
      </c>
      <c r="FN15" s="96" t="e">
        <f t="shared" ref="FN15:FN20" si="179">IF(FN3=0,NA(),(FN3/FI3)^(1/5)-1)</f>
        <v>#N/A</v>
      </c>
      <c r="FO15" s="96" t="e">
        <f t="shared" ref="FO15:FO20" si="180">IF(FO3=0,NA(),(FO3/FJ3)^(1/5)-1)</f>
        <v>#N/A</v>
      </c>
      <c r="FP15" s="96" t="e">
        <f t="shared" ref="FP15:FP20" si="181">IF(FP3=0,NA(),(FP3/FK3)^(1/5)-1)</f>
        <v>#N/A</v>
      </c>
      <c r="FQ15" s="96" t="e">
        <f t="shared" ref="FQ15:FQ20" si="182">IF(FQ3=0,NA(),(FQ3/FL3)^(1/5)-1)</f>
        <v>#N/A</v>
      </c>
      <c r="FR15" s="96" t="e">
        <f t="shared" ref="FR15:FR20" si="183">IF(FR3=0,NA(),(FR3/FM3)^(1/5)-1)</f>
        <v>#N/A</v>
      </c>
      <c r="FS15" s="96" t="e">
        <f t="shared" ref="FS15:FS20" si="184">IF(FS3=0,NA(),(FS3/FN3)^(1/5)-1)</f>
        <v>#N/A</v>
      </c>
      <c r="FT15" s="96" t="e">
        <f t="shared" ref="FT15:FT20" si="185">IF(FT3=0,NA(),(FT3/FO3)^(1/5)-1)</f>
        <v>#N/A</v>
      </c>
      <c r="FU15" s="96" t="e">
        <f t="shared" ref="FU15:FU20" si="186">IF(FU3=0,NA(),(FU3/FP3)^(1/5)-1)</f>
        <v>#N/A</v>
      </c>
      <c r="FV15" s="96" t="e">
        <f t="shared" ref="FV15:FV20" si="187">IF(FV3=0,NA(),(FV3/FQ3)^(1/5)-1)</f>
        <v>#N/A</v>
      </c>
      <c r="FW15" s="96" t="e">
        <f t="shared" ref="FW15:FW20" si="188">IF(FW3=0,NA(),(FW3/FR3)^(1/5)-1)</f>
        <v>#N/A</v>
      </c>
      <c r="FX15" s="96" t="e">
        <f t="shared" ref="FX15:FX20" si="189">IF(FX3=0,NA(),(FX3/FS3)^(1/5)-1)</f>
        <v>#N/A</v>
      </c>
      <c r="FY15" s="96" t="e">
        <f t="shared" ref="FY15:FY20" si="190">IF(FY3=0,NA(),(FY3/FT3)^(1/5)-1)</f>
        <v>#N/A</v>
      </c>
      <c r="FZ15" s="96" t="e">
        <f t="shared" ref="FZ15:FZ20" si="191">IF(FZ3=0,NA(),(FZ3/FU3)^(1/5)-1)</f>
        <v>#N/A</v>
      </c>
      <c r="GA15" s="96" t="e">
        <f t="shared" ref="GA15:GA20" si="192">IF(GA3=0,NA(),(GA3/FV3)^(1/5)-1)</f>
        <v>#N/A</v>
      </c>
      <c r="GB15" s="96" t="e">
        <f t="shared" ref="GB15:GB20" si="193">IF(GB3=0,NA(),(GB3/FW3)^(1/5)-1)</f>
        <v>#N/A</v>
      </c>
      <c r="GC15" s="96" t="e">
        <f t="shared" ref="GC15:GC20" si="194">IF(GC3=0,NA(),(GC3/FX3)^(1/5)-1)</f>
        <v>#N/A</v>
      </c>
      <c r="GD15" s="96" t="e">
        <f t="shared" ref="GD15:GD20" si="195">IF(GD3=0,NA(),(GD3/FY3)^(1/5)-1)</f>
        <v>#N/A</v>
      </c>
      <c r="GE15" s="96" t="e">
        <f t="shared" ref="GE15:GE20" si="196">IF(GE3=0,NA(),(GE3/FZ3)^(1/5)-1)</f>
        <v>#N/A</v>
      </c>
      <c r="GF15" s="96" t="e">
        <f t="shared" ref="GF15:GF20" si="197">IF(GF3=0,NA(),(GF3/GA3)^(1/5)-1)</f>
        <v>#N/A</v>
      </c>
      <c r="GG15" s="96" t="e">
        <f t="shared" ref="GG15:GG20" si="198">IF(GG3=0,NA(),(GG3/GB3)^(1/5)-1)</f>
        <v>#N/A</v>
      </c>
      <c r="GH15" s="96" t="e">
        <f t="shared" ref="GH15:GH20" si="199">IF(GH3=0,NA(),(GH3/GC3)^(1/5)-1)</f>
        <v>#N/A</v>
      </c>
      <c r="GI15" s="96" t="e">
        <f t="shared" ref="GI15:GI20" si="200">IF(GI3=0,NA(),(GI3/GD3)^(1/5)-1)</f>
        <v>#N/A</v>
      </c>
      <c r="GJ15" s="96" t="e">
        <f t="shared" ref="GJ15:GJ20" si="201">IF(GJ3=0,NA(),(GJ3/GE3)^(1/5)-1)</f>
        <v>#N/A</v>
      </c>
      <c r="GK15" s="96" t="e">
        <f t="shared" ref="GK15:GK20" si="202">IF(GK3=0,NA(),(GK3/GF3)^(1/5)-1)</f>
        <v>#N/A</v>
      </c>
      <c r="GL15" s="96" t="e">
        <f t="shared" ref="GL15:GL20" si="203">IF(GL3=0,NA(),(GL3/GG3)^(1/5)-1)</f>
        <v>#N/A</v>
      </c>
      <c r="GM15" s="96" t="e">
        <f t="shared" ref="GM15:GM20" si="204">IF(GM3=0,NA(),(GM3/GH3)^(1/5)-1)</f>
        <v>#N/A</v>
      </c>
      <c r="GN15" s="96" t="e">
        <f t="shared" ref="GN15:GN20" si="205">IF(GN3=0,NA(),(GN3/GI3)^(1/5)-1)</f>
        <v>#N/A</v>
      </c>
      <c r="GO15" s="96" t="e">
        <f t="shared" ref="GO15:GO20" si="206">IF(GO3=0,NA(),(GO3/GJ3)^(1/5)-1)</f>
        <v>#N/A</v>
      </c>
      <c r="GP15" s="96" t="e">
        <f t="shared" ref="GP15:GP20" si="207">IF(GP3=0,NA(),(GP3/GK3)^(1/5)-1)</f>
        <v>#N/A</v>
      </c>
      <c r="GQ15" s="96" t="e">
        <f t="shared" ref="GQ15:GQ20" si="208">IF(GQ3=0,NA(),(GQ3/GL3)^(1/5)-1)</f>
        <v>#N/A</v>
      </c>
      <c r="GR15" s="96" t="e">
        <f t="shared" ref="GR15:GR20" si="209">IF(GR3=0,NA(),(GR3/GM3)^(1/5)-1)</f>
        <v>#N/A</v>
      </c>
      <c r="GS15" s="96" t="e">
        <f t="shared" ref="GS15:GS20" si="210">IF(GS3=0,NA(),(GS3/GN3)^(1/5)-1)</f>
        <v>#N/A</v>
      </c>
      <c r="GT15" s="96" t="e">
        <f t="shared" ref="GT15:GT20" si="211">IF(GT3=0,NA(),(GT3/GO3)^(1/5)-1)</f>
        <v>#N/A</v>
      </c>
      <c r="GU15" s="96" t="e">
        <f t="shared" ref="GU15:GU20" si="212">IF(GU3=0,NA(),(GU3/GP3)^(1/5)-1)</f>
        <v>#N/A</v>
      </c>
      <c r="GV15" s="96" t="e">
        <f t="shared" ref="GV15:GV20" si="213">IF(GV3=0,NA(),(GV3/GQ3)^(1/5)-1)</f>
        <v>#N/A</v>
      </c>
      <c r="GW15" s="96" t="e">
        <f t="shared" ref="GW15:GW20" si="214">IF(GW3=0,NA(),(GW3/GR3)^(1/5)-1)</f>
        <v>#N/A</v>
      </c>
      <c r="GX15" s="96" t="e">
        <f t="shared" ref="GX15:GX20" si="215">IF(GX3=0,NA(),(GX3/GS3)^(1/5)-1)</f>
        <v>#N/A</v>
      </c>
      <c r="GY15" s="96" t="e">
        <f t="shared" ref="GY15:GY20" si="216">IF(GY3=0,NA(),(GY3/GT3)^(1/5)-1)</f>
        <v>#N/A</v>
      </c>
      <c r="GZ15" s="96" t="e">
        <f t="shared" ref="GZ15:GZ20" si="217">IF(GZ3=0,NA(),(GZ3/GU3)^(1/5)-1)</f>
        <v>#N/A</v>
      </c>
      <c r="HA15" s="96" t="e">
        <f t="shared" ref="HA15:HA20" si="218">IF(HA3=0,NA(),(HA3/GV3)^(1/5)-1)</f>
        <v>#N/A</v>
      </c>
      <c r="HB15" s="96" t="e">
        <f t="shared" ref="HB15:HB20" si="219">IF(HB3=0,NA(),(HB3/GW3)^(1/5)-1)</f>
        <v>#N/A</v>
      </c>
      <c r="HC15" s="96" t="e">
        <f t="shared" ref="HC15:HC20" si="220">IF(HC3=0,NA(),(HC3/GX3)^(1/5)-1)</f>
        <v>#N/A</v>
      </c>
      <c r="HD15" s="96" t="e">
        <f t="shared" ref="HD15:HD20" si="221">IF(HD3=0,NA(),(HD3/GY3)^(1/5)-1)</f>
        <v>#N/A</v>
      </c>
      <c r="HE15" s="96" t="e">
        <f t="shared" ref="HE15:HE20" si="222">IF(HE3=0,NA(),(HE3/GZ3)^(1/5)-1)</f>
        <v>#N/A</v>
      </c>
      <c r="HF15" s="96" t="e">
        <f t="shared" ref="HF15:HF20" si="223">IF(HF3=0,NA(),(HF3/HA3)^(1/5)-1)</f>
        <v>#N/A</v>
      </c>
      <c r="HG15" s="96" t="e">
        <f t="shared" ref="HG15:HG20" si="224">IF(HG3=0,NA(),(HG3/HB3)^(1/5)-1)</f>
        <v>#N/A</v>
      </c>
      <c r="HH15" s="96" t="e">
        <f t="shared" ref="HH15:HH20" si="225">IF(HH3=0,NA(),(HH3/HC3)^(1/5)-1)</f>
        <v>#N/A</v>
      </c>
      <c r="HI15" s="96" t="e">
        <f t="shared" ref="HI15:HI20" si="226">IF(HI3=0,NA(),(HI3/HD3)^(1/5)-1)</f>
        <v>#N/A</v>
      </c>
      <c r="HJ15" s="96" t="e">
        <f t="shared" ref="HJ15:HJ20" si="227">IF(HJ3=0,NA(),(HJ3/HE3)^(1/5)-1)</f>
        <v>#N/A</v>
      </c>
      <c r="HK15" s="96" t="e">
        <f t="shared" ref="HK15:HK20" si="228">IF(HK3=0,NA(),(HK3/HF3)^(1/5)-1)</f>
        <v>#N/A</v>
      </c>
      <c r="HL15" s="96" t="e">
        <f t="shared" ref="HL15:HL20" si="229">IF(HL3=0,NA(),(HL3/HG3)^(1/5)-1)</f>
        <v>#N/A</v>
      </c>
      <c r="HM15" s="96" t="e">
        <f t="shared" ref="HM15:HM20" si="230">IF(HM3=0,NA(),(HM3/HH3)^(1/5)-1)</f>
        <v>#N/A</v>
      </c>
      <c r="HN15" s="96" t="e">
        <f t="shared" ref="HN15:HN20" si="231">IF(HN3=0,NA(),(HN3/HI3)^(1/5)-1)</f>
        <v>#N/A</v>
      </c>
      <c r="HO15" s="96" t="e">
        <f t="shared" ref="HO15:HO20" si="232">IF(HO3=0,NA(),(HO3/HJ3)^(1/5)-1)</f>
        <v>#N/A</v>
      </c>
      <c r="HP15" s="96" t="e">
        <f t="shared" ref="HP15:HP20" si="233">IF(HP3=0,NA(),(HP3/HK3)^(1/5)-1)</f>
        <v>#N/A</v>
      </c>
      <c r="HQ15" s="96" t="e">
        <f t="shared" ref="HQ15:HQ20" si="234">IF(HQ3=0,NA(),(HQ3/HL3)^(1/5)-1)</f>
        <v>#N/A</v>
      </c>
      <c r="HR15" s="96" t="e">
        <f t="shared" ref="HR15:HR20" si="235">IF(HR3=0,NA(),(HR3/HM3)^(1/5)-1)</f>
        <v>#N/A</v>
      </c>
      <c r="HS15" s="96" t="e">
        <f t="shared" ref="HS15:HS20" si="236">IF(HS3=0,NA(),(HS3/HN3)^(1/5)-1)</f>
        <v>#N/A</v>
      </c>
      <c r="HT15" s="96" t="e">
        <f t="shared" ref="HT15:HT20" si="237">IF(HT3=0,NA(),(HT3/HO3)^(1/5)-1)</f>
        <v>#N/A</v>
      </c>
      <c r="HU15" s="96" t="e">
        <f t="shared" ref="HU15:HU20" si="238">IF(HU3=0,NA(),(HU3/HP3)^(1/5)-1)</f>
        <v>#N/A</v>
      </c>
      <c r="HV15" s="96" t="e">
        <f t="shared" ref="HV15:HV20" si="239">IF(HV3=0,NA(),(HV3/HQ3)^(1/5)-1)</f>
        <v>#N/A</v>
      </c>
      <c r="HW15" s="96" t="e">
        <f t="shared" ref="HW15:HW20" si="240">IF(HW3=0,NA(),(HW3/HR3)^(1/5)-1)</f>
        <v>#N/A</v>
      </c>
      <c r="HX15" s="96" t="e">
        <f t="shared" ref="HX15:HX20" si="241">IF(HX3=0,NA(),(HX3/HS3)^(1/5)-1)</f>
        <v>#N/A</v>
      </c>
      <c r="HY15" s="96" t="e">
        <f t="shared" ref="HY15:HY20" si="242">IF(HY3=0,NA(),(HY3/HT3)^(1/5)-1)</f>
        <v>#N/A</v>
      </c>
      <c r="HZ15" s="96" t="e">
        <f t="shared" ref="HZ15:HZ20" si="243">IF(HZ3=0,NA(),(HZ3/HU3)^(1/5)-1)</f>
        <v>#N/A</v>
      </c>
      <c r="IA15" s="96" t="e">
        <f t="shared" ref="IA15:IA20" si="244">IF(IA3=0,NA(),(IA3/HV3)^(1/5)-1)</f>
        <v>#N/A</v>
      </c>
      <c r="IB15" s="96" t="e">
        <f t="shared" ref="IB15:IB20" si="245">IF(IB3=0,NA(),(IB3/HW3)^(1/5)-1)</f>
        <v>#N/A</v>
      </c>
      <c r="IC15" s="96" t="e">
        <f t="shared" ref="IC15:IC20" si="246">IF(IC3=0,NA(),(IC3/HX3)^(1/5)-1)</f>
        <v>#N/A</v>
      </c>
      <c r="ID15" s="96" t="e">
        <f t="shared" ref="ID15:ID20" si="247">IF(ID3=0,NA(),(ID3/HY3)^(1/5)-1)</f>
        <v>#N/A</v>
      </c>
      <c r="IE15" s="96" t="e">
        <f t="shared" ref="IE15:IE20" si="248">IF(IE3=0,NA(),(IE3/HZ3)^(1/5)-1)</f>
        <v>#N/A</v>
      </c>
      <c r="IF15" s="96" t="e">
        <f t="shared" ref="IF15:IF20" si="249">IF(IF3=0,NA(),(IF3/IA3)^(1/5)-1)</f>
        <v>#N/A</v>
      </c>
      <c r="IG15" s="96" t="e">
        <f t="shared" ref="IG15:IG20" si="250">IF(IG3=0,NA(),(IG3/IB3)^(1/5)-1)</f>
        <v>#N/A</v>
      </c>
      <c r="IH15" s="96" t="e">
        <f t="shared" ref="IH15:IH20" si="251">IF(IH3=0,NA(),(IH3/IC3)^(1/5)-1)</f>
        <v>#N/A</v>
      </c>
      <c r="II15" s="96" t="e">
        <f t="shared" ref="II15:II20" si="252">IF(II3=0,NA(),(II3/ID3)^(1/5)-1)</f>
        <v>#N/A</v>
      </c>
      <c r="IJ15" s="96" t="e">
        <f t="shared" ref="IJ15:IJ20" si="253">IF(IJ3=0,NA(),(IJ3/IE3)^(1/5)-1)</f>
        <v>#N/A</v>
      </c>
      <c r="IK15" s="96" t="e">
        <f t="shared" ref="IK15:IK20" si="254">IF(IK3=0,NA(),(IK3/IF3)^(1/5)-1)</f>
        <v>#N/A</v>
      </c>
      <c r="IL15" s="96" t="e">
        <f t="shared" ref="IL15:IL20" si="255">IF(IL3=0,NA(),(IL3/IG3)^(1/5)-1)</f>
        <v>#N/A</v>
      </c>
      <c r="IM15" s="96" t="e">
        <f t="shared" ref="IM15:IM20" si="256">IF(IM3=0,NA(),(IM3/IH3)^(1/5)-1)</f>
        <v>#N/A</v>
      </c>
      <c r="IN15" s="96" t="e">
        <f t="shared" ref="IN15:IN20" si="257">IF(IN3=0,NA(),(IN3/II3)^(1/5)-1)</f>
        <v>#N/A</v>
      </c>
      <c r="IO15" s="96" t="e">
        <f t="shared" ref="IO15:IO20" si="258">IF(IO3=0,NA(),(IO3/IJ3)^(1/5)-1)</f>
        <v>#N/A</v>
      </c>
      <c r="IP15" s="96" t="e">
        <f t="shared" ref="IP15:IP20" si="259">IF(IP3=0,NA(),(IP3/IK3)^(1/5)-1)</f>
        <v>#N/A</v>
      </c>
      <c r="IQ15" s="96" t="e">
        <f t="shared" ref="IQ15:IQ20" si="260">IF(IQ3=0,NA(),(IQ3/IL3)^(1/5)-1)</f>
        <v>#N/A</v>
      </c>
      <c r="IR15" s="96" t="e">
        <f t="shared" ref="IR15:IR20" si="261">IF(IR3=0,NA(),(IR3/IM3)^(1/5)-1)</f>
        <v>#N/A</v>
      </c>
      <c r="IS15" s="96" t="e">
        <f t="shared" ref="IS15:IS20" si="262">IF(IS3=0,NA(),(IS3/IN3)^(1/5)-1)</f>
        <v>#N/A</v>
      </c>
      <c r="IT15" s="96" t="e">
        <f t="shared" ref="IT15:IT20" si="263">IF(IT3=0,NA(),(IT3/IO3)^(1/5)-1)</f>
        <v>#N/A</v>
      </c>
      <c r="IU15" s="96" t="e">
        <f t="shared" ref="IU15:IU20" si="264">IF(IU3=0,NA(),(IU3/IP3)^(1/5)-1)</f>
        <v>#N/A</v>
      </c>
      <c r="IV15" s="96" t="e">
        <f t="shared" ref="IV15:IV20" si="265">IF(IV3=0,NA(),(IV3/IQ3)^(1/5)-1)</f>
        <v>#N/A</v>
      </c>
      <c r="IW15" s="96" t="e">
        <f t="shared" ref="IW15:IW20" si="266">IF(IW3=0,NA(),(IW3/IR3)^(1/5)-1)</f>
        <v>#N/A</v>
      </c>
      <c r="IX15" s="96" t="e">
        <f t="shared" ref="IX15:IX20" si="267">IF(IX3=0,NA(),(IX3/IS3)^(1/5)-1)</f>
        <v>#N/A</v>
      </c>
      <c r="IY15" s="96" t="e">
        <f t="shared" ref="IY15:IY20" si="268">IF(IY3=0,NA(),(IY3/IT3)^(1/5)-1)</f>
        <v>#N/A</v>
      </c>
      <c r="IZ15" s="96" t="e">
        <f t="shared" ref="IZ15:IZ20" si="269">IF(IZ3=0,NA(),(IZ3/IU3)^(1/5)-1)</f>
        <v>#N/A</v>
      </c>
      <c r="JA15" s="96" t="e">
        <f t="shared" ref="JA15:JA20" si="270">IF(JA3=0,NA(),(JA3/IV3)^(1/5)-1)</f>
        <v>#N/A</v>
      </c>
      <c r="JB15" s="96" t="e">
        <f t="shared" ref="JB15:JB20" si="271">IF(JB3=0,NA(),(JB3/IW3)^(1/5)-1)</f>
        <v>#N/A</v>
      </c>
      <c r="JC15" s="96" t="e">
        <f t="shared" ref="JC15:JC20" si="272">IF(JC3=0,NA(),(JC3/IX3)^(1/5)-1)</f>
        <v>#N/A</v>
      </c>
      <c r="JD15" s="96" t="e">
        <f t="shared" ref="JD15:JD20" si="273">IF(JD3=0,NA(),(JD3/IY3)^(1/5)-1)</f>
        <v>#N/A</v>
      </c>
      <c r="JE15" s="96" t="e">
        <f t="shared" ref="JE15:JE20" si="274">IF(JE3=0,NA(),(JE3/IZ3)^(1/5)-1)</f>
        <v>#N/A</v>
      </c>
      <c r="JF15" s="96" t="e">
        <f t="shared" ref="JF15:JF20" si="275">IF(JF3=0,NA(),(JF3/JA3)^(1/5)-1)</f>
        <v>#N/A</v>
      </c>
      <c r="JG15" s="96" t="e">
        <f t="shared" ref="JG15:JG20" si="276">IF(JG3=0,NA(),(JG3/JB3)^(1/5)-1)</f>
        <v>#N/A</v>
      </c>
      <c r="JH15" s="96" t="e">
        <f t="shared" ref="JH15:JH20" si="277">IF(JH3=0,NA(),(JH3/JC3)^(1/5)-1)</f>
        <v>#N/A</v>
      </c>
      <c r="JI15" s="96" t="e">
        <f t="shared" ref="JI15:JI20" si="278">IF(JI3=0,NA(),(JI3/JD3)^(1/5)-1)</f>
        <v>#N/A</v>
      </c>
      <c r="JJ15" s="96" t="e">
        <f t="shared" ref="JJ15:JJ20" si="279">IF(JJ3=0,NA(),(JJ3/JE3)^(1/5)-1)</f>
        <v>#N/A</v>
      </c>
      <c r="JK15" s="96" t="e">
        <f t="shared" ref="JK15:JK20" si="280">IF(JK3=0,NA(),(JK3/JF3)^(1/5)-1)</f>
        <v>#N/A</v>
      </c>
      <c r="JL15" s="96" t="e">
        <f t="shared" ref="JL15:JL20" si="281">IF(JL3=0,NA(),(JL3/JG3)^(1/5)-1)</f>
        <v>#N/A</v>
      </c>
      <c r="JM15" s="96" t="e">
        <f t="shared" ref="JM15:JM20" si="282">IF(JM3=0,NA(),(JM3/JH3)^(1/5)-1)</f>
        <v>#N/A</v>
      </c>
      <c r="JN15" s="96" t="e">
        <f t="shared" ref="JN15:JN20" si="283">IF(JN3=0,NA(),(JN3/JI3)^(1/5)-1)</f>
        <v>#N/A</v>
      </c>
      <c r="JO15" s="96" t="e">
        <f t="shared" ref="JO15:JO20" si="284">IF(JO3=0,NA(),(JO3/JJ3)^(1/5)-1)</f>
        <v>#N/A</v>
      </c>
      <c r="JP15" s="96" t="e">
        <f t="shared" ref="JP15:JP20" si="285">IF(JP3=0,NA(),(JP3/JK3)^(1/5)-1)</f>
        <v>#N/A</v>
      </c>
      <c r="JQ15" s="96" t="e">
        <f t="shared" ref="JQ15:JQ20" si="286">IF(JQ3=0,NA(),(JQ3/JL3)^(1/5)-1)</f>
        <v>#N/A</v>
      </c>
      <c r="JR15" s="96" t="e">
        <f t="shared" ref="JR15:JR20" si="287">IF(JR3=0,NA(),(JR3/JM3)^(1/5)-1)</f>
        <v>#N/A</v>
      </c>
      <c r="JS15" s="96" t="e">
        <f t="shared" ref="JS15:JS20" si="288">IF(JS3=0,NA(),(JS3/JN3)^(1/5)-1)</f>
        <v>#N/A</v>
      </c>
      <c r="JT15" s="96" t="e">
        <f t="shared" ref="JT15:JT20" si="289">IF(JT3=0,NA(),(JT3/JO3)^(1/5)-1)</f>
        <v>#N/A</v>
      </c>
      <c r="JU15" s="96" t="e">
        <f t="shared" ref="JU15:JU20" si="290">IF(JU3=0,NA(),(JU3/JP3)^(1/5)-1)</f>
        <v>#N/A</v>
      </c>
      <c r="JV15" s="96" t="e">
        <f t="shared" ref="JV15:JV20" si="291">IF(JV3=0,NA(),(JV3/JQ3)^(1/5)-1)</f>
        <v>#N/A</v>
      </c>
      <c r="JW15" s="96" t="e">
        <f t="shared" ref="JW15:JW20" si="292">IF(JW3=0,NA(),(JW3/JR3)^(1/5)-1)</f>
        <v>#N/A</v>
      </c>
      <c r="JX15" s="96" t="e">
        <f t="shared" ref="JX15:JX20" si="293">IF(JX3=0,NA(),(JX3/JS3)^(1/5)-1)</f>
        <v>#N/A</v>
      </c>
      <c r="JY15" s="96" t="e">
        <f t="shared" ref="JY15:JY20" si="294">IF(JY3=0,NA(),(JY3/JT3)^(1/5)-1)</f>
        <v>#N/A</v>
      </c>
      <c r="JZ15" s="96" t="e">
        <f t="shared" ref="JZ15:JZ20" si="295">IF(JZ3=0,NA(),(JZ3/JU3)^(1/5)-1)</f>
        <v>#N/A</v>
      </c>
      <c r="KA15" s="96" t="e">
        <f t="shared" ref="KA15:KA20" si="296">IF(KA3=0,NA(),(KA3/JV3)^(1/5)-1)</f>
        <v>#N/A</v>
      </c>
      <c r="KB15" s="96" t="e">
        <f t="shared" ref="KB15:KB20" si="297">IF(KB3=0,NA(),(KB3/JW3)^(1/5)-1)</f>
        <v>#N/A</v>
      </c>
      <c r="KC15" s="96" t="e">
        <f t="shared" ref="KC15:KC20" si="298">IF(KC3=0,NA(),(KC3/JX3)^(1/5)-1)</f>
        <v>#N/A</v>
      </c>
      <c r="KD15" s="96" t="e">
        <f t="shared" ref="KD15:KD20" si="299">IF(KD3=0,NA(),(KD3/JY3)^(1/5)-1)</f>
        <v>#N/A</v>
      </c>
      <c r="KE15" s="96" t="e">
        <f t="shared" ref="KE15:KE20" si="300">IF(KE3=0,NA(),(KE3/JZ3)^(1/5)-1)</f>
        <v>#N/A</v>
      </c>
      <c r="KF15" s="96" t="e">
        <f t="shared" ref="KF15:KF20" si="301">IF(KF3=0,NA(),(KF3/KA3)^(1/5)-1)</f>
        <v>#N/A</v>
      </c>
      <c r="KG15" s="96" t="e">
        <f t="shared" ref="KG15:KG20" si="302">IF(KG3=0,NA(),(KG3/KB3)^(1/5)-1)</f>
        <v>#N/A</v>
      </c>
      <c r="KH15" s="96" t="e">
        <f t="shared" ref="KH15:KH20" si="303">IF(KH3=0,NA(),(KH3/KC3)^(1/5)-1)</f>
        <v>#N/A</v>
      </c>
      <c r="KI15" s="96" t="e">
        <f t="shared" ref="KI15:KI20" si="304">IF(KI3=0,NA(),(KI3/KD3)^(1/5)-1)</f>
        <v>#N/A</v>
      </c>
      <c r="KJ15" s="96" t="e">
        <f t="shared" ref="KJ15:KJ20" si="305">IF(KJ3=0,NA(),(KJ3/KE3)^(1/5)-1)</f>
        <v>#N/A</v>
      </c>
      <c r="KK15" s="96" t="e">
        <f t="shared" ref="KK15:KK20" si="306">IF(KK3=0,NA(),(KK3/KF3)^(1/5)-1)</f>
        <v>#N/A</v>
      </c>
      <c r="KL15" s="96" t="e">
        <f t="shared" ref="KL15:KL20" si="307">IF(KL3=0,NA(),(KL3/KG3)^(1/5)-1)</f>
        <v>#N/A</v>
      </c>
      <c r="KM15" s="96" t="e">
        <f t="shared" ref="KM15:KM20" si="308">IF(KM3=0,NA(),(KM3/KH3)^(1/5)-1)</f>
        <v>#N/A</v>
      </c>
      <c r="KN15" s="96" t="e">
        <f t="shared" ref="KN15:KN20" si="309">IF(KN3=0,NA(),(KN3/KI3)^(1/5)-1)</f>
        <v>#N/A</v>
      </c>
    </row>
    <row r="16" spans="1:300" x14ac:dyDescent="0.3">
      <c r="A16" t="str">
        <f t="shared" si="15"/>
        <v>Italy</v>
      </c>
      <c r="G16" s="96">
        <f t="shared" si="16"/>
        <v>0.41780418361610816</v>
      </c>
      <c r="H16" s="96">
        <f t="shared" si="17"/>
        <v>0.37560809697707565</v>
      </c>
      <c r="I16" s="96">
        <f t="shared" si="18"/>
        <v>0.39383545302397005</v>
      </c>
      <c r="J16" s="96">
        <f t="shared" si="19"/>
        <v>0.350628514544846</v>
      </c>
      <c r="K16" s="96">
        <f t="shared" si="20"/>
        <v>0.30740216882390192</v>
      </c>
      <c r="L16" s="96">
        <f t="shared" si="21"/>
        <v>0.28316051892393612</v>
      </c>
      <c r="M16" s="96">
        <f t="shared" si="22"/>
        <v>0.27882354813973476</v>
      </c>
      <c r="N16" s="96">
        <f t="shared" si="23"/>
        <v>0.22305504742252458</v>
      </c>
      <c r="O16" s="96">
        <f t="shared" si="24"/>
        <v>0.23641485687317498</v>
      </c>
      <c r="P16" s="96">
        <f t="shared" si="25"/>
        <v>0.24135198734888585</v>
      </c>
      <c r="Q16" s="96">
        <f t="shared" si="26"/>
        <v>0.24316629678345403</v>
      </c>
      <c r="R16" s="96">
        <f t="shared" si="27"/>
        <v>0.21342295321980154</v>
      </c>
      <c r="S16" s="96">
        <f t="shared" si="28"/>
        <v>0.21867769906843249</v>
      </c>
      <c r="T16" s="96">
        <f t="shared" si="29"/>
        <v>0.20767580837116784</v>
      </c>
      <c r="U16" s="96">
        <f t="shared" si="30"/>
        <v>0.1908189439097252</v>
      </c>
      <c r="V16" s="96">
        <f t="shared" si="31"/>
        <v>0.18194701451195328</v>
      </c>
      <c r="W16" s="96">
        <f t="shared" si="32"/>
        <v>0.19514296978664381</v>
      </c>
      <c r="X16" s="96">
        <f t="shared" si="33"/>
        <v>0.17557946886657216</v>
      </c>
      <c r="Y16" s="96">
        <f t="shared" si="34"/>
        <v>0.15826655770115994</v>
      </c>
      <c r="Z16" s="96">
        <f t="shared" si="35"/>
        <v>0.15124332968746268</v>
      </c>
      <c r="AA16" s="96">
        <f t="shared" si="36"/>
        <v>0.14166863623747172</v>
      </c>
      <c r="AB16" s="96">
        <f t="shared" si="37"/>
        <v>0.13698271023699182</v>
      </c>
      <c r="AC16" s="96">
        <f t="shared" si="38"/>
        <v>0.13874834172187622</v>
      </c>
      <c r="AD16" s="96">
        <f t="shared" si="39"/>
        <v>0.13421313613568997</v>
      </c>
      <c r="AE16" s="96">
        <f t="shared" si="40"/>
        <v>0.12349617470848573</v>
      </c>
      <c r="AF16" s="96">
        <f t="shared" si="41"/>
        <v>0.11009514083520799</v>
      </c>
      <c r="AG16" s="96">
        <f t="shared" si="42"/>
        <v>9.6073982283988224E-2</v>
      </c>
      <c r="AH16" s="96">
        <f t="shared" si="43"/>
        <v>8.5070243600696482E-2</v>
      </c>
      <c r="AI16" s="96">
        <f t="shared" si="44"/>
        <v>7.9016004949355345E-2</v>
      </c>
      <c r="AJ16" s="96">
        <f t="shared" si="45"/>
        <v>7.6626797535477076E-2</v>
      </c>
      <c r="AK16" s="96">
        <f t="shared" si="46"/>
        <v>7.1465134350410686E-2</v>
      </c>
      <c r="AL16" s="96">
        <f t="shared" si="47"/>
        <v>6.4631352824874089E-2</v>
      </c>
      <c r="AM16" s="96">
        <f t="shared" si="48"/>
        <v>5.5930688970435183E-2</v>
      </c>
      <c r="AN16" s="96">
        <f t="shared" si="49"/>
        <v>5.0338756692994924E-2</v>
      </c>
      <c r="AO16" s="96">
        <f t="shared" si="50"/>
        <v>4.5009183934016761E-2</v>
      </c>
      <c r="AP16" s="96">
        <f t="shared" si="51"/>
        <v>4.1697938003269597E-2</v>
      </c>
      <c r="AQ16" s="96">
        <f t="shared" si="52"/>
        <v>4.1426009520221019E-2</v>
      </c>
      <c r="AR16" s="96">
        <f t="shared" si="53"/>
        <v>4.0380866628816348E-2</v>
      </c>
      <c r="AS16" s="96">
        <f t="shared" si="54"/>
        <v>3.6915523861692945E-2</v>
      </c>
      <c r="AT16" s="96">
        <f t="shared" si="55"/>
        <v>3.3048740052544989E-2</v>
      </c>
      <c r="AU16" s="96">
        <f t="shared" si="56"/>
        <v>3.0754701500822268E-2</v>
      </c>
      <c r="AV16" s="96">
        <f t="shared" si="57"/>
        <v>2.8775706410343105E-2</v>
      </c>
      <c r="AW16" s="96">
        <f t="shared" si="58"/>
        <v>2.7355649309817043E-2</v>
      </c>
      <c r="AX16" s="96">
        <f t="shared" si="59"/>
        <v>2.8133380022898669E-2</v>
      </c>
      <c r="AY16" s="96">
        <f t="shared" si="60"/>
        <v>2.89252597838352E-2</v>
      </c>
      <c r="AZ16" s="96">
        <f t="shared" si="61"/>
        <v>2.7293614194332294E-2</v>
      </c>
      <c r="BA16" s="96">
        <f t="shared" si="62"/>
        <v>2.4985320304500735E-2</v>
      </c>
      <c r="BB16" s="96">
        <f t="shared" si="63"/>
        <v>2.2762061215180651E-2</v>
      </c>
      <c r="BC16" s="96">
        <f t="shared" si="64"/>
        <v>2.0994898589835831E-2</v>
      </c>
      <c r="BD16" s="96">
        <f t="shared" si="65"/>
        <v>1.975955127843676E-2</v>
      </c>
      <c r="BE16" s="96">
        <f t="shared" si="66"/>
        <v>1.9775706406655269E-2</v>
      </c>
      <c r="BF16" s="96">
        <f t="shared" si="67"/>
        <v>1.9512980555050463E-2</v>
      </c>
      <c r="BG16" s="96">
        <f t="shared" si="68"/>
        <v>1.8747871284791273E-2</v>
      </c>
      <c r="BH16" s="96" t="e">
        <f t="shared" si="69"/>
        <v>#N/A</v>
      </c>
      <c r="BI16" s="96" t="e">
        <f t="shared" si="70"/>
        <v>#N/A</v>
      </c>
      <c r="BJ16" s="96" t="e">
        <f t="shared" si="71"/>
        <v>#N/A</v>
      </c>
      <c r="BK16" s="96" t="e">
        <f t="shared" si="72"/>
        <v>#N/A</v>
      </c>
      <c r="BL16" s="96" t="e">
        <f t="shared" si="73"/>
        <v>#N/A</v>
      </c>
      <c r="BM16" s="96" t="e">
        <f t="shared" si="74"/>
        <v>#N/A</v>
      </c>
      <c r="BN16" s="96" t="e">
        <f t="shared" si="75"/>
        <v>#N/A</v>
      </c>
      <c r="BO16" s="96" t="e">
        <f t="shared" si="76"/>
        <v>#N/A</v>
      </c>
      <c r="BP16" s="96" t="e">
        <f t="shared" si="77"/>
        <v>#N/A</v>
      </c>
      <c r="BQ16" s="96" t="e">
        <f t="shared" si="78"/>
        <v>#N/A</v>
      </c>
      <c r="BR16" s="96" t="e">
        <f t="shared" si="79"/>
        <v>#N/A</v>
      </c>
      <c r="BS16" s="96" t="e">
        <f t="shared" si="80"/>
        <v>#N/A</v>
      </c>
      <c r="BT16" s="96" t="e">
        <f t="shared" si="81"/>
        <v>#N/A</v>
      </c>
      <c r="BU16" s="96" t="e">
        <f t="shared" si="82"/>
        <v>#N/A</v>
      </c>
      <c r="BV16" s="96" t="e">
        <f t="shared" si="83"/>
        <v>#N/A</v>
      </c>
      <c r="BW16" s="96" t="e">
        <f t="shared" si="84"/>
        <v>#N/A</v>
      </c>
      <c r="BX16" s="96" t="e">
        <f t="shared" si="85"/>
        <v>#N/A</v>
      </c>
      <c r="BY16" s="96" t="e">
        <f t="shared" si="86"/>
        <v>#N/A</v>
      </c>
      <c r="BZ16" s="96" t="e">
        <f t="shared" si="87"/>
        <v>#N/A</v>
      </c>
      <c r="CA16" s="96" t="e">
        <f t="shared" si="88"/>
        <v>#N/A</v>
      </c>
      <c r="CB16" s="96" t="e">
        <f t="shared" si="89"/>
        <v>#N/A</v>
      </c>
      <c r="CC16" s="96" t="e">
        <f t="shared" si="90"/>
        <v>#N/A</v>
      </c>
      <c r="CD16" s="96" t="e">
        <f t="shared" si="91"/>
        <v>#N/A</v>
      </c>
      <c r="CE16" s="96" t="e">
        <f t="shared" si="92"/>
        <v>#N/A</v>
      </c>
      <c r="CF16" s="96" t="e">
        <f t="shared" si="93"/>
        <v>#N/A</v>
      </c>
      <c r="CG16" s="96" t="e">
        <f t="shared" si="94"/>
        <v>#N/A</v>
      </c>
      <c r="CH16" s="96" t="e">
        <f t="shared" si="95"/>
        <v>#N/A</v>
      </c>
      <c r="CI16" s="96" t="e">
        <f t="shared" si="96"/>
        <v>#N/A</v>
      </c>
      <c r="CJ16" s="96" t="e">
        <f t="shared" si="97"/>
        <v>#N/A</v>
      </c>
      <c r="CK16" s="96" t="e">
        <f t="shared" si="98"/>
        <v>#N/A</v>
      </c>
      <c r="CL16" s="96" t="e">
        <f t="shared" si="99"/>
        <v>#N/A</v>
      </c>
      <c r="CM16" s="96" t="e">
        <f t="shared" si="100"/>
        <v>#N/A</v>
      </c>
      <c r="CN16" s="96" t="e">
        <f t="shared" si="101"/>
        <v>#N/A</v>
      </c>
      <c r="CO16" s="96" t="e">
        <f t="shared" si="102"/>
        <v>#N/A</v>
      </c>
      <c r="CP16" s="96" t="e">
        <f t="shared" si="103"/>
        <v>#N/A</v>
      </c>
      <c r="CQ16" s="96" t="e">
        <f t="shared" si="104"/>
        <v>#N/A</v>
      </c>
      <c r="CR16" s="96" t="e">
        <f t="shared" si="105"/>
        <v>#N/A</v>
      </c>
      <c r="CS16" s="96" t="e">
        <f t="shared" si="106"/>
        <v>#N/A</v>
      </c>
      <c r="CT16" s="96" t="e">
        <f t="shared" si="107"/>
        <v>#N/A</v>
      </c>
      <c r="CU16" s="96" t="e">
        <f t="shared" si="108"/>
        <v>#N/A</v>
      </c>
      <c r="CV16" s="96" t="e">
        <f t="shared" si="109"/>
        <v>#N/A</v>
      </c>
      <c r="CW16" s="96" t="e">
        <f t="shared" si="110"/>
        <v>#N/A</v>
      </c>
      <c r="CX16" s="96" t="e">
        <f t="shared" si="111"/>
        <v>#N/A</v>
      </c>
      <c r="CY16" s="96" t="e">
        <f t="shared" si="112"/>
        <v>#N/A</v>
      </c>
      <c r="CZ16" s="96" t="e">
        <f t="shared" si="113"/>
        <v>#N/A</v>
      </c>
      <c r="DA16" s="96" t="e">
        <f t="shared" si="114"/>
        <v>#N/A</v>
      </c>
      <c r="DB16" s="96" t="e">
        <f t="shared" si="115"/>
        <v>#N/A</v>
      </c>
      <c r="DC16" s="96" t="e">
        <f t="shared" si="116"/>
        <v>#N/A</v>
      </c>
      <c r="DD16" s="96" t="e">
        <f t="shared" si="117"/>
        <v>#N/A</v>
      </c>
      <c r="DE16" s="96" t="e">
        <f t="shared" si="118"/>
        <v>#N/A</v>
      </c>
      <c r="DF16" s="96" t="e">
        <f t="shared" si="119"/>
        <v>#N/A</v>
      </c>
      <c r="DG16" s="96" t="e">
        <f t="shared" si="120"/>
        <v>#N/A</v>
      </c>
      <c r="DH16" s="96" t="e">
        <f t="shared" si="121"/>
        <v>#N/A</v>
      </c>
      <c r="DI16" s="96" t="e">
        <f t="shared" si="122"/>
        <v>#N/A</v>
      </c>
      <c r="DJ16" s="96" t="e">
        <f t="shared" si="123"/>
        <v>#N/A</v>
      </c>
      <c r="DK16" s="96" t="e">
        <f t="shared" si="124"/>
        <v>#N/A</v>
      </c>
      <c r="DL16" s="96" t="e">
        <f t="shared" si="125"/>
        <v>#N/A</v>
      </c>
      <c r="DM16" s="96" t="e">
        <f t="shared" si="126"/>
        <v>#N/A</v>
      </c>
      <c r="DN16" s="96" t="e">
        <f t="shared" si="127"/>
        <v>#N/A</v>
      </c>
      <c r="DO16" s="96" t="e">
        <f t="shared" si="128"/>
        <v>#N/A</v>
      </c>
      <c r="DP16" s="96" t="e">
        <f t="shared" si="129"/>
        <v>#N/A</v>
      </c>
      <c r="DQ16" s="96" t="e">
        <f t="shared" si="130"/>
        <v>#N/A</v>
      </c>
      <c r="DR16" s="96" t="e">
        <f t="shared" si="131"/>
        <v>#N/A</v>
      </c>
      <c r="DS16" s="96" t="e">
        <f t="shared" si="132"/>
        <v>#N/A</v>
      </c>
      <c r="DT16" s="96" t="e">
        <f t="shared" si="133"/>
        <v>#N/A</v>
      </c>
      <c r="DU16" s="96" t="e">
        <f t="shared" si="134"/>
        <v>#N/A</v>
      </c>
      <c r="DV16" s="96" t="e">
        <f t="shared" si="135"/>
        <v>#N/A</v>
      </c>
      <c r="DW16" s="96" t="e">
        <f t="shared" si="136"/>
        <v>#N/A</v>
      </c>
      <c r="DX16" s="96" t="e">
        <f t="shared" si="137"/>
        <v>#N/A</v>
      </c>
      <c r="DY16" s="96" t="e">
        <f t="shared" si="138"/>
        <v>#N/A</v>
      </c>
      <c r="DZ16" s="96" t="e">
        <f t="shared" si="139"/>
        <v>#N/A</v>
      </c>
      <c r="EA16" s="96" t="e">
        <f t="shared" si="140"/>
        <v>#N/A</v>
      </c>
      <c r="EB16" s="96" t="e">
        <f t="shared" si="141"/>
        <v>#N/A</v>
      </c>
      <c r="EC16" s="96" t="e">
        <f t="shared" si="142"/>
        <v>#N/A</v>
      </c>
      <c r="ED16" s="96" t="e">
        <f t="shared" si="143"/>
        <v>#N/A</v>
      </c>
      <c r="EE16" s="96" t="e">
        <f t="shared" si="144"/>
        <v>#N/A</v>
      </c>
      <c r="EF16" s="96" t="e">
        <f t="shared" si="145"/>
        <v>#N/A</v>
      </c>
      <c r="EG16" s="96" t="e">
        <f t="shared" si="146"/>
        <v>#N/A</v>
      </c>
      <c r="EH16" s="96" t="e">
        <f t="shared" si="147"/>
        <v>#N/A</v>
      </c>
      <c r="EI16" s="96" t="e">
        <f t="shared" si="148"/>
        <v>#N/A</v>
      </c>
      <c r="EJ16" s="96" t="e">
        <f t="shared" si="149"/>
        <v>#N/A</v>
      </c>
      <c r="EK16" s="96" t="e">
        <f t="shared" si="150"/>
        <v>#N/A</v>
      </c>
      <c r="EL16" s="96" t="e">
        <f t="shared" si="151"/>
        <v>#N/A</v>
      </c>
      <c r="EM16" s="96" t="e">
        <f t="shared" si="152"/>
        <v>#N/A</v>
      </c>
      <c r="EN16" s="96" t="e">
        <f t="shared" si="153"/>
        <v>#N/A</v>
      </c>
      <c r="EO16" s="96" t="e">
        <f t="shared" si="154"/>
        <v>#N/A</v>
      </c>
      <c r="EP16" s="96" t="e">
        <f t="shared" si="155"/>
        <v>#N/A</v>
      </c>
      <c r="EQ16" s="96" t="e">
        <f t="shared" si="156"/>
        <v>#N/A</v>
      </c>
      <c r="ER16" s="96" t="e">
        <f t="shared" si="157"/>
        <v>#N/A</v>
      </c>
      <c r="ES16" s="96" t="e">
        <f t="shared" si="158"/>
        <v>#N/A</v>
      </c>
      <c r="ET16" s="96" t="e">
        <f t="shared" si="159"/>
        <v>#N/A</v>
      </c>
      <c r="EU16" s="96" t="e">
        <f t="shared" si="160"/>
        <v>#N/A</v>
      </c>
      <c r="EV16" s="96" t="e">
        <f t="shared" si="161"/>
        <v>#N/A</v>
      </c>
      <c r="EW16" s="96" t="e">
        <f t="shared" si="162"/>
        <v>#N/A</v>
      </c>
      <c r="EX16" s="96" t="e">
        <f t="shared" si="163"/>
        <v>#N/A</v>
      </c>
      <c r="EY16" s="96" t="e">
        <f t="shared" si="164"/>
        <v>#N/A</v>
      </c>
      <c r="EZ16" s="96" t="e">
        <f t="shared" si="165"/>
        <v>#N/A</v>
      </c>
      <c r="FA16" s="96" t="e">
        <f t="shared" si="166"/>
        <v>#N/A</v>
      </c>
      <c r="FB16" s="96" t="e">
        <f t="shared" si="167"/>
        <v>#N/A</v>
      </c>
      <c r="FC16" s="96" t="e">
        <f t="shared" si="168"/>
        <v>#N/A</v>
      </c>
      <c r="FD16" s="96" t="e">
        <f t="shared" si="169"/>
        <v>#N/A</v>
      </c>
      <c r="FE16" s="96" t="e">
        <f t="shared" si="170"/>
        <v>#N/A</v>
      </c>
      <c r="FF16" s="96" t="e">
        <f t="shared" si="171"/>
        <v>#N/A</v>
      </c>
      <c r="FG16" s="96" t="e">
        <f t="shared" si="172"/>
        <v>#N/A</v>
      </c>
      <c r="FH16" s="96" t="e">
        <f t="shared" si="173"/>
        <v>#N/A</v>
      </c>
      <c r="FI16" s="96" t="e">
        <f t="shared" si="174"/>
        <v>#N/A</v>
      </c>
      <c r="FJ16" s="96" t="e">
        <f t="shared" si="175"/>
        <v>#N/A</v>
      </c>
      <c r="FK16" s="96" t="e">
        <f t="shared" si="176"/>
        <v>#N/A</v>
      </c>
      <c r="FL16" s="96" t="e">
        <f t="shared" si="177"/>
        <v>#N/A</v>
      </c>
      <c r="FM16" s="96" t="e">
        <f t="shared" si="178"/>
        <v>#N/A</v>
      </c>
      <c r="FN16" s="96" t="e">
        <f t="shared" si="179"/>
        <v>#N/A</v>
      </c>
      <c r="FO16" s="96" t="e">
        <f t="shared" si="180"/>
        <v>#N/A</v>
      </c>
      <c r="FP16" s="96" t="e">
        <f t="shared" si="181"/>
        <v>#N/A</v>
      </c>
      <c r="FQ16" s="96" t="e">
        <f t="shared" si="182"/>
        <v>#N/A</v>
      </c>
      <c r="FR16" s="96" t="e">
        <f t="shared" si="183"/>
        <v>#N/A</v>
      </c>
      <c r="FS16" s="96" t="e">
        <f t="shared" si="184"/>
        <v>#N/A</v>
      </c>
      <c r="FT16" s="96" t="e">
        <f t="shared" si="185"/>
        <v>#N/A</v>
      </c>
      <c r="FU16" s="96" t="e">
        <f t="shared" si="186"/>
        <v>#N/A</v>
      </c>
      <c r="FV16" s="96" t="e">
        <f t="shared" si="187"/>
        <v>#N/A</v>
      </c>
      <c r="FW16" s="96" t="e">
        <f t="shared" si="188"/>
        <v>#N/A</v>
      </c>
      <c r="FX16" s="96" t="e">
        <f t="shared" si="189"/>
        <v>#N/A</v>
      </c>
      <c r="FY16" s="96" t="e">
        <f t="shared" si="190"/>
        <v>#N/A</v>
      </c>
      <c r="FZ16" s="96" t="e">
        <f t="shared" si="191"/>
        <v>#N/A</v>
      </c>
      <c r="GA16" s="96" t="e">
        <f t="shared" si="192"/>
        <v>#N/A</v>
      </c>
      <c r="GB16" s="96" t="e">
        <f t="shared" si="193"/>
        <v>#N/A</v>
      </c>
      <c r="GC16" s="96" t="e">
        <f t="shared" si="194"/>
        <v>#N/A</v>
      </c>
      <c r="GD16" s="96" t="e">
        <f t="shared" si="195"/>
        <v>#N/A</v>
      </c>
      <c r="GE16" s="96" t="e">
        <f t="shared" si="196"/>
        <v>#N/A</v>
      </c>
      <c r="GF16" s="96" t="e">
        <f t="shared" si="197"/>
        <v>#N/A</v>
      </c>
      <c r="GG16" s="96" t="e">
        <f t="shared" si="198"/>
        <v>#N/A</v>
      </c>
      <c r="GH16" s="96" t="e">
        <f t="shared" si="199"/>
        <v>#N/A</v>
      </c>
      <c r="GI16" s="96" t="e">
        <f t="shared" si="200"/>
        <v>#N/A</v>
      </c>
      <c r="GJ16" s="96" t="e">
        <f t="shared" si="201"/>
        <v>#N/A</v>
      </c>
      <c r="GK16" s="96" t="e">
        <f t="shared" si="202"/>
        <v>#N/A</v>
      </c>
      <c r="GL16" s="96" t="e">
        <f t="shared" si="203"/>
        <v>#N/A</v>
      </c>
      <c r="GM16" s="96" t="e">
        <f t="shared" si="204"/>
        <v>#N/A</v>
      </c>
      <c r="GN16" s="96" t="e">
        <f t="shared" si="205"/>
        <v>#N/A</v>
      </c>
      <c r="GO16" s="96" t="e">
        <f t="shared" si="206"/>
        <v>#N/A</v>
      </c>
      <c r="GP16" s="96" t="e">
        <f t="shared" si="207"/>
        <v>#N/A</v>
      </c>
      <c r="GQ16" s="96" t="e">
        <f t="shared" si="208"/>
        <v>#N/A</v>
      </c>
      <c r="GR16" s="96" t="e">
        <f t="shared" si="209"/>
        <v>#N/A</v>
      </c>
      <c r="GS16" s="96" t="e">
        <f t="shared" si="210"/>
        <v>#N/A</v>
      </c>
      <c r="GT16" s="96" t="e">
        <f t="shared" si="211"/>
        <v>#N/A</v>
      </c>
      <c r="GU16" s="96" t="e">
        <f t="shared" si="212"/>
        <v>#N/A</v>
      </c>
      <c r="GV16" s="96" t="e">
        <f t="shared" si="213"/>
        <v>#N/A</v>
      </c>
      <c r="GW16" s="96" t="e">
        <f t="shared" si="214"/>
        <v>#N/A</v>
      </c>
      <c r="GX16" s="96" t="e">
        <f t="shared" si="215"/>
        <v>#N/A</v>
      </c>
      <c r="GY16" s="96" t="e">
        <f t="shared" si="216"/>
        <v>#N/A</v>
      </c>
      <c r="GZ16" s="96" t="e">
        <f t="shared" si="217"/>
        <v>#N/A</v>
      </c>
      <c r="HA16" s="96" t="e">
        <f t="shared" si="218"/>
        <v>#N/A</v>
      </c>
      <c r="HB16" s="96" t="e">
        <f t="shared" si="219"/>
        <v>#N/A</v>
      </c>
      <c r="HC16" s="96" t="e">
        <f t="shared" si="220"/>
        <v>#N/A</v>
      </c>
      <c r="HD16" s="96" t="e">
        <f t="shared" si="221"/>
        <v>#N/A</v>
      </c>
      <c r="HE16" s="96" t="e">
        <f t="shared" si="222"/>
        <v>#N/A</v>
      </c>
      <c r="HF16" s="96" t="e">
        <f t="shared" si="223"/>
        <v>#N/A</v>
      </c>
      <c r="HG16" s="96" t="e">
        <f t="shared" si="224"/>
        <v>#N/A</v>
      </c>
      <c r="HH16" s="96" t="e">
        <f t="shared" si="225"/>
        <v>#N/A</v>
      </c>
      <c r="HI16" s="96" t="e">
        <f t="shared" si="226"/>
        <v>#N/A</v>
      </c>
      <c r="HJ16" s="96" t="e">
        <f t="shared" si="227"/>
        <v>#N/A</v>
      </c>
      <c r="HK16" s="96" t="e">
        <f t="shared" si="228"/>
        <v>#N/A</v>
      </c>
      <c r="HL16" s="96" t="e">
        <f t="shared" si="229"/>
        <v>#N/A</v>
      </c>
      <c r="HM16" s="96" t="e">
        <f t="shared" si="230"/>
        <v>#N/A</v>
      </c>
      <c r="HN16" s="96" t="e">
        <f t="shared" si="231"/>
        <v>#N/A</v>
      </c>
      <c r="HO16" s="96" t="e">
        <f t="shared" si="232"/>
        <v>#N/A</v>
      </c>
      <c r="HP16" s="96" t="e">
        <f t="shared" si="233"/>
        <v>#N/A</v>
      </c>
      <c r="HQ16" s="96" t="e">
        <f t="shared" si="234"/>
        <v>#N/A</v>
      </c>
      <c r="HR16" s="96" t="e">
        <f t="shared" si="235"/>
        <v>#N/A</v>
      </c>
      <c r="HS16" s="96" t="e">
        <f t="shared" si="236"/>
        <v>#N/A</v>
      </c>
      <c r="HT16" s="96" t="e">
        <f t="shared" si="237"/>
        <v>#N/A</v>
      </c>
      <c r="HU16" s="96" t="e">
        <f t="shared" si="238"/>
        <v>#N/A</v>
      </c>
      <c r="HV16" s="96" t="e">
        <f t="shared" si="239"/>
        <v>#N/A</v>
      </c>
      <c r="HW16" s="96" t="e">
        <f t="shared" si="240"/>
        <v>#N/A</v>
      </c>
      <c r="HX16" s="96" t="e">
        <f t="shared" si="241"/>
        <v>#N/A</v>
      </c>
      <c r="HY16" s="96" t="e">
        <f t="shared" si="242"/>
        <v>#N/A</v>
      </c>
      <c r="HZ16" s="96" t="e">
        <f t="shared" si="243"/>
        <v>#N/A</v>
      </c>
      <c r="IA16" s="96" t="e">
        <f t="shared" si="244"/>
        <v>#N/A</v>
      </c>
      <c r="IB16" s="96" t="e">
        <f t="shared" si="245"/>
        <v>#N/A</v>
      </c>
      <c r="IC16" s="96" t="e">
        <f t="shared" si="246"/>
        <v>#N/A</v>
      </c>
      <c r="ID16" s="96" t="e">
        <f t="shared" si="247"/>
        <v>#N/A</v>
      </c>
      <c r="IE16" s="96" t="e">
        <f t="shared" si="248"/>
        <v>#N/A</v>
      </c>
      <c r="IF16" s="96" t="e">
        <f t="shared" si="249"/>
        <v>#N/A</v>
      </c>
      <c r="IG16" s="96" t="e">
        <f t="shared" si="250"/>
        <v>#N/A</v>
      </c>
      <c r="IH16" s="96" t="e">
        <f t="shared" si="251"/>
        <v>#N/A</v>
      </c>
      <c r="II16" s="96" t="e">
        <f t="shared" si="252"/>
        <v>#N/A</v>
      </c>
      <c r="IJ16" s="96" t="e">
        <f t="shared" si="253"/>
        <v>#N/A</v>
      </c>
      <c r="IK16" s="96" t="e">
        <f t="shared" si="254"/>
        <v>#N/A</v>
      </c>
      <c r="IL16" s="96" t="e">
        <f t="shared" si="255"/>
        <v>#N/A</v>
      </c>
      <c r="IM16" s="96" t="e">
        <f t="shared" si="256"/>
        <v>#N/A</v>
      </c>
      <c r="IN16" s="96" t="e">
        <f t="shared" si="257"/>
        <v>#N/A</v>
      </c>
      <c r="IO16" s="96" t="e">
        <f t="shared" si="258"/>
        <v>#N/A</v>
      </c>
      <c r="IP16" s="96" t="e">
        <f t="shared" si="259"/>
        <v>#N/A</v>
      </c>
      <c r="IQ16" s="96" t="e">
        <f t="shared" si="260"/>
        <v>#N/A</v>
      </c>
      <c r="IR16" s="96" t="e">
        <f t="shared" si="261"/>
        <v>#N/A</v>
      </c>
      <c r="IS16" s="96" t="e">
        <f t="shared" si="262"/>
        <v>#N/A</v>
      </c>
      <c r="IT16" s="96" t="e">
        <f t="shared" si="263"/>
        <v>#N/A</v>
      </c>
      <c r="IU16" s="96" t="e">
        <f t="shared" si="264"/>
        <v>#N/A</v>
      </c>
      <c r="IV16" s="96" t="e">
        <f t="shared" si="265"/>
        <v>#N/A</v>
      </c>
      <c r="IW16" s="96" t="e">
        <f t="shared" si="266"/>
        <v>#N/A</v>
      </c>
      <c r="IX16" s="96" t="e">
        <f t="shared" si="267"/>
        <v>#N/A</v>
      </c>
      <c r="IY16" s="96" t="e">
        <f t="shared" si="268"/>
        <v>#N/A</v>
      </c>
      <c r="IZ16" s="96" t="e">
        <f t="shared" si="269"/>
        <v>#N/A</v>
      </c>
      <c r="JA16" s="96" t="e">
        <f t="shared" si="270"/>
        <v>#N/A</v>
      </c>
      <c r="JB16" s="96" t="e">
        <f t="shared" si="271"/>
        <v>#N/A</v>
      </c>
      <c r="JC16" s="96" t="e">
        <f t="shared" si="272"/>
        <v>#N/A</v>
      </c>
      <c r="JD16" s="96" t="e">
        <f t="shared" si="273"/>
        <v>#N/A</v>
      </c>
      <c r="JE16" s="96" t="e">
        <f t="shared" si="274"/>
        <v>#N/A</v>
      </c>
      <c r="JF16" s="96" t="e">
        <f t="shared" si="275"/>
        <v>#N/A</v>
      </c>
      <c r="JG16" s="96" t="e">
        <f t="shared" si="276"/>
        <v>#N/A</v>
      </c>
      <c r="JH16" s="96" t="e">
        <f t="shared" si="277"/>
        <v>#N/A</v>
      </c>
      <c r="JI16" s="96" t="e">
        <f t="shared" si="278"/>
        <v>#N/A</v>
      </c>
      <c r="JJ16" s="96" t="e">
        <f t="shared" si="279"/>
        <v>#N/A</v>
      </c>
      <c r="JK16" s="96" t="e">
        <f t="shared" si="280"/>
        <v>#N/A</v>
      </c>
      <c r="JL16" s="96" t="e">
        <f t="shared" si="281"/>
        <v>#N/A</v>
      </c>
      <c r="JM16" s="96" t="e">
        <f t="shared" si="282"/>
        <v>#N/A</v>
      </c>
      <c r="JN16" s="96" t="e">
        <f t="shared" si="283"/>
        <v>#N/A</v>
      </c>
      <c r="JO16" s="96" t="e">
        <f t="shared" si="284"/>
        <v>#N/A</v>
      </c>
      <c r="JP16" s="96" t="e">
        <f t="shared" si="285"/>
        <v>#N/A</v>
      </c>
      <c r="JQ16" s="96" t="e">
        <f t="shared" si="286"/>
        <v>#N/A</v>
      </c>
      <c r="JR16" s="96" t="e">
        <f t="shared" si="287"/>
        <v>#N/A</v>
      </c>
      <c r="JS16" s="96" t="e">
        <f t="shared" si="288"/>
        <v>#N/A</v>
      </c>
      <c r="JT16" s="96" t="e">
        <f t="shared" si="289"/>
        <v>#N/A</v>
      </c>
      <c r="JU16" s="96" t="e">
        <f t="shared" si="290"/>
        <v>#N/A</v>
      </c>
      <c r="JV16" s="96" t="e">
        <f t="shared" si="291"/>
        <v>#N/A</v>
      </c>
      <c r="JW16" s="96" t="e">
        <f t="shared" si="292"/>
        <v>#N/A</v>
      </c>
      <c r="JX16" s="96" t="e">
        <f t="shared" si="293"/>
        <v>#N/A</v>
      </c>
      <c r="JY16" s="96" t="e">
        <f t="shared" si="294"/>
        <v>#N/A</v>
      </c>
      <c r="JZ16" s="96" t="e">
        <f t="shared" si="295"/>
        <v>#N/A</v>
      </c>
      <c r="KA16" s="96" t="e">
        <f t="shared" si="296"/>
        <v>#N/A</v>
      </c>
      <c r="KB16" s="96" t="e">
        <f t="shared" si="297"/>
        <v>#N/A</v>
      </c>
      <c r="KC16" s="96" t="e">
        <f t="shared" si="298"/>
        <v>#N/A</v>
      </c>
      <c r="KD16" s="96" t="e">
        <f t="shared" si="299"/>
        <v>#N/A</v>
      </c>
      <c r="KE16" s="96" t="e">
        <f t="shared" si="300"/>
        <v>#N/A</v>
      </c>
      <c r="KF16" s="96" t="e">
        <f t="shared" si="301"/>
        <v>#N/A</v>
      </c>
      <c r="KG16" s="96" t="e">
        <f t="shared" si="302"/>
        <v>#N/A</v>
      </c>
      <c r="KH16" s="96" t="e">
        <f t="shared" si="303"/>
        <v>#N/A</v>
      </c>
      <c r="KI16" s="96" t="e">
        <f t="shared" si="304"/>
        <v>#N/A</v>
      </c>
      <c r="KJ16" s="96" t="e">
        <f t="shared" si="305"/>
        <v>#N/A</v>
      </c>
      <c r="KK16" s="96" t="e">
        <f t="shared" si="306"/>
        <v>#N/A</v>
      </c>
      <c r="KL16" s="96" t="e">
        <f t="shared" si="307"/>
        <v>#N/A</v>
      </c>
      <c r="KM16" s="96" t="e">
        <f t="shared" si="308"/>
        <v>#N/A</v>
      </c>
      <c r="KN16" s="96" t="e">
        <f t="shared" si="309"/>
        <v>#N/A</v>
      </c>
    </row>
    <row r="17" spans="1:300" x14ac:dyDescent="0.3">
      <c r="A17" t="str">
        <f t="shared" si="15"/>
        <v>China</v>
      </c>
      <c r="G17" s="96">
        <f t="shared" si="16"/>
        <v>0.39325901136561003</v>
      </c>
      <c r="H17" s="96">
        <f t="shared" si="17"/>
        <v>0.5366407991088229</v>
      </c>
      <c r="I17" s="96">
        <f t="shared" si="18"/>
        <v>0.45922779999799834</v>
      </c>
      <c r="J17" s="96">
        <f t="shared" si="19"/>
        <v>0.42081811898816457</v>
      </c>
      <c r="K17" s="96">
        <f t="shared" si="20"/>
        <v>0.36414118013239305</v>
      </c>
      <c r="L17" s="96">
        <f t="shared" si="21"/>
        <v>0.32817622975298155</v>
      </c>
      <c r="M17" s="96">
        <f t="shared" si="22"/>
        <v>0.2472798185914844</v>
      </c>
      <c r="N17" s="96">
        <f t="shared" si="23"/>
        <v>0.26497837587860862</v>
      </c>
      <c r="O17" s="96">
        <f t="shared" si="24"/>
        <v>0.23833962236907813</v>
      </c>
      <c r="P17" s="96">
        <f t="shared" si="25"/>
        <v>0.22860953584831156</v>
      </c>
      <c r="Q17" s="96">
        <f t="shared" si="26"/>
        <v>0.20799100600715392</v>
      </c>
      <c r="R17" s="96">
        <f t="shared" si="27"/>
        <v>0.15451051850430364</v>
      </c>
      <c r="S17" s="96">
        <f t="shared" si="28"/>
        <v>0.13302329665423152</v>
      </c>
      <c r="T17" s="96">
        <f t="shared" si="29"/>
        <v>0.10933971324738212</v>
      </c>
      <c r="U17" s="96">
        <f t="shared" si="30"/>
        <v>9.069184268976449E-2</v>
      </c>
      <c r="V17" s="96">
        <f t="shared" si="31"/>
        <v>7.7312812991598756E-2</v>
      </c>
      <c r="W17" s="96">
        <f t="shared" si="32"/>
        <v>7.9487597508770769E-2</v>
      </c>
      <c r="X17" s="96">
        <f t="shared" si="33"/>
        <v>0.1022383372190907</v>
      </c>
      <c r="Y17" s="96">
        <f t="shared" si="34"/>
        <v>0.10748735715554769</v>
      </c>
      <c r="Z17" s="96">
        <f t="shared" si="35"/>
        <v>0.10064899302057584</v>
      </c>
      <c r="AA17" s="96">
        <f t="shared" si="36"/>
        <v>9.6994971169636734E-2</v>
      </c>
      <c r="AB17" s="96">
        <f t="shared" si="37"/>
        <v>7.6947401922270453E-2</v>
      </c>
      <c r="AC17" s="96">
        <f t="shared" si="38"/>
        <v>4.3795794923422671E-2</v>
      </c>
      <c r="AD17" s="96">
        <f t="shared" si="39"/>
        <v>2.374366491419555E-2</v>
      </c>
      <c r="AE17" s="96">
        <f t="shared" si="40"/>
        <v>1.8764152701118864E-2</v>
      </c>
      <c r="AF17" s="96">
        <f t="shared" si="41"/>
        <v>1.3895172601305017E-2</v>
      </c>
      <c r="AG17" s="96">
        <f t="shared" si="42"/>
        <v>1.2303595342075146E-2</v>
      </c>
      <c r="AH17" s="96">
        <f t="shared" si="43"/>
        <v>7.4634554084012095E-3</v>
      </c>
      <c r="AI17" s="96">
        <f t="shared" si="44"/>
        <v>6.9309562004082892E-3</v>
      </c>
      <c r="AJ17" s="96">
        <f t="shared" si="45"/>
        <v>7.031756136554046E-3</v>
      </c>
      <c r="AK17" s="96">
        <f t="shared" si="46"/>
        <v>6.8312435594264365E-3</v>
      </c>
      <c r="AL17" s="96">
        <f t="shared" si="47"/>
        <v>4.1191184742519482E-3</v>
      </c>
      <c r="AM17" s="96">
        <f t="shared" si="48"/>
        <v>4.9009604430112486E-3</v>
      </c>
      <c r="AN17" s="96">
        <f t="shared" si="49"/>
        <v>5.4173519386477853E-3</v>
      </c>
      <c r="AO17" s="96">
        <f t="shared" si="50"/>
        <v>5.5405476824343936E-3</v>
      </c>
      <c r="AP17" s="96">
        <f t="shared" si="51"/>
        <v>4.9904954297135262E-3</v>
      </c>
      <c r="AQ17" s="96">
        <f t="shared" si="52"/>
        <v>4.1911835122154795E-3</v>
      </c>
      <c r="AR17" s="96">
        <f t="shared" si="53"/>
        <v>3.667506338684845E-3</v>
      </c>
      <c r="AS17" s="96">
        <f t="shared" si="54"/>
        <v>2.9588984594131063E-3</v>
      </c>
      <c r="AT17" s="96">
        <f t="shared" si="55"/>
        <v>1.8894585096966843E-3</v>
      </c>
      <c r="AU17" s="96">
        <f t="shared" si="56"/>
        <v>1.5773263015173011E-3</v>
      </c>
      <c r="AV17" s="96">
        <f t="shared" si="57"/>
        <v>1.3965250779297556E-3</v>
      </c>
      <c r="AW17" s="96">
        <f t="shared" si="58"/>
        <v>1.1765380871855413E-3</v>
      </c>
      <c r="AX17" s="96">
        <f t="shared" si="59"/>
        <v>8.6765875467254006E-4</v>
      </c>
      <c r="AY17" s="96">
        <f t="shared" si="60"/>
        <v>5.7190712597465776E-4</v>
      </c>
      <c r="AZ17" s="96">
        <f t="shared" si="61"/>
        <v>4.0081759846422038E-4</v>
      </c>
      <c r="BA17" s="96">
        <f t="shared" si="62"/>
        <v>3.017121473938289E-4</v>
      </c>
      <c r="BB17" s="96">
        <f t="shared" si="63"/>
        <v>2.8922172072332053E-4</v>
      </c>
      <c r="BC17" s="96">
        <f t="shared" si="64"/>
        <v>2.8665549466855289E-4</v>
      </c>
      <c r="BD17" s="96">
        <f t="shared" si="65"/>
        <v>2.7666006423143763E-4</v>
      </c>
      <c r="BE17" s="96">
        <f t="shared" si="66"/>
        <v>3.1117878550879219E-4</v>
      </c>
      <c r="BF17" s="96">
        <f t="shared" si="67"/>
        <v>3.8761711136059418E-4</v>
      </c>
      <c r="BG17" s="96">
        <f t="shared" si="68"/>
        <v>4.417104547969064E-4</v>
      </c>
      <c r="BH17" s="96">
        <f t="shared" si="69"/>
        <v>6.0911147034081736E-4</v>
      </c>
      <c r="BI17" s="96">
        <f t="shared" si="70"/>
        <v>6.7043187219040234E-4</v>
      </c>
      <c r="BJ17" s="96">
        <f t="shared" si="71"/>
        <v>9.2847240617310867E-4</v>
      </c>
      <c r="BK17" s="96">
        <f t="shared" si="72"/>
        <v>9.7464632707233712E-4</v>
      </c>
      <c r="BL17" s="96">
        <f t="shared" si="73"/>
        <v>1.0697184188031006E-3</v>
      </c>
      <c r="BM17" s="96">
        <f t="shared" si="74"/>
        <v>1.009651456058025E-3</v>
      </c>
      <c r="BN17" s="96">
        <f t="shared" si="75"/>
        <v>1.1706156796793543E-3</v>
      </c>
      <c r="BO17" s="96">
        <f t="shared" si="76"/>
        <v>1.1320811458372937E-3</v>
      </c>
      <c r="BP17" s="96">
        <f t="shared" si="77"/>
        <v>1.2264658948095697E-3</v>
      </c>
      <c r="BQ17" s="96">
        <f t="shared" si="78"/>
        <v>1.2982389210189904E-3</v>
      </c>
      <c r="BR17" s="96">
        <f t="shared" si="79"/>
        <v>1.3117474193824474E-3</v>
      </c>
      <c r="BS17" s="96">
        <f t="shared" si="80"/>
        <v>1.2124825822807939E-3</v>
      </c>
      <c r="BT17" s="96">
        <f t="shared" si="81"/>
        <v>1.1305713646769799E-3</v>
      </c>
      <c r="BU17" s="96">
        <f t="shared" si="82"/>
        <v>1.0538867435447852E-3</v>
      </c>
      <c r="BV17" s="96">
        <f t="shared" si="83"/>
        <v>9.45581045871835E-4</v>
      </c>
      <c r="BW17" s="96">
        <f t="shared" si="84"/>
        <v>8.3803071410026853E-4</v>
      </c>
      <c r="BX17" s="96">
        <f t="shared" si="85"/>
        <v>7.8390353584834038E-4</v>
      </c>
      <c r="BY17" s="96">
        <f t="shared" si="86"/>
        <v>7.3712596411334985E-4</v>
      </c>
      <c r="BZ17" s="96">
        <f t="shared" si="87"/>
        <v>6.9294427028454564E-4</v>
      </c>
      <c r="CA17" s="96">
        <f t="shared" si="88"/>
        <v>7.2128667233006816E-4</v>
      </c>
      <c r="CB17" s="96">
        <f t="shared" si="89"/>
        <v>8.2245905197031455E-4</v>
      </c>
      <c r="CC17" s="96">
        <f t="shared" si="90"/>
        <v>8.194592424715097E-4</v>
      </c>
      <c r="CD17" s="96">
        <f t="shared" si="91"/>
        <v>8.4294953605112966E-4</v>
      </c>
      <c r="CE17" s="96">
        <f t="shared" si="92"/>
        <v>1.0038097348370467E-3</v>
      </c>
      <c r="CF17" s="96">
        <f t="shared" si="93"/>
        <v>9.7384077228901411E-4</v>
      </c>
      <c r="CG17" s="96">
        <f t="shared" si="94"/>
        <v>1.0186385848496293E-3</v>
      </c>
      <c r="CH17" s="96">
        <f t="shared" si="95"/>
        <v>9.9871449445654292E-4</v>
      </c>
      <c r="CI17" s="96">
        <f t="shared" si="96"/>
        <v>9.3543958482000811E-4</v>
      </c>
      <c r="CJ17" s="96">
        <f t="shared" si="97"/>
        <v>1.5014866580966846E-3</v>
      </c>
      <c r="CK17" s="96">
        <f t="shared" si="98"/>
        <v>1.3758012609208503E-3</v>
      </c>
      <c r="CL17" s="96">
        <f t="shared" si="99"/>
        <v>1.1951328405130912E-3</v>
      </c>
      <c r="CM17" s="96">
        <f t="shared" si="100"/>
        <v>1.1036603186891369E-3</v>
      </c>
      <c r="CN17" s="96" t="e">
        <f t="shared" si="101"/>
        <v>#N/A</v>
      </c>
      <c r="CO17" s="96" t="e">
        <f t="shared" si="102"/>
        <v>#N/A</v>
      </c>
      <c r="CP17" s="96" t="e">
        <f t="shared" si="103"/>
        <v>#N/A</v>
      </c>
      <c r="CQ17" s="96" t="e">
        <f t="shared" si="104"/>
        <v>#N/A</v>
      </c>
      <c r="CR17" s="96" t="e">
        <f t="shared" si="105"/>
        <v>#N/A</v>
      </c>
      <c r="CS17" s="96" t="e">
        <f t="shared" si="106"/>
        <v>#N/A</v>
      </c>
      <c r="CT17" s="96" t="e">
        <f t="shared" si="107"/>
        <v>#N/A</v>
      </c>
      <c r="CU17" s="96" t="e">
        <f t="shared" si="108"/>
        <v>#N/A</v>
      </c>
      <c r="CV17" s="96" t="e">
        <f t="shared" si="109"/>
        <v>#N/A</v>
      </c>
      <c r="CW17" s="96" t="e">
        <f t="shared" si="110"/>
        <v>#N/A</v>
      </c>
      <c r="CX17" s="96" t="e">
        <f t="shared" si="111"/>
        <v>#N/A</v>
      </c>
      <c r="CY17" s="96" t="e">
        <f t="shared" si="112"/>
        <v>#N/A</v>
      </c>
      <c r="CZ17" s="96" t="e">
        <f t="shared" si="113"/>
        <v>#N/A</v>
      </c>
      <c r="DA17" s="96" t="e">
        <f t="shared" si="114"/>
        <v>#N/A</v>
      </c>
      <c r="DB17" s="96" t="e">
        <f t="shared" si="115"/>
        <v>#N/A</v>
      </c>
      <c r="DC17" s="96" t="e">
        <f t="shared" si="116"/>
        <v>#N/A</v>
      </c>
      <c r="DD17" s="96" t="e">
        <f t="shared" si="117"/>
        <v>#N/A</v>
      </c>
      <c r="DE17" s="96" t="e">
        <f t="shared" si="118"/>
        <v>#N/A</v>
      </c>
      <c r="DF17" s="96" t="e">
        <f t="shared" si="119"/>
        <v>#N/A</v>
      </c>
      <c r="DG17" s="96" t="e">
        <f t="shared" si="120"/>
        <v>#N/A</v>
      </c>
      <c r="DH17" s="96" t="e">
        <f t="shared" si="121"/>
        <v>#N/A</v>
      </c>
      <c r="DI17" s="96" t="e">
        <f t="shared" si="122"/>
        <v>#N/A</v>
      </c>
      <c r="DJ17" s="96" t="e">
        <f t="shared" si="123"/>
        <v>#N/A</v>
      </c>
      <c r="DK17" s="96" t="e">
        <f t="shared" si="124"/>
        <v>#N/A</v>
      </c>
      <c r="DL17" s="96" t="e">
        <f t="shared" si="125"/>
        <v>#N/A</v>
      </c>
      <c r="DM17" s="96" t="e">
        <f t="shared" si="126"/>
        <v>#N/A</v>
      </c>
      <c r="DN17" s="96" t="e">
        <f t="shared" si="127"/>
        <v>#N/A</v>
      </c>
      <c r="DO17" s="96" t="e">
        <f t="shared" si="128"/>
        <v>#N/A</v>
      </c>
      <c r="DP17" s="96" t="e">
        <f t="shared" si="129"/>
        <v>#N/A</v>
      </c>
      <c r="DQ17" s="96" t="e">
        <f t="shared" si="130"/>
        <v>#N/A</v>
      </c>
      <c r="DR17" s="96" t="e">
        <f t="shared" si="131"/>
        <v>#N/A</v>
      </c>
      <c r="DS17" s="96" t="e">
        <f t="shared" si="132"/>
        <v>#N/A</v>
      </c>
      <c r="DT17" s="96" t="e">
        <f t="shared" si="133"/>
        <v>#N/A</v>
      </c>
      <c r="DU17" s="96" t="e">
        <f t="shared" si="134"/>
        <v>#N/A</v>
      </c>
      <c r="DV17" s="96" t="e">
        <f t="shared" si="135"/>
        <v>#N/A</v>
      </c>
      <c r="DW17" s="96" t="e">
        <f t="shared" si="136"/>
        <v>#N/A</v>
      </c>
      <c r="DX17" s="96" t="e">
        <f t="shared" si="137"/>
        <v>#N/A</v>
      </c>
      <c r="DY17" s="96" t="e">
        <f t="shared" si="138"/>
        <v>#N/A</v>
      </c>
      <c r="DZ17" s="96" t="e">
        <f t="shared" si="139"/>
        <v>#N/A</v>
      </c>
      <c r="EA17" s="96" t="e">
        <f t="shared" si="140"/>
        <v>#N/A</v>
      </c>
      <c r="EB17" s="96" t="e">
        <f t="shared" si="141"/>
        <v>#N/A</v>
      </c>
      <c r="EC17" s="96" t="e">
        <f t="shared" si="142"/>
        <v>#N/A</v>
      </c>
      <c r="ED17" s="96" t="e">
        <f t="shared" si="143"/>
        <v>#N/A</v>
      </c>
      <c r="EE17" s="96" t="e">
        <f t="shared" si="144"/>
        <v>#N/A</v>
      </c>
      <c r="EF17" s="96" t="e">
        <f t="shared" si="145"/>
        <v>#N/A</v>
      </c>
      <c r="EG17" s="96" t="e">
        <f t="shared" si="146"/>
        <v>#N/A</v>
      </c>
      <c r="EH17" s="96" t="e">
        <f t="shared" si="147"/>
        <v>#N/A</v>
      </c>
      <c r="EI17" s="96" t="e">
        <f t="shared" si="148"/>
        <v>#N/A</v>
      </c>
      <c r="EJ17" s="96" t="e">
        <f t="shared" si="149"/>
        <v>#N/A</v>
      </c>
      <c r="EK17" s="96" t="e">
        <f t="shared" si="150"/>
        <v>#N/A</v>
      </c>
      <c r="EL17" s="96" t="e">
        <f t="shared" si="151"/>
        <v>#N/A</v>
      </c>
      <c r="EM17" s="96" t="e">
        <f t="shared" si="152"/>
        <v>#N/A</v>
      </c>
      <c r="EN17" s="96" t="e">
        <f t="shared" si="153"/>
        <v>#N/A</v>
      </c>
      <c r="EO17" s="96" t="e">
        <f t="shared" si="154"/>
        <v>#N/A</v>
      </c>
      <c r="EP17" s="96" t="e">
        <f t="shared" si="155"/>
        <v>#N/A</v>
      </c>
      <c r="EQ17" s="96" t="e">
        <f t="shared" si="156"/>
        <v>#N/A</v>
      </c>
      <c r="ER17" s="96" t="e">
        <f t="shared" si="157"/>
        <v>#N/A</v>
      </c>
      <c r="ES17" s="96" t="e">
        <f t="shared" si="158"/>
        <v>#N/A</v>
      </c>
      <c r="ET17" s="96" t="e">
        <f t="shared" si="159"/>
        <v>#N/A</v>
      </c>
      <c r="EU17" s="96" t="e">
        <f t="shared" si="160"/>
        <v>#N/A</v>
      </c>
      <c r="EV17" s="96" t="e">
        <f t="shared" si="161"/>
        <v>#N/A</v>
      </c>
      <c r="EW17" s="96" t="e">
        <f t="shared" si="162"/>
        <v>#N/A</v>
      </c>
      <c r="EX17" s="96" t="e">
        <f t="shared" si="163"/>
        <v>#N/A</v>
      </c>
      <c r="EY17" s="96" t="e">
        <f t="shared" si="164"/>
        <v>#N/A</v>
      </c>
      <c r="EZ17" s="96" t="e">
        <f t="shared" si="165"/>
        <v>#N/A</v>
      </c>
      <c r="FA17" s="96" t="e">
        <f t="shared" si="166"/>
        <v>#N/A</v>
      </c>
      <c r="FB17" s="96" t="e">
        <f t="shared" si="167"/>
        <v>#N/A</v>
      </c>
      <c r="FC17" s="96" t="e">
        <f t="shared" si="168"/>
        <v>#N/A</v>
      </c>
      <c r="FD17" s="96" t="e">
        <f t="shared" si="169"/>
        <v>#N/A</v>
      </c>
      <c r="FE17" s="96" t="e">
        <f t="shared" si="170"/>
        <v>#N/A</v>
      </c>
      <c r="FF17" s="96" t="e">
        <f t="shared" si="171"/>
        <v>#N/A</v>
      </c>
      <c r="FG17" s="96" t="e">
        <f t="shared" si="172"/>
        <v>#N/A</v>
      </c>
      <c r="FH17" s="96" t="e">
        <f t="shared" si="173"/>
        <v>#N/A</v>
      </c>
      <c r="FI17" s="96" t="e">
        <f t="shared" si="174"/>
        <v>#N/A</v>
      </c>
      <c r="FJ17" s="96" t="e">
        <f t="shared" si="175"/>
        <v>#N/A</v>
      </c>
      <c r="FK17" s="96" t="e">
        <f t="shared" si="176"/>
        <v>#N/A</v>
      </c>
      <c r="FL17" s="96" t="e">
        <f t="shared" si="177"/>
        <v>#N/A</v>
      </c>
      <c r="FM17" s="96" t="e">
        <f t="shared" si="178"/>
        <v>#N/A</v>
      </c>
      <c r="FN17" s="96" t="e">
        <f t="shared" si="179"/>
        <v>#N/A</v>
      </c>
      <c r="FO17" s="96" t="e">
        <f t="shared" si="180"/>
        <v>#N/A</v>
      </c>
      <c r="FP17" s="96" t="e">
        <f t="shared" si="181"/>
        <v>#N/A</v>
      </c>
      <c r="FQ17" s="96" t="e">
        <f t="shared" si="182"/>
        <v>#N/A</v>
      </c>
      <c r="FR17" s="96" t="e">
        <f t="shared" si="183"/>
        <v>#N/A</v>
      </c>
      <c r="FS17" s="96" t="e">
        <f t="shared" si="184"/>
        <v>#N/A</v>
      </c>
      <c r="FT17" s="96" t="e">
        <f t="shared" si="185"/>
        <v>#N/A</v>
      </c>
      <c r="FU17" s="96" t="e">
        <f t="shared" si="186"/>
        <v>#N/A</v>
      </c>
      <c r="FV17" s="96" t="e">
        <f t="shared" si="187"/>
        <v>#N/A</v>
      </c>
      <c r="FW17" s="96" t="e">
        <f t="shared" si="188"/>
        <v>#N/A</v>
      </c>
      <c r="FX17" s="96" t="e">
        <f t="shared" si="189"/>
        <v>#N/A</v>
      </c>
      <c r="FY17" s="96" t="e">
        <f t="shared" si="190"/>
        <v>#N/A</v>
      </c>
      <c r="FZ17" s="96" t="e">
        <f t="shared" si="191"/>
        <v>#N/A</v>
      </c>
      <c r="GA17" s="96" t="e">
        <f t="shared" si="192"/>
        <v>#N/A</v>
      </c>
      <c r="GB17" s="96" t="e">
        <f t="shared" si="193"/>
        <v>#N/A</v>
      </c>
      <c r="GC17" s="96" t="e">
        <f t="shared" si="194"/>
        <v>#N/A</v>
      </c>
      <c r="GD17" s="96" t="e">
        <f t="shared" si="195"/>
        <v>#N/A</v>
      </c>
      <c r="GE17" s="96" t="e">
        <f t="shared" si="196"/>
        <v>#N/A</v>
      </c>
      <c r="GF17" s="96" t="e">
        <f t="shared" si="197"/>
        <v>#N/A</v>
      </c>
      <c r="GG17" s="96" t="e">
        <f t="shared" si="198"/>
        <v>#N/A</v>
      </c>
      <c r="GH17" s="96" t="e">
        <f t="shared" si="199"/>
        <v>#N/A</v>
      </c>
      <c r="GI17" s="96" t="e">
        <f t="shared" si="200"/>
        <v>#N/A</v>
      </c>
      <c r="GJ17" s="96" t="e">
        <f t="shared" si="201"/>
        <v>#N/A</v>
      </c>
      <c r="GK17" s="96" t="e">
        <f t="shared" si="202"/>
        <v>#N/A</v>
      </c>
      <c r="GL17" s="96" t="e">
        <f t="shared" si="203"/>
        <v>#N/A</v>
      </c>
      <c r="GM17" s="96" t="e">
        <f t="shared" si="204"/>
        <v>#N/A</v>
      </c>
      <c r="GN17" s="96" t="e">
        <f t="shared" si="205"/>
        <v>#N/A</v>
      </c>
      <c r="GO17" s="96" t="e">
        <f t="shared" si="206"/>
        <v>#N/A</v>
      </c>
      <c r="GP17" s="96" t="e">
        <f t="shared" si="207"/>
        <v>#N/A</v>
      </c>
      <c r="GQ17" s="96" t="e">
        <f t="shared" si="208"/>
        <v>#N/A</v>
      </c>
      <c r="GR17" s="96" t="e">
        <f t="shared" si="209"/>
        <v>#N/A</v>
      </c>
      <c r="GS17" s="96" t="e">
        <f t="shared" si="210"/>
        <v>#N/A</v>
      </c>
      <c r="GT17" s="96" t="e">
        <f t="shared" si="211"/>
        <v>#N/A</v>
      </c>
      <c r="GU17" s="96" t="e">
        <f t="shared" si="212"/>
        <v>#N/A</v>
      </c>
      <c r="GV17" s="96" t="e">
        <f t="shared" si="213"/>
        <v>#N/A</v>
      </c>
      <c r="GW17" s="96" t="e">
        <f t="shared" si="214"/>
        <v>#N/A</v>
      </c>
      <c r="GX17" s="96" t="e">
        <f t="shared" si="215"/>
        <v>#N/A</v>
      </c>
      <c r="GY17" s="96" t="e">
        <f t="shared" si="216"/>
        <v>#N/A</v>
      </c>
      <c r="GZ17" s="96" t="e">
        <f t="shared" si="217"/>
        <v>#N/A</v>
      </c>
      <c r="HA17" s="96" t="e">
        <f t="shared" si="218"/>
        <v>#N/A</v>
      </c>
      <c r="HB17" s="96" t="e">
        <f t="shared" si="219"/>
        <v>#N/A</v>
      </c>
      <c r="HC17" s="96" t="e">
        <f t="shared" si="220"/>
        <v>#N/A</v>
      </c>
      <c r="HD17" s="96" t="e">
        <f t="shared" si="221"/>
        <v>#N/A</v>
      </c>
      <c r="HE17" s="96" t="e">
        <f t="shared" si="222"/>
        <v>#N/A</v>
      </c>
      <c r="HF17" s="96" t="e">
        <f t="shared" si="223"/>
        <v>#N/A</v>
      </c>
      <c r="HG17" s="96" t="e">
        <f t="shared" si="224"/>
        <v>#N/A</v>
      </c>
      <c r="HH17" s="96" t="e">
        <f t="shared" si="225"/>
        <v>#N/A</v>
      </c>
      <c r="HI17" s="96" t="e">
        <f t="shared" si="226"/>
        <v>#N/A</v>
      </c>
      <c r="HJ17" s="96" t="e">
        <f t="shared" si="227"/>
        <v>#N/A</v>
      </c>
      <c r="HK17" s="96" t="e">
        <f t="shared" si="228"/>
        <v>#N/A</v>
      </c>
      <c r="HL17" s="96" t="e">
        <f t="shared" si="229"/>
        <v>#N/A</v>
      </c>
      <c r="HM17" s="96" t="e">
        <f t="shared" si="230"/>
        <v>#N/A</v>
      </c>
      <c r="HN17" s="96" t="e">
        <f t="shared" si="231"/>
        <v>#N/A</v>
      </c>
      <c r="HO17" s="96" t="e">
        <f t="shared" si="232"/>
        <v>#N/A</v>
      </c>
      <c r="HP17" s="96" t="e">
        <f t="shared" si="233"/>
        <v>#N/A</v>
      </c>
      <c r="HQ17" s="96" t="e">
        <f t="shared" si="234"/>
        <v>#N/A</v>
      </c>
      <c r="HR17" s="96" t="e">
        <f t="shared" si="235"/>
        <v>#N/A</v>
      </c>
      <c r="HS17" s="96" t="e">
        <f t="shared" si="236"/>
        <v>#N/A</v>
      </c>
      <c r="HT17" s="96" t="e">
        <f t="shared" si="237"/>
        <v>#N/A</v>
      </c>
      <c r="HU17" s="96" t="e">
        <f t="shared" si="238"/>
        <v>#N/A</v>
      </c>
      <c r="HV17" s="96" t="e">
        <f t="shared" si="239"/>
        <v>#N/A</v>
      </c>
      <c r="HW17" s="96" t="e">
        <f t="shared" si="240"/>
        <v>#N/A</v>
      </c>
      <c r="HX17" s="96" t="e">
        <f t="shared" si="241"/>
        <v>#N/A</v>
      </c>
      <c r="HY17" s="96" t="e">
        <f t="shared" si="242"/>
        <v>#N/A</v>
      </c>
      <c r="HZ17" s="96" t="e">
        <f t="shared" si="243"/>
        <v>#N/A</v>
      </c>
      <c r="IA17" s="96" t="e">
        <f t="shared" si="244"/>
        <v>#N/A</v>
      </c>
      <c r="IB17" s="96" t="e">
        <f t="shared" si="245"/>
        <v>#N/A</v>
      </c>
      <c r="IC17" s="96" t="e">
        <f t="shared" si="246"/>
        <v>#N/A</v>
      </c>
      <c r="ID17" s="96" t="e">
        <f t="shared" si="247"/>
        <v>#N/A</v>
      </c>
      <c r="IE17" s="96" t="e">
        <f t="shared" si="248"/>
        <v>#N/A</v>
      </c>
      <c r="IF17" s="96" t="e">
        <f t="shared" si="249"/>
        <v>#N/A</v>
      </c>
      <c r="IG17" s="96" t="e">
        <f t="shared" si="250"/>
        <v>#N/A</v>
      </c>
      <c r="IH17" s="96" t="e">
        <f t="shared" si="251"/>
        <v>#N/A</v>
      </c>
      <c r="II17" s="96" t="e">
        <f t="shared" si="252"/>
        <v>#N/A</v>
      </c>
      <c r="IJ17" s="96" t="e">
        <f t="shared" si="253"/>
        <v>#N/A</v>
      </c>
      <c r="IK17" s="96" t="e">
        <f t="shared" si="254"/>
        <v>#N/A</v>
      </c>
      <c r="IL17" s="96" t="e">
        <f t="shared" si="255"/>
        <v>#N/A</v>
      </c>
      <c r="IM17" s="96" t="e">
        <f t="shared" si="256"/>
        <v>#N/A</v>
      </c>
      <c r="IN17" s="96" t="e">
        <f t="shared" si="257"/>
        <v>#N/A</v>
      </c>
      <c r="IO17" s="96" t="e">
        <f t="shared" si="258"/>
        <v>#N/A</v>
      </c>
      <c r="IP17" s="96" t="e">
        <f t="shared" si="259"/>
        <v>#N/A</v>
      </c>
      <c r="IQ17" s="96" t="e">
        <f t="shared" si="260"/>
        <v>#N/A</v>
      </c>
      <c r="IR17" s="96" t="e">
        <f t="shared" si="261"/>
        <v>#N/A</v>
      </c>
      <c r="IS17" s="96" t="e">
        <f t="shared" si="262"/>
        <v>#N/A</v>
      </c>
      <c r="IT17" s="96" t="e">
        <f t="shared" si="263"/>
        <v>#N/A</v>
      </c>
      <c r="IU17" s="96" t="e">
        <f t="shared" si="264"/>
        <v>#N/A</v>
      </c>
      <c r="IV17" s="96" t="e">
        <f t="shared" si="265"/>
        <v>#N/A</v>
      </c>
      <c r="IW17" s="96" t="e">
        <f t="shared" si="266"/>
        <v>#N/A</v>
      </c>
      <c r="IX17" s="96" t="e">
        <f t="shared" si="267"/>
        <v>#N/A</v>
      </c>
      <c r="IY17" s="96" t="e">
        <f t="shared" si="268"/>
        <v>#N/A</v>
      </c>
      <c r="IZ17" s="96" t="e">
        <f t="shared" si="269"/>
        <v>#N/A</v>
      </c>
      <c r="JA17" s="96" t="e">
        <f t="shared" si="270"/>
        <v>#N/A</v>
      </c>
      <c r="JB17" s="96" t="e">
        <f t="shared" si="271"/>
        <v>#N/A</v>
      </c>
      <c r="JC17" s="96" t="e">
        <f t="shared" si="272"/>
        <v>#N/A</v>
      </c>
      <c r="JD17" s="96" t="e">
        <f t="shared" si="273"/>
        <v>#N/A</v>
      </c>
      <c r="JE17" s="96" t="e">
        <f t="shared" si="274"/>
        <v>#N/A</v>
      </c>
      <c r="JF17" s="96" t="e">
        <f t="shared" si="275"/>
        <v>#N/A</v>
      </c>
      <c r="JG17" s="96" t="e">
        <f t="shared" si="276"/>
        <v>#N/A</v>
      </c>
      <c r="JH17" s="96" t="e">
        <f t="shared" si="277"/>
        <v>#N/A</v>
      </c>
      <c r="JI17" s="96" t="e">
        <f t="shared" si="278"/>
        <v>#N/A</v>
      </c>
      <c r="JJ17" s="96" t="e">
        <f t="shared" si="279"/>
        <v>#N/A</v>
      </c>
      <c r="JK17" s="96" t="e">
        <f t="shared" si="280"/>
        <v>#N/A</v>
      </c>
      <c r="JL17" s="96" t="e">
        <f t="shared" si="281"/>
        <v>#N/A</v>
      </c>
      <c r="JM17" s="96" t="e">
        <f t="shared" si="282"/>
        <v>#N/A</v>
      </c>
      <c r="JN17" s="96" t="e">
        <f t="shared" si="283"/>
        <v>#N/A</v>
      </c>
      <c r="JO17" s="96" t="e">
        <f t="shared" si="284"/>
        <v>#N/A</v>
      </c>
      <c r="JP17" s="96" t="e">
        <f t="shared" si="285"/>
        <v>#N/A</v>
      </c>
      <c r="JQ17" s="96" t="e">
        <f t="shared" si="286"/>
        <v>#N/A</v>
      </c>
      <c r="JR17" s="96" t="e">
        <f t="shared" si="287"/>
        <v>#N/A</v>
      </c>
      <c r="JS17" s="96" t="e">
        <f t="shared" si="288"/>
        <v>#N/A</v>
      </c>
      <c r="JT17" s="96" t="e">
        <f t="shared" si="289"/>
        <v>#N/A</v>
      </c>
      <c r="JU17" s="96" t="e">
        <f t="shared" si="290"/>
        <v>#N/A</v>
      </c>
      <c r="JV17" s="96" t="e">
        <f t="shared" si="291"/>
        <v>#N/A</v>
      </c>
      <c r="JW17" s="96" t="e">
        <f t="shared" si="292"/>
        <v>#N/A</v>
      </c>
      <c r="JX17" s="96" t="e">
        <f t="shared" si="293"/>
        <v>#N/A</v>
      </c>
      <c r="JY17" s="96" t="e">
        <f t="shared" si="294"/>
        <v>#N/A</v>
      </c>
      <c r="JZ17" s="96" t="e">
        <f t="shared" si="295"/>
        <v>#N/A</v>
      </c>
      <c r="KA17" s="96" t="e">
        <f t="shared" si="296"/>
        <v>#N/A</v>
      </c>
      <c r="KB17" s="96" t="e">
        <f t="shared" si="297"/>
        <v>#N/A</v>
      </c>
      <c r="KC17" s="96" t="e">
        <f t="shared" si="298"/>
        <v>#N/A</v>
      </c>
      <c r="KD17" s="96" t="e">
        <f t="shared" si="299"/>
        <v>#N/A</v>
      </c>
      <c r="KE17" s="96" t="e">
        <f t="shared" si="300"/>
        <v>#N/A</v>
      </c>
      <c r="KF17" s="96" t="e">
        <f t="shared" si="301"/>
        <v>#N/A</v>
      </c>
      <c r="KG17" s="96" t="e">
        <f t="shared" si="302"/>
        <v>#N/A</v>
      </c>
      <c r="KH17" s="96" t="e">
        <f t="shared" si="303"/>
        <v>#N/A</v>
      </c>
      <c r="KI17" s="96" t="e">
        <f t="shared" si="304"/>
        <v>#N/A</v>
      </c>
      <c r="KJ17" s="96" t="e">
        <f t="shared" si="305"/>
        <v>#N/A</v>
      </c>
      <c r="KK17" s="96" t="e">
        <f t="shared" si="306"/>
        <v>#N/A</v>
      </c>
      <c r="KL17" s="96" t="e">
        <f t="shared" si="307"/>
        <v>#N/A</v>
      </c>
      <c r="KM17" s="96" t="e">
        <f t="shared" si="308"/>
        <v>#N/A</v>
      </c>
      <c r="KN17" s="96" t="e">
        <f t="shared" si="309"/>
        <v>#N/A</v>
      </c>
    </row>
    <row r="18" spans="1:300" x14ac:dyDescent="0.3">
      <c r="A18" t="str">
        <f t="shared" si="15"/>
        <v>France</v>
      </c>
      <c r="G18" s="96">
        <f t="shared" si="16"/>
        <v>0.3060407249698005</v>
      </c>
      <c r="H18" s="96">
        <f t="shared" si="17"/>
        <v>0.38226750141636412</v>
      </c>
      <c r="I18" s="96">
        <f t="shared" si="18"/>
        <v>0.38088352438456585</v>
      </c>
      <c r="J18" s="96">
        <f t="shared" si="19"/>
        <v>0.40977444158646281</v>
      </c>
      <c r="K18" s="96">
        <f t="shared" si="20"/>
        <v>0.33451126323636982</v>
      </c>
      <c r="L18" s="96">
        <f t="shared" si="21"/>
        <v>0.36397926539124459</v>
      </c>
      <c r="M18" s="96">
        <f t="shared" si="22"/>
        <v>0.28439924933205019</v>
      </c>
      <c r="N18" s="96">
        <f t="shared" si="23"/>
        <v>0.24564432827214944</v>
      </c>
      <c r="O18" s="96">
        <f t="shared" si="24"/>
        <v>0.26507856480932257</v>
      </c>
      <c r="P18" s="96">
        <f t="shared" si="25"/>
        <v>0.29826849847561365</v>
      </c>
      <c r="Q18" s="96">
        <f t="shared" si="26"/>
        <v>0.24803701045892623</v>
      </c>
      <c r="R18" s="96">
        <f t="shared" si="27"/>
        <v>0.23854982212097653</v>
      </c>
      <c r="S18" s="96">
        <f t="shared" si="28"/>
        <v>0.21817423506352185</v>
      </c>
      <c r="T18" s="96">
        <f t="shared" si="29"/>
        <v>0.19906821779822148</v>
      </c>
      <c r="U18" s="96">
        <f t="shared" si="30"/>
        <v>0.19529764817467998</v>
      </c>
      <c r="V18" s="96">
        <f t="shared" si="31"/>
        <v>0.18621815693485777</v>
      </c>
      <c r="W18" s="96">
        <f t="shared" si="32"/>
        <v>0.16696380233146435</v>
      </c>
      <c r="X18" s="96">
        <f t="shared" si="33"/>
        <v>0.16055589735327969</v>
      </c>
      <c r="Y18" s="96">
        <f t="shared" si="34"/>
        <v>0.17138994045694989</v>
      </c>
      <c r="Z18" s="96">
        <f t="shared" si="35"/>
        <v>0.15575258666178837</v>
      </c>
      <c r="AA18" s="96">
        <f t="shared" si="36"/>
        <v>0.14945367598234038</v>
      </c>
      <c r="AB18" s="96">
        <f t="shared" si="37"/>
        <v>0.15361995339021162</v>
      </c>
      <c r="AC18" s="96">
        <f t="shared" si="38"/>
        <v>0.15510441945101294</v>
      </c>
      <c r="AD18" s="96">
        <f t="shared" si="39"/>
        <v>0.13620801294909257</v>
      </c>
      <c r="AE18" s="96">
        <f t="shared" si="40"/>
        <v>0.12468202340703338</v>
      </c>
      <c r="AF18" s="96">
        <f t="shared" si="41"/>
        <v>0.12026824336611774</v>
      </c>
      <c r="AG18" s="96">
        <f t="shared" si="42"/>
        <v>0.12319911670972128</v>
      </c>
      <c r="AH18" s="96">
        <f t="shared" si="43"/>
        <v>0.11571789635538865</v>
      </c>
      <c r="AI18" s="96">
        <f t="shared" si="44"/>
        <v>9.4790481884560851E-2</v>
      </c>
      <c r="AJ18" s="96">
        <f t="shared" si="45"/>
        <v>9.8793876137475367E-2</v>
      </c>
      <c r="AK18" s="96">
        <f t="shared" si="46"/>
        <v>9.0001116530947778E-2</v>
      </c>
      <c r="AL18" s="96">
        <f t="shared" si="47"/>
        <v>6.214314275734556E-2</v>
      </c>
      <c r="AM18" s="96">
        <f t="shared" si="48"/>
        <v>5.4628948566249669E-2</v>
      </c>
      <c r="AN18" s="96">
        <f t="shared" si="49"/>
        <v>5.7248414738366504E-2</v>
      </c>
      <c r="AO18" s="96">
        <f t="shared" si="50"/>
        <v>4.9598169443469953E-2</v>
      </c>
      <c r="AP18" s="96">
        <f t="shared" si="51"/>
        <v>4.6818838385826123E-2</v>
      </c>
      <c r="AQ18" s="96">
        <f t="shared" si="52"/>
        <v>5.1370081518840927E-2</v>
      </c>
      <c r="AR18" s="96">
        <f t="shared" si="53"/>
        <v>4.7154562240339981E-2</v>
      </c>
      <c r="AS18" s="96">
        <f t="shared" si="54"/>
        <v>8.9838713538823445E-2</v>
      </c>
      <c r="AT18" s="96">
        <f t="shared" si="55"/>
        <v>8.5875671742612347E-2</v>
      </c>
      <c r="AU18" s="96">
        <f t="shared" si="56"/>
        <v>8.4987659806115223E-2</v>
      </c>
      <c r="AV18" s="96">
        <f t="shared" si="57"/>
        <v>7.9661318638178491E-2</v>
      </c>
      <c r="AW18" s="96">
        <f t="shared" si="58"/>
        <v>9.1686272143006287E-2</v>
      </c>
      <c r="AX18" s="96">
        <f t="shared" si="59"/>
        <v>4.146894333409068E-2</v>
      </c>
      <c r="AY18" s="96">
        <f t="shared" si="60"/>
        <v>3.5305968969933987E-2</v>
      </c>
      <c r="AZ18" s="96">
        <f t="shared" si="61"/>
        <v>3.2441724587993548E-2</v>
      </c>
      <c r="BA18" s="96">
        <f t="shared" si="62"/>
        <v>3.0610046961828008E-2</v>
      </c>
      <c r="BB18" s="96" t="e">
        <f t="shared" si="63"/>
        <v>#N/A</v>
      </c>
      <c r="BC18" s="96" t="e">
        <f t="shared" si="64"/>
        <v>#N/A</v>
      </c>
      <c r="BD18" s="96" t="e">
        <f t="shared" si="65"/>
        <v>#N/A</v>
      </c>
      <c r="BE18" s="96" t="e">
        <f t="shared" si="66"/>
        <v>#N/A</v>
      </c>
      <c r="BF18" s="96" t="e">
        <f t="shared" si="67"/>
        <v>#N/A</v>
      </c>
      <c r="BG18" s="96" t="e">
        <f t="shared" si="68"/>
        <v>#N/A</v>
      </c>
      <c r="BH18" s="96" t="e">
        <f t="shared" si="69"/>
        <v>#N/A</v>
      </c>
      <c r="BI18" s="96" t="e">
        <f t="shared" si="70"/>
        <v>#N/A</v>
      </c>
      <c r="BJ18" s="96" t="e">
        <f t="shared" si="71"/>
        <v>#N/A</v>
      </c>
      <c r="BK18" s="96" t="e">
        <f t="shared" si="72"/>
        <v>#N/A</v>
      </c>
      <c r="BL18" s="96" t="e">
        <f t="shared" si="73"/>
        <v>#N/A</v>
      </c>
      <c r="BM18" s="96" t="e">
        <f t="shared" si="74"/>
        <v>#N/A</v>
      </c>
      <c r="BN18" s="96" t="e">
        <f t="shared" si="75"/>
        <v>#N/A</v>
      </c>
      <c r="BO18" s="96" t="e">
        <f t="shared" si="76"/>
        <v>#N/A</v>
      </c>
      <c r="BP18" s="96" t="e">
        <f t="shared" si="77"/>
        <v>#N/A</v>
      </c>
      <c r="BQ18" s="96" t="e">
        <f t="shared" si="78"/>
        <v>#N/A</v>
      </c>
      <c r="BR18" s="96" t="e">
        <f t="shared" si="79"/>
        <v>#N/A</v>
      </c>
      <c r="BS18" s="96" t="e">
        <f t="shared" si="80"/>
        <v>#N/A</v>
      </c>
      <c r="BT18" s="96" t="e">
        <f t="shared" si="81"/>
        <v>#N/A</v>
      </c>
      <c r="BU18" s="96" t="e">
        <f t="shared" si="82"/>
        <v>#N/A</v>
      </c>
      <c r="BV18" s="96" t="e">
        <f t="shared" si="83"/>
        <v>#N/A</v>
      </c>
      <c r="BW18" s="96" t="e">
        <f t="shared" si="84"/>
        <v>#N/A</v>
      </c>
      <c r="BX18" s="96" t="e">
        <f t="shared" si="85"/>
        <v>#N/A</v>
      </c>
      <c r="BY18" s="96" t="e">
        <f t="shared" si="86"/>
        <v>#N/A</v>
      </c>
      <c r="BZ18" s="96" t="e">
        <f t="shared" si="87"/>
        <v>#N/A</v>
      </c>
      <c r="CA18" s="96" t="e">
        <f t="shared" si="88"/>
        <v>#N/A</v>
      </c>
      <c r="CB18" s="96" t="e">
        <f t="shared" si="89"/>
        <v>#N/A</v>
      </c>
      <c r="CC18" s="96" t="e">
        <f t="shared" si="90"/>
        <v>#N/A</v>
      </c>
      <c r="CD18" s="96" t="e">
        <f t="shared" si="91"/>
        <v>#N/A</v>
      </c>
      <c r="CE18" s="96" t="e">
        <f t="shared" si="92"/>
        <v>#N/A</v>
      </c>
      <c r="CF18" s="96" t="e">
        <f t="shared" si="93"/>
        <v>#N/A</v>
      </c>
      <c r="CG18" s="96" t="e">
        <f t="shared" si="94"/>
        <v>#N/A</v>
      </c>
      <c r="CH18" s="96" t="e">
        <f t="shared" si="95"/>
        <v>#N/A</v>
      </c>
      <c r="CI18" s="96" t="e">
        <f t="shared" si="96"/>
        <v>#N/A</v>
      </c>
      <c r="CJ18" s="96" t="e">
        <f t="shared" si="97"/>
        <v>#N/A</v>
      </c>
      <c r="CK18" s="96" t="e">
        <f t="shared" si="98"/>
        <v>#N/A</v>
      </c>
      <c r="CL18" s="96" t="e">
        <f t="shared" si="99"/>
        <v>#N/A</v>
      </c>
      <c r="CM18" s="96" t="e">
        <f t="shared" si="100"/>
        <v>#N/A</v>
      </c>
      <c r="CN18" s="96" t="e">
        <f t="shared" si="101"/>
        <v>#N/A</v>
      </c>
      <c r="CO18" s="96" t="e">
        <f t="shared" si="102"/>
        <v>#N/A</v>
      </c>
      <c r="CP18" s="96" t="e">
        <f t="shared" si="103"/>
        <v>#N/A</v>
      </c>
      <c r="CQ18" s="96" t="e">
        <f t="shared" si="104"/>
        <v>#N/A</v>
      </c>
      <c r="CR18" s="96" t="e">
        <f t="shared" si="105"/>
        <v>#N/A</v>
      </c>
      <c r="CS18" s="96" t="e">
        <f t="shared" si="106"/>
        <v>#N/A</v>
      </c>
      <c r="CT18" s="96" t="e">
        <f t="shared" si="107"/>
        <v>#N/A</v>
      </c>
      <c r="CU18" s="96" t="e">
        <f t="shared" si="108"/>
        <v>#N/A</v>
      </c>
      <c r="CV18" s="96" t="e">
        <f t="shared" si="109"/>
        <v>#N/A</v>
      </c>
      <c r="CW18" s="96" t="e">
        <f t="shared" si="110"/>
        <v>#N/A</v>
      </c>
      <c r="CX18" s="96" t="e">
        <f t="shared" si="111"/>
        <v>#N/A</v>
      </c>
      <c r="CY18" s="96" t="e">
        <f t="shared" si="112"/>
        <v>#N/A</v>
      </c>
      <c r="CZ18" s="96" t="e">
        <f t="shared" si="113"/>
        <v>#N/A</v>
      </c>
      <c r="DA18" s="96" t="e">
        <f t="shared" si="114"/>
        <v>#N/A</v>
      </c>
      <c r="DB18" s="96" t="e">
        <f t="shared" si="115"/>
        <v>#N/A</v>
      </c>
      <c r="DC18" s="96" t="e">
        <f t="shared" si="116"/>
        <v>#N/A</v>
      </c>
      <c r="DD18" s="96" t="e">
        <f t="shared" si="117"/>
        <v>#N/A</v>
      </c>
      <c r="DE18" s="96" t="e">
        <f t="shared" si="118"/>
        <v>#N/A</v>
      </c>
      <c r="DF18" s="96" t="e">
        <f t="shared" si="119"/>
        <v>#N/A</v>
      </c>
      <c r="DG18" s="96" t="e">
        <f t="shared" si="120"/>
        <v>#N/A</v>
      </c>
      <c r="DH18" s="96" t="e">
        <f t="shared" si="121"/>
        <v>#N/A</v>
      </c>
      <c r="DI18" s="96" t="e">
        <f t="shared" si="122"/>
        <v>#N/A</v>
      </c>
      <c r="DJ18" s="96" t="e">
        <f t="shared" si="123"/>
        <v>#N/A</v>
      </c>
      <c r="DK18" s="96" t="e">
        <f t="shared" si="124"/>
        <v>#N/A</v>
      </c>
      <c r="DL18" s="96" t="e">
        <f t="shared" si="125"/>
        <v>#N/A</v>
      </c>
      <c r="DM18" s="96" t="e">
        <f t="shared" si="126"/>
        <v>#N/A</v>
      </c>
      <c r="DN18" s="96" t="e">
        <f t="shared" si="127"/>
        <v>#N/A</v>
      </c>
      <c r="DO18" s="96" t="e">
        <f t="shared" si="128"/>
        <v>#N/A</v>
      </c>
      <c r="DP18" s="96" t="e">
        <f t="shared" si="129"/>
        <v>#N/A</v>
      </c>
      <c r="DQ18" s="96" t="e">
        <f t="shared" si="130"/>
        <v>#N/A</v>
      </c>
      <c r="DR18" s="96" t="e">
        <f t="shared" si="131"/>
        <v>#N/A</v>
      </c>
      <c r="DS18" s="96" t="e">
        <f t="shared" si="132"/>
        <v>#N/A</v>
      </c>
      <c r="DT18" s="96" t="e">
        <f t="shared" si="133"/>
        <v>#N/A</v>
      </c>
      <c r="DU18" s="96" t="e">
        <f t="shared" si="134"/>
        <v>#N/A</v>
      </c>
      <c r="DV18" s="96" t="e">
        <f t="shared" si="135"/>
        <v>#N/A</v>
      </c>
      <c r="DW18" s="96" t="e">
        <f t="shared" si="136"/>
        <v>#N/A</v>
      </c>
      <c r="DX18" s="96" t="e">
        <f t="shared" si="137"/>
        <v>#N/A</v>
      </c>
      <c r="DY18" s="96" t="e">
        <f t="shared" si="138"/>
        <v>#N/A</v>
      </c>
      <c r="DZ18" s="96" t="e">
        <f t="shared" si="139"/>
        <v>#N/A</v>
      </c>
      <c r="EA18" s="96" t="e">
        <f t="shared" si="140"/>
        <v>#N/A</v>
      </c>
      <c r="EB18" s="96" t="e">
        <f t="shared" si="141"/>
        <v>#N/A</v>
      </c>
      <c r="EC18" s="96" t="e">
        <f t="shared" si="142"/>
        <v>#N/A</v>
      </c>
      <c r="ED18" s="96" t="e">
        <f t="shared" si="143"/>
        <v>#N/A</v>
      </c>
      <c r="EE18" s="96" t="e">
        <f t="shared" si="144"/>
        <v>#N/A</v>
      </c>
      <c r="EF18" s="96" t="e">
        <f t="shared" si="145"/>
        <v>#N/A</v>
      </c>
      <c r="EG18" s="96" t="e">
        <f t="shared" si="146"/>
        <v>#N/A</v>
      </c>
      <c r="EH18" s="96" t="e">
        <f t="shared" si="147"/>
        <v>#N/A</v>
      </c>
      <c r="EI18" s="96" t="e">
        <f t="shared" si="148"/>
        <v>#N/A</v>
      </c>
      <c r="EJ18" s="96" t="e">
        <f t="shared" si="149"/>
        <v>#N/A</v>
      </c>
      <c r="EK18" s="96" t="e">
        <f t="shared" si="150"/>
        <v>#N/A</v>
      </c>
      <c r="EL18" s="96" t="e">
        <f t="shared" si="151"/>
        <v>#N/A</v>
      </c>
      <c r="EM18" s="96" t="e">
        <f t="shared" si="152"/>
        <v>#N/A</v>
      </c>
      <c r="EN18" s="96" t="e">
        <f t="shared" si="153"/>
        <v>#N/A</v>
      </c>
      <c r="EO18" s="96" t="e">
        <f t="shared" si="154"/>
        <v>#N/A</v>
      </c>
      <c r="EP18" s="96" t="e">
        <f t="shared" si="155"/>
        <v>#N/A</v>
      </c>
      <c r="EQ18" s="96" t="e">
        <f t="shared" si="156"/>
        <v>#N/A</v>
      </c>
      <c r="ER18" s="96" t="e">
        <f t="shared" si="157"/>
        <v>#N/A</v>
      </c>
      <c r="ES18" s="96" t="e">
        <f t="shared" si="158"/>
        <v>#N/A</v>
      </c>
      <c r="ET18" s="96" t="e">
        <f t="shared" si="159"/>
        <v>#N/A</v>
      </c>
      <c r="EU18" s="96" t="e">
        <f t="shared" si="160"/>
        <v>#N/A</v>
      </c>
      <c r="EV18" s="96" t="e">
        <f t="shared" si="161"/>
        <v>#N/A</v>
      </c>
      <c r="EW18" s="96" t="e">
        <f t="shared" si="162"/>
        <v>#N/A</v>
      </c>
      <c r="EX18" s="96" t="e">
        <f t="shared" si="163"/>
        <v>#N/A</v>
      </c>
      <c r="EY18" s="96" t="e">
        <f t="shared" si="164"/>
        <v>#N/A</v>
      </c>
      <c r="EZ18" s="96" t="e">
        <f t="shared" si="165"/>
        <v>#N/A</v>
      </c>
      <c r="FA18" s="96" t="e">
        <f t="shared" si="166"/>
        <v>#N/A</v>
      </c>
      <c r="FB18" s="96" t="e">
        <f t="shared" si="167"/>
        <v>#N/A</v>
      </c>
      <c r="FC18" s="96" t="e">
        <f t="shared" si="168"/>
        <v>#N/A</v>
      </c>
      <c r="FD18" s="96" t="e">
        <f t="shared" si="169"/>
        <v>#N/A</v>
      </c>
      <c r="FE18" s="96" t="e">
        <f t="shared" si="170"/>
        <v>#N/A</v>
      </c>
      <c r="FF18" s="96" t="e">
        <f t="shared" si="171"/>
        <v>#N/A</v>
      </c>
      <c r="FG18" s="96" t="e">
        <f t="shared" si="172"/>
        <v>#N/A</v>
      </c>
      <c r="FH18" s="96" t="e">
        <f t="shared" si="173"/>
        <v>#N/A</v>
      </c>
      <c r="FI18" s="96" t="e">
        <f t="shared" si="174"/>
        <v>#N/A</v>
      </c>
      <c r="FJ18" s="96" t="e">
        <f t="shared" si="175"/>
        <v>#N/A</v>
      </c>
      <c r="FK18" s="96" t="e">
        <f t="shared" si="176"/>
        <v>#N/A</v>
      </c>
      <c r="FL18" s="96" t="e">
        <f t="shared" si="177"/>
        <v>#N/A</v>
      </c>
      <c r="FM18" s="96" t="e">
        <f t="shared" si="178"/>
        <v>#N/A</v>
      </c>
      <c r="FN18" s="96" t="e">
        <f t="shared" si="179"/>
        <v>#N/A</v>
      </c>
      <c r="FO18" s="96" t="e">
        <f t="shared" si="180"/>
        <v>#N/A</v>
      </c>
      <c r="FP18" s="96" t="e">
        <f t="shared" si="181"/>
        <v>#N/A</v>
      </c>
      <c r="FQ18" s="96" t="e">
        <f t="shared" si="182"/>
        <v>#N/A</v>
      </c>
      <c r="FR18" s="96" t="e">
        <f t="shared" si="183"/>
        <v>#N/A</v>
      </c>
      <c r="FS18" s="96" t="e">
        <f t="shared" si="184"/>
        <v>#N/A</v>
      </c>
      <c r="FT18" s="96" t="e">
        <f t="shared" si="185"/>
        <v>#N/A</v>
      </c>
      <c r="FU18" s="96" t="e">
        <f t="shared" si="186"/>
        <v>#N/A</v>
      </c>
      <c r="FV18" s="96" t="e">
        <f t="shared" si="187"/>
        <v>#N/A</v>
      </c>
      <c r="FW18" s="96" t="e">
        <f t="shared" si="188"/>
        <v>#N/A</v>
      </c>
      <c r="FX18" s="96" t="e">
        <f t="shared" si="189"/>
        <v>#N/A</v>
      </c>
      <c r="FY18" s="96" t="e">
        <f t="shared" si="190"/>
        <v>#N/A</v>
      </c>
      <c r="FZ18" s="96" t="e">
        <f t="shared" si="191"/>
        <v>#N/A</v>
      </c>
      <c r="GA18" s="96" t="e">
        <f t="shared" si="192"/>
        <v>#N/A</v>
      </c>
      <c r="GB18" s="96" t="e">
        <f t="shared" si="193"/>
        <v>#N/A</v>
      </c>
      <c r="GC18" s="96" t="e">
        <f t="shared" si="194"/>
        <v>#N/A</v>
      </c>
      <c r="GD18" s="96" t="e">
        <f t="shared" si="195"/>
        <v>#N/A</v>
      </c>
      <c r="GE18" s="96" t="e">
        <f t="shared" si="196"/>
        <v>#N/A</v>
      </c>
      <c r="GF18" s="96" t="e">
        <f t="shared" si="197"/>
        <v>#N/A</v>
      </c>
      <c r="GG18" s="96" t="e">
        <f t="shared" si="198"/>
        <v>#N/A</v>
      </c>
      <c r="GH18" s="96" t="e">
        <f t="shared" si="199"/>
        <v>#N/A</v>
      </c>
      <c r="GI18" s="96" t="e">
        <f t="shared" si="200"/>
        <v>#N/A</v>
      </c>
      <c r="GJ18" s="96" t="e">
        <f t="shared" si="201"/>
        <v>#N/A</v>
      </c>
      <c r="GK18" s="96" t="e">
        <f t="shared" si="202"/>
        <v>#N/A</v>
      </c>
      <c r="GL18" s="96" t="e">
        <f t="shared" si="203"/>
        <v>#N/A</v>
      </c>
      <c r="GM18" s="96" t="e">
        <f t="shared" si="204"/>
        <v>#N/A</v>
      </c>
      <c r="GN18" s="96" t="e">
        <f t="shared" si="205"/>
        <v>#N/A</v>
      </c>
      <c r="GO18" s="96" t="e">
        <f t="shared" si="206"/>
        <v>#N/A</v>
      </c>
      <c r="GP18" s="96" t="e">
        <f t="shared" si="207"/>
        <v>#N/A</v>
      </c>
      <c r="GQ18" s="96" t="e">
        <f t="shared" si="208"/>
        <v>#N/A</v>
      </c>
      <c r="GR18" s="96" t="e">
        <f t="shared" si="209"/>
        <v>#N/A</v>
      </c>
      <c r="GS18" s="96" t="e">
        <f t="shared" si="210"/>
        <v>#N/A</v>
      </c>
      <c r="GT18" s="96" t="e">
        <f t="shared" si="211"/>
        <v>#N/A</v>
      </c>
      <c r="GU18" s="96" t="e">
        <f t="shared" si="212"/>
        <v>#N/A</v>
      </c>
      <c r="GV18" s="96" t="e">
        <f t="shared" si="213"/>
        <v>#N/A</v>
      </c>
      <c r="GW18" s="96" t="e">
        <f t="shared" si="214"/>
        <v>#N/A</v>
      </c>
      <c r="GX18" s="96" t="e">
        <f t="shared" si="215"/>
        <v>#N/A</v>
      </c>
      <c r="GY18" s="96" t="e">
        <f t="shared" si="216"/>
        <v>#N/A</v>
      </c>
      <c r="GZ18" s="96" t="e">
        <f t="shared" si="217"/>
        <v>#N/A</v>
      </c>
      <c r="HA18" s="96" t="e">
        <f t="shared" si="218"/>
        <v>#N/A</v>
      </c>
      <c r="HB18" s="96" t="e">
        <f t="shared" si="219"/>
        <v>#N/A</v>
      </c>
      <c r="HC18" s="96" t="e">
        <f t="shared" si="220"/>
        <v>#N/A</v>
      </c>
      <c r="HD18" s="96" t="e">
        <f t="shared" si="221"/>
        <v>#N/A</v>
      </c>
      <c r="HE18" s="96" t="e">
        <f t="shared" si="222"/>
        <v>#N/A</v>
      </c>
      <c r="HF18" s="96" t="e">
        <f t="shared" si="223"/>
        <v>#N/A</v>
      </c>
      <c r="HG18" s="96" t="e">
        <f t="shared" si="224"/>
        <v>#N/A</v>
      </c>
      <c r="HH18" s="96" t="e">
        <f t="shared" si="225"/>
        <v>#N/A</v>
      </c>
      <c r="HI18" s="96" t="e">
        <f t="shared" si="226"/>
        <v>#N/A</v>
      </c>
      <c r="HJ18" s="96" t="e">
        <f t="shared" si="227"/>
        <v>#N/A</v>
      </c>
      <c r="HK18" s="96" t="e">
        <f t="shared" si="228"/>
        <v>#N/A</v>
      </c>
      <c r="HL18" s="96" t="e">
        <f t="shared" si="229"/>
        <v>#N/A</v>
      </c>
      <c r="HM18" s="96" t="e">
        <f t="shared" si="230"/>
        <v>#N/A</v>
      </c>
      <c r="HN18" s="96" t="e">
        <f t="shared" si="231"/>
        <v>#N/A</v>
      </c>
      <c r="HO18" s="96" t="e">
        <f t="shared" si="232"/>
        <v>#N/A</v>
      </c>
      <c r="HP18" s="96" t="e">
        <f t="shared" si="233"/>
        <v>#N/A</v>
      </c>
      <c r="HQ18" s="96" t="e">
        <f t="shared" si="234"/>
        <v>#N/A</v>
      </c>
      <c r="HR18" s="96" t="e">
        <f t="shared" si="235"/>
        <v>#N/A</v>
      </c>
      <c r="HS18" s="96" t="e">
        <f t="shared" si="236"/>
        <v>#N/A</v>
      </c>
      <c r="HT18" s="96" t="e">
        <f t="shared" si="237"/>
        <v>#N/A</v>
      </c>
      <c r="HU18" s="96" t="e">
        <f t="shared" si="238"/>
        <v>#N/A</v>
      </c>
      <c r="HV18" s="96" t="e">
        <f t="shared" si="239"/>
        <v>#N/A</v>
      </c>
      <c r="HW18" s="96" t="e">
        <f t="shared" si="240"/>
        <v>#N/A</v>
      </c>
      <c r="HX18" s="96" t="e">
        <f t="shared" si="241"/>
        <v>#N/A</v>
      </c>
      <c r="HY18" s="96" t="e">
        <f t="shared" si="242"/>
        <v>#N/A</v>
      </c>
      <c r="HZ18" s="96" t="e">
        <f t="shared" si="243"/>
        <v>#N/A</v>
      </c>
      <c r="IA18" s="96" t="e">
        <f t="shared" si="244"/>
        <v>#N/A</v>
      </c>
      <c r="IB18" s="96" t="e">
        <f t="shared" si="245"/>
        <v>#N/A</v>
      </c>
      <c r="IC18" s="96" t="e">
        <f t="shared" si="246"/>
        <v>#N/A</v>
      </c>
      <c r="ID18" s="96" t="e">
        <f t="shared" si="247"/>
        <v>#N/A</v>
      </c>
      <c r="IE18" s="96" t="e">
        <f t="shared" si="248"/>
        <v>#N/A</v>
      </c>
      <c r="IF18" s="96" t="e">
        <f t="shared" si="249"/>
        <v>#N/A</v>
      </c>
      <c r="IG18" s="96" t="e">
        <f t="shared" si="250"/>
        <v>#N/A</v>
      </c>
      <c r="IH18" s="96" t="e">
        <f t="shared" si="251"/>
        <v>#N/A</v>
      </c>
      <c r="II18" s="96" t="e">
        <f t="shared" si="252"/>
        <v>#N/A</v>
      </c>
      <c r="IJ18" s="96" t="e">
        <f t="shared" si="253"/>
        <v>#N/A</v>
      </c>
      <c r="IK18" s="96" t="e">
        <f t="shared" si="254"/>
        <v>#N/A</v>
      </c>
      <c r="IL18" s="96" t="e">
        <f t="shared" si="255"/>
        <v>#N/A</v>
      </c>
      <c r="IM18" s="96" t="e">
        <f t="shared" si="256"/>
        <v>#N/A</v>
      </c>
      <c r="IN18" s="96" t="e">
        <f t="shared" si="257"/>
        <v>#N/A</v>
      </c>
      <c r="IO18" s="96" t="e">
        <f t="shared" si="258"/>
        <v>#N/A</v>
      </c>
      <c r="IP18" s="96" t="e">
        <f t="shared" si="259"/>
        <v>#N/A</v>
      </c>
      <c r="IQ18" s="96" t="e">
        <f t="shared" si="260"/>
        <v>#N/A</v>
      </c>
      <c r="IR18" s="96" t="e">
        <f t="shared" si="261"/>
        <v>#N/A</v>
      </c>
      <c r="IS18" s="96" t="e">
        <f t="shared" si="262"/>
        <v>#N/A</v>
      </c>
      <c r="IT18" s="96" t="e">
        <f t="shared" si="263"/>
        <v>#N/A</v>
      </c>
      <c r="IU18" s="96" t="e">
        <f t="shared" si="264"/>
        <v>#N/A</v>
      </c>
      <c r="IV18" s="96" t="e">
        <f t="shared" si="265"/>
        <v>#N/A</v>
      </c>
      <c r="IW18" s="96" t="e">
        <f t="shared" si="266"/>
        <v>#N/A</v>
      </c>
      <c r="IX18" s="96" t="e">
        <f t="shared" si="267"/>
        <v>#N/A</v>
      </c>
      <c r="IY18" s="96" t="e">
        <f t="shared" si="268"/>
        <v>#N/A</v>
      </c>
      <c r="IZ18" s="96" t="e">
        <f t="shared" si="269"/>
        <v>#N/A</v>
      </c>
      <c r="JA18" s="96" t="e">
        <f t="shared" si="270"/>
        <v>#N/A</v>
      </c>
      <c r="JB18" s="96" t="e">
        <f t="shared" si="271"/>
        <v>#N/A</v>
      </c>
      <c r="JC18" s="96" t="e">
        <f t="shared" si="272"/>
        <v>#N/A</v>
      </c>
      <c r="JD18" s="96" t="e">
        <f t="shared" si="273"/>
        <v>#N/A</v>
      </c>
      <c r="JE18" s="96" t="e">
        <f t="shared" si="274"/>
        <v>#N/A</v>
      </c>
      <c r="JF18" s="96" t="e">
        <f t="shared" si="275"/>
        <v>#N/A</v>
      </c>
      <c r="JG18" s="96" t="e">
        <f t="shared" si="276"/>
        <v>#N/A</v>
      </c>
      <c r="JH18" s="96" t="e">
        <f t="shared" si="277"/>
        <v>#N/A</v>
      </c>
      <c r="JI18" s="96" t="e">
        <f t="shared" si="278"/>
        <v>#N/A</v>
      </c>
      <c r="JJ18" s="96" t="e">
        <f t="shared" si="279"/>
        <v>#N/A</v>
      </c>
      <c r="JK18" s="96" t="e">
        <f t="shared" si="280"/>
        <v>#N/A</v>
      </c>
      <c r="JL18" s="96" t="e">
        <f t="shared" si="281"/>
        <v>#N/A</v>
      </c>
      <c r="JM18" s="96" t="e">
        <f t="shared" si="282"/>
        <v>#N/A</v>
      </c>
      <c r="JN18" s="96" t="e">
        <f t="shared" si="283"/>
        <v>#N/A</v>
      </c>
      <c r="JO18" s="96" t="e">
        <f t="shared" si="284"/>
        <v>#N/A</v>
      </c>
      <c r="JP18" s="96" t="e">
        <f t="shared" si="285"/>
        <v>#N/A</v>
      </c>
      <c r="JQ18" s="96" t="e">
        <f t="shared" si="286"/>
        <v>#N/A</v>
      </c>
      <c r="JR18" s="96" t="e">
        <f t="shared" si="287"/>
        <v>#N/A</v>
      </c>
      <c r="JS18" s="96" t="e">
        <f t="shared" si="288"/>
        <v>#N/A</v>
      </c>
      <c r="JT18" s="96" t="e">
        <f t="shared" si="289"/>
        <v>#N/A</v>
      </c>
      <c r="JU18" s="96" t="e">
        <f t="shared" si="290"/>
        <v>#N/A</v>
      </c>
      <c r="JV18" s="96" t="e">
        <f t="shared" si="291"/>
        <v>#N/A</v>
      </c>
      <c r="JW18" s="96" t="e">
        <f t="shared" si="292"/>
        <v>#N/A</v>
      </c>
      <c r="JX18" s="96" t="e">
        <f t="shared" si="293"/>
        <v>#N/A</v>
      </c>
      <c r="JY18" s="96" t="e">
        <f t="shared" si="294"/>
        <v>#N/A</v>
      </c>
      <c r="JZ18" s="96" t="e">
        <f t="shared" si="295"/>
        <v>#N/A</v>
      </c>
      <c r="KA18" s="96" t="e">
        <f t="shared" si="296"/>
        <v>#N/A</v>
      </c>
      <c r="KB18" s="96" t="e">
        <f t="shared" si="297"/>
        <v>#N/A</v>
      </c>
      <c r="KC18" s="96" t="e">
        <f t="shared" si="298"/>
        <v>#N/A</v>
      </c>
      <c r="KD18" s="96" t="e">
        <f t="shared" si="299"/>
        <v>#N/A</v>
      </c>
      <c r="KE18" s="96" t="e">
        <f t="shared" si="300"/>
        <v>#N/A</v>
      </c>
      <c r="KF18" s="96" t="e">
        <f t="shared" si="301"/>
        <v>#N/A</v>
      </c>
      <c r="KG18" s="96" t="e">
        <f t="shared" si="302"/>
        <v>#N/A</v>
      </c>
      <c r="KH18" s="96" t="e">
        <f t="shared" si="303"/>
        <v>#N/A</v>
      </c>
      <c r="KI18" s="96" t="e">
        <f t="shared" si="304"/>
        <v>#N/A</v>
      </c>
      <c r="KJ18" s="96" t="e">
        <f t="shared" si="305"/>
        <v>#N/A</v>
      </c>
      <c r="KK18" s="96" t="e">
        <f t="shared" si="306"/>
        <v>#N/A</v>
      </c>
      <c r="KL18" s="96" t="e">
        <f t="shared" si="307"/>
        <v>#N/A</v>
      </c>
      <c r="KM18" s="96" t="e">
        <f t="shared" si="308"/>
        <v>#N/A</v>
      </c>
      <c r="KN18" s="96" t="e">
        <f t="shared" si="309"/>
        <v>#N/A</v>
      </c>
    </row>
    <row r="19" spans="1:300" x14ac:dyDescent="0.3">
      <c r="A19" t="str">
        <f t="shared" si="15"/>
        <v>Germany</v>
      </c>
      <c r="G19" s="96">
        <f t="shared" si="16"/>
        <v>0.38811769392774842</v>
      </c>
      <c r="H19" s="96">
        <f t="shared" si="17"/>
        <v>0.38111528279502327</v>
      </c>
      <c r="I19" s="96">
        <f t="shared" si="18"/>
        <v>0.39622514024097799</v>
      </c>
      <c r="J19" s="96">
        <f t="shared" si="19"/>
        <v>0.35027182622316877</v>
      </c>
      <c r="K19" s="96">
        <f t="shared" si="20"/>
        <v>0.24762050157678384</v>
      </c>
      <c r="L19" s="96">
        <f t="shared" si="21"/>
        <v>0.23282295852597534</v>
      </c>
      <c r="M19" s="96">
        <f t="shared" si="22"/>
        <v>0.27996800514092834</v>
      </c>
      <c r="N19" s="96">
        <f t="shared" si="23"/>
        <v>0.28719635363307194</v>
      </c>
      <c r="O19" s="96">
        <f t="shared" si="24"/>
        <v>0.31276322958120861</v>
      </c>
      <c r="P19" s="96">
        <f t="shared" si="25"/>
        <v>0.31801021959469611</v>
      </c>
      <c r="Q19" s="96">
        <f t="shared" si="26"/>
        <v>0.30681797649716258</v>
      </c>
      <c r="R19" s="96">
        <f t="shared" si="27"/>
        <v>0.27522137300408422</v>
      </c>
      <c r="S19" s="96">
        <f t="shared" si="28"/>
        <v>0.27385504237479696</v>
      </c>
      <c r="T19" s="96">
        <f t="shared" si="29"/>
        <v>0.27286951418928918</v>
      </c>
      <c r="U19" s="96">
        <f t="shared" si="30"/>
        <v>0.27918295014541572</v>
      </c>
      <c r="V19" s="96">
        <f t="shared" si="31"/>
        <v>0.25023216896561684</v>
      </c>
      <c r="W19" s="96">
        <f t="shared" si="32"/>
        <v>0.21857308423964206</v>
      </c>
      <c r="X19" s="96">
        <f t="shared" si="33"/>
        <v>0.18706824157354807</v>
      </c>
      <c r="Y19" s="96">
        <f t="shared" si="34"/>
        <v>0.16577349736940339</v>
      </c>
      <c r="Z19" s="96">
        <f t="shared" si="35"/>
        <v>0.13462398176249657</v>
      </c>
      <c r="AA19" s="96">
        <f t="shared" si="36"/>
        <v>0.14616360427005559</v>
      </c>
      <c r="AB19" s="96">
        <f t="shared" si="37"/>
        <v>0.15384752013639558</v>
      </c>
      <c r="AC19" s="96">
        <f t="shared" si="38"/>
        <v>0.14704503703433636</v>
      </c>
      <c r="AD19" s="96">
        <f t="shared" si="39"/>
        <v>0.13486811764522422</v>
      </c>
      <c r="AE19" s="96">
        <f t="shared" si="40"/>
        <v>0.12375189557200628</v>
      </c>
      <c r="AF19" s="96">
        <f t="shared" si="41"/>
        <v>0.10323113355270253</v>
      </c>
      <c r="AG19" s="96">
        <f t="shared" si="42"/>
        <v>8.8885490427644376E-2</v>
      </c>
      <c r="AH19" s="96">
        <f t="shared" si="43"/>
        <v>8.0053799434025796E-2</v>
      </c>
      <c r="AI19" s="96">
        <f t="shared" si="44"/>
        <v>7.9813080816061088E-2</v>
      </c>
      <c r="AJ19" s="96">
        <f t="shared" si="45"/>
        <v>7.5156538114349969E-2</v>
      </c>
      <c r="AK19" s="96">
        <f t="shared" si="46"/>
        <v>6.8740345672909209E-2</v>
      </c>
      <c r="AL19" s="96">
        <f t="shared" si="47"/>
        <v>5.8293182686081524E-2</v>
      </c>
      <c r="AM19" s="96">
        <f t="shared" si="48"/>
        <v>4.8914939115472178E-2</v>
      </c>
      <c r="AN19" s="96">
        <f t="shared" si="49"/>
        <v>4.4438818792918111E-2</v>
      </c>
      <c r="AO19" s="96">
        <f t="shared" si="50"/>
        <v>4.2250436236658473E-2</v>
      </c>
      <c r="AP19" s="96">
        <f t="shared" si="51"/>
        <v>4.0607268235496985E-2</v>
      </c>
      <c r="AQ19" s="96">
        <f t="shared" si="52"/>
        <v>3.8570031505282376E-2</v>
      </c>
      <c r="AR19" s="96">
        <f t="shared" si="53"/>
        <v>3.4974306667082233E-2</v>
      </c>
      <c r="AS19" s="96">
        <f t="shared" si="54"/>
        <v>2.8001736338486349E-2</v>
      </c>
      <c r="AT19" s="96">
        <f t="shared" si="55"/>
        <v>2.1368441127415094E-2</v>
      </c>
      <c r="AU19" s="96">
        <f t="shared" si="56"/>
        <v>1.9797781345829435E-2</v>
      </c>
      <c r="AV19" s="96">
        <f t="shared" si="57"/>
        <v>1.9688392421108647E-2</v>
      </c>
      <c r="AW19" s="96">
        <f t="shared" si="58"/>
        <v>2.0340616997072125E-2</v>
      </c>
      <c r="AX19" s="96">
        <f t="shared" si="59"/>
        <v>1.9619020288367928E-2</v>
      </c>
      <c r="AY19" s="96">
        <f t="shared" si="60"/>
        <v>2.0215188430427578E-2</v>
      </c>
      <c r="AZ19" s="96">
        <f t="shared" si="61"/>
        <v>1.764001788799674E-2</v>
      </c>
      <c r="BA19" s="96" t="e">
        <f t="shared" si="62"/>
        <v>#N/A</v>
      </c>
      <c r="BB19" s="96" t="e">
        <f t="shared" si="63"/>
        <v>#N/A</v>
      </c>
      <c r="BC19" s="96" t="e">
        <f t="shared" si="64"/>
        <v>#N/A</v>
      </c>
      <c r="BD19" s="96" t="e">
        <f t="shared" si="65"/>
        <v>#N/A</v>
      </c>
      <c r="BE19" s="96" t="e">
        <f t="shared" si="66"/>
        <v>#N/A</v>
      </c>
      <c r="BF19" s="96" t="e">
        <f t="shared" si="67"/>
        <v>#N/A</v>
      </c>
      <c r="BG19" s="96" t="e">
        <f t="shared" si="68"/>
        <v>#N/A</v>
      </c>
      <c r="BH19" s="96" t="e">
        <f t="shared" si="69"/>
        <v>#N/A</v>
      </c>
      <c r="BI19" s="96" t="e">
        <f t="shared" si="70"/>
        <v>#N/A</v>
      </c>
      <c r="BJ19" s="96" t="e">
        <f t="shared" si="71"/>
        <v>#N/A</v>
      </c>
      <c r="BK19" s="96" t="e">
        <f t="shared" si="72"/>
        <v>#N/A</v>
      </c>
      <c r="BL19" s="96" t="e">
        <f t="shared" si="73"/>
        <v>#N/A</v>
      </c>
      <c r="BM19" s="96" t="e">
        <f t="shared" si="74"/>
        <v>#N/A</v>
      </c>
      <c r="BN19" s="96" t="e">
        <f t="shared" si="75"/>
        <v>#N/A</v>
      </c>
      <c r="BO19" s="96" t="e">
        <f t="shared" si="76"/>
        <v>#N/A</v>
      </c>
      <c r="BP19" s="96" t="e">
        <f t="shared" si="77"/>
        <v>#N/A</v>
      </c>
      <c r="BQ19" s="96" t="e">
        <f t="shared" si="78"/>
        <v>#N/A</v>
      </c>
      <c r="BR19" s="96" t="e">
        <f t="shared" si="79"/>
        <v>#N/A</v>
      </c>
      <c r="BS19" s="96" t="e">
        <f t="shared" si="80"/>
        <v>#N/A</v>
      </c>
      <c r="BT19" s="96" t="e">
        <f t="shared" si="81"/>
        <v>#N/A</v>
      </c>
      <c r="BU19" s="96" t="e">
        <f t="shared" si="82"/>
        <v>#N/A</v>
      </c>
      <c r="BV19" s="96" t="e">
        <f t="shared" si="83"/>
        <v>#N/A</v>
      </c>
      <c r="BW19" s="96" t="e">
        <f t="shared" si="84"/>
        <v>#N/A</v>
      </c>
      <c r="BX19" s="96" t="e">
        <f t="shared" si="85"/>
        <v>#N/A</v>
      </c>
      <c r="BY19" s="96" t="e">
        <f t="shared" si="86"/>
        <v>#N/A</v>
      </c>
      <c r="BZ19" s="96" t="e">
        <f t="shared" si="87"/>
        <v>#N/A</v>
      </c>
      <c r="CA19" s="96" t="e">
        <f t="shared" si="88"/>
        <v>#N/A</v>
      </c>
      <c r="CB19" s="96" t="e">
        <f t="shared" si="89"/>
        <v>#N/A</v>
      </c>
      <c r="CC19" s="96" t="e">
        <f t="shared" si="90"/>
        <v>#N/A</v>
      </c>
      <c r="CD19" s="96" t="e">
        <f t="shared" si="91"/>
        <v>#N/A</v>
      </c>
      <c r="CE19" s="96" t="e">
        <f t="shared" si="92"/>
        <v>#N/A</v>
      </c>
      <c r="CF19" s="96" t="e">
        <f t="shared" si="93"/>
        <v>#N/A</v>
      </c>
      <c r="CG19" s="96" t="e">
        <f t="shared" si="94"/>
        <v>#N/A</v>
      </c>
      <c r="CH19" s="96" t="e">
        <f t="shared" si="95"/>
        <v>#N/A</v>
      </c>
      <c r="CI19" s="96" t="e">
        <f t="shared" si="96"/>
        <v>#N/A</v>
      </c>
      <c r="CJ19" s="96" t="e">
        <f t="shared" si="97"/>
        <v>#N/A</v>
      </c>
      <c r="CK19" s="96" t="e">
        <f t="shared" si="98"/>
        <v>#N/A</v>
      </c>
      <c r="CL19" s="96" t="e">
        <f t="shared" si="99"/>
        <v>#N/A</v>
      </c>
      <c r="CM19" s="96" t="e">
        <f t="shared" si="100"/>
        <v>#N/A</v>
      </c>
      <c r="CN19" s="96" t="e">
        <f t="shared" si="101"/>
        <v>#N/A</v>
      </c>
      <c r="CO19" s="96" t="e">
        <f t="shared" si="102"/>
        <v>#N/A</v>
      </c>
      <c r="CP19" s="96" t="e">
        <f t="shared" si="103"/>
        <v>#N/A</v>
      </c>
      <c r="CQ19" s="96" t="e">
        <f t="shared" si="104"/>
        <v>#N/A</v>
      </c>
      <c r="CR19" s="96" t="e">
        <f t="shared" si="105"/>
        <v>#N/A</v>
      </c>
      <c r="CS19" s="96" t="e">
        <f t="shared" si="106"/>
        <v>#N/A</v>
      </c>
      <c r="CT19" s="96" t="e">
        <f t="shared" si="107"/>
        <v>#N/A</v>
      </c>
      <c r="CU19" s="96" t="e">
        <f t="shared" si="108"/>
        <v>#N/A</v>
      </c>
      <c r="CV19" s="96" t="e">
        <f t="shared" si="109"/>
        <v>#N/A</v>
      </c>
      <c r="CW19" s="96" t="e">
        <f t="shared" si="110"/>
        <v>#N/A</v>
      </c>
      <c r="CX19" s="96" t="e">
        <f t="shared" si="111"/>
        <v>#N/A</v>
      </c>
      <c r="CY19" s="96" t="e">
        <f t="shared" si="112"/>
        <v>#N/A</v>
      </c>
      <c r="CZ19" s="96" t="e">
        <f t="shared" si="113"/>
        <v>#N/A</v>
      </c>
      <c r="DA19" s="96" t="e">
        <f t="shared" si="114"/>
        <v>#N/A</v>
      </c>
      <c r="DB19" s="96" t="e">
        <f t="shared" si="115"/>
        <v>#N/A</v>
      </c>
      <c r="DC19" s="96" t="e">
        <f t="shared" si="116"/>
        <v>#N/A</v>
      </c>
      <c r="DD19" s="96" t="e">
        <f t="shared" si="117"/>
        <v>#N/A</v>
      </c>
      <c r="DE19" s="96" t="e">
        <f t="shared" si="118"/>
        <v>#N/A</v>
      </c>
      <c r="DF19" s="96" t="e">
        <f t="shared" si="119"/>
        <v>#N/A</v>
      </c>
      <c r="DG19" s="96" t="e">
        <f t="shared" si="120"/>
        <v>#N/A</v>
      </c>
      <c r="DH19" s="96" t="e">
        <f t="shared" si="121"/>
        <v>#N/A</v>
      </c>
      <c r="DI19" s="96" t="e">
        <f t="shared" si="122"/>
        <v>#N/A</v>
      </c>
      <c r="DJ19" s="96" t="e">
        <f t="shared" si="123"/>
        <v>#N/A</v>
      </c>
      <c r="DK19" s="96" t="e">
        <f t="shared" si="124"/>
        <v>#N/A</v>
      </c>
      <c r="DL19" s="96" t="e">
        <f t="shared" si="125"/>
        <v>#N/A</v>
      </c>
      <c r="DM19" s="96" t="e">
        <f t="shared" si="126"/>
        <v>#N/A</v>
      </c>
      <c r="DN19" s="96" t="e">
        <f t="shared" si="127"/>
        <v>#N/A</v>
      </c>
      <c r="DO19" s="96" t="e">
        <f t="shared" si="128"/>
        <v>#N/A</v>
      </c>
      <c r="DP19" s="96" t="e">
        <f t="shared" si="129"/>
        <v>#N/A</v>
      </c>
      <c r="DQ19" s="96" t="e">
        <f t="shared" si="130"/>
        <v>#N/A</v>
      </c>
      <c r="DR19" s="96" t="e">
        <f t="shared" si="131"/>
        <v>#N/A</v>
      </c>
      <c r="DS19" s="96" t="e">
        <f t="shared" si="132"/>
        <v>#N/A</v>
      </c>
      <c r="DT19" s="96" t="e">
        <f t="shared" si="133"/>
        <v>#N/A</v>
      </c>
      <c r="DU19" s="96" t="e">
        <f t="shared" si="134"/>
        <v>#N/A</v>
      </c>
      <c r="DV19" s="96" t="e">
        <f t="shared" si="135"/>
        <v>#N/A</v>
      </c>
      <c r="DW19" s="96" t="e">
        <f t="shared" si="136"/>
        <v>#N/A</v>
      </c>
      <c r="DX19" s="96" t="e">
        <f t="shared" si="137"/>
        <v>#N/A</v>
      </c>
      <c r="DY19" s="96" t="e">
        <f t="shared" si="138"/>
        <v>#N/A</v>
      </c>
      <c r="DZ19" s="96" t="e">
        <f t="shared" si="139"/>
        <v>#N/A</v>
      </c>
      <c r="EA19" s="96" t="e">
        <f t="shared" si="140"/>
        <v>#N/A</v>
      </c>
      <c r="EB19" s="96" t="e">
        <f t="shared" si="141"/>
        <v>#N/A</v>
      </c>
      <c r="EC19" s="96" t="e">
        <f t="shared" si="142"/>
        <v>#N/A</v>
      </c>
      <c r="ED19" s="96" t="e">
        <f t="shared" si="143"/>
        <v>#N/A</v>
      </c>
      <c r="EE19" s="96" t="e">
        <f t="shared" si="144"/>
        <v>#N/A</v>
      </c>
      <c r="EF19" s="96" t="e">
        <f t="shared" si="145"/>
        <v>#N/A</v>
      </c>
      <c r="EG19" s="96" t="e">
        <f t="shared" si="146"/>
        <v>#N/A</v>
      </c>
      <c r="EH19" s="96" t="e">
        <f t="shared" si="147"/>
        <v>#N/A</v>
      </c>
      <c r="EI19" s="96" t="e">
        <f t="shared" si="148"/>
        <v>#N/A</v>
      </c>
      <c r="EJ19" s="96" t="e">
        <f t="shared" si="149"/>
        <v>#N/A</v>
      </c>
      <c r="EK19" s="96" t="e">
        <f t="shared" si="150"/>
        <v>#N/A</v>
      </c>
      <c r="EL19" s="96" t="e">
        <f t="shared" si="151"/>
        <v>#N/A</v>
      </c>
      <c r="EM19" s="96" t="e">
        <f t="shared" si="152"/>
        <v>#N/A</v>
      </c>
      <c r="EN19" s="96" t="e">
        <f t="shared" si="153"/>
        <v>#N/A</v>
      </c>
      <c r="EO19" s="96" t="e">
        <f t="shared" si="154"/>
        <v>#N/A</v>
      </c>
      <c r="EP19" s="96" t="e">
        <f t="shared" si="155"/>
        <v>#N/A</v>
      </c>
      <c r="EQ19" s="96" t="e">
        <f t="shared" si="156"/>
        <v>#N/A</v>
      </c>
      <c r="ER19" s="96" t="e">
        <f t="shared" si="157"/>
        <v>#N/A</v>
      </c>
      <c r="ES19" s="96" t="e">
        <f t="shared" si="158"/>
        <v>#N/A</v>
      </c>
      <c r="ET19" s="96" t="e">
        <f t="shared" si="159"/>
        <v>#N/A</v>
      </c>
      <c r="EU19" s="96" t="e">
        <f t="shared" si="160"/>
        <v>#N/A</v>
      </c>
      <c r="EV19" s="96" t="e">
        <f t="shared" si="161"/>
        <v>#N/A</v>
      </c>
      <c r="EW19" s="96" t="e">
        <f t="shared" si="162"/>
        <v>#N/A</v>
      </c>
      <c r="EX19" s="96" t="e">
        <f t="shared" si="163"/>
        <v>#N/A</v>
      </c>
      <c r="EY19" s="96" t="e">
        <f t="shared" si="164"/>
        <v>#N/A</v>
      </c>
      <c r="EZ19" s="96" t="e">
        <f t="shared" si="165"/>
        <v>#N/A</v>
      </c>
      <c r="FA19" s="96" t="e">
        <f t="shared" si="166"/>
        <v>#N/A</v>
      </c>
      <c r="FB19" s="96" t="e">
        <f t="shared" si="167"/>
        <v>#N/A</v>
      </c>
      <c r="FC19" s="96" t="e">
        <f t="shared" si="168"/>
        <v>#N/A</v>
      </c>
      <c r="FD19" s="96" t="e">
        <f t="shared" si="169"/>
        <v>#N/A</v>
      </c>
      <c r="FE19" s="96" t="e">
        <f t="shared" si="170"/>
        <v>#N/A</v>
      </c>
      <c r="FF19" s="96" t="e">
        <f t="shared" si="171"/>
        <v>#N/A</v>
      </c>
      <c r="FG19" s="96" t="e">
        <f t="shared" si="172"/>
        <v>#N/A</v>
      </c>
      <c r="FH19" s="96" t="e">
        <f t="shared" si="173"/>
        <v>#N/A</v>
      </c>
      <c r="FI19" s="96" t="e">
        <f t="shared" si="174"/>
        <v>#N/A</v>
      </c>
      <c r="FJ19" s="96" t="e">
        <f t="shared" si="175"/>
        <v>#N/A</v>
      </c>
      <c r="FK19" s="96" t="e">
        <f t="shared" si="176"/>
        <v>#N/A</v>
      </c>
      <c r="FL19" s="96" t="e">
        <f t="shared" si="177"/>
        <v>#N/A</v>
      </c>
      <c r="FM19" s="96" t="e">
        <f t="shared" si="178"/>
        <v>#N/A</v>
      </c>
      <c r="FN19" s="96" t="e">
        <f t="shared" si="179"/>
        <v>#N/A</v>
      </c>
      <c r="FO19" s="96" t="e">
        <f t="shared" si="180"/>
        <v>#N/A</v>
      </c>
      <c r="FP19" s="96" t="e">
        <f t="shared" si="181"/>
        <v>#N/A</v>
      </c>
      <c r="FQ19" s="96" t="e">
        <f t="shared" si="182"/>
        <v>#N/A</v>
      </c>
      <c r="FR19" s="96" t="e">
        <f t="shared" si="183"/>
        <v>#N/A</v>
      </c>
      <c r="FS19" s="96" t="e">
        <f t="shared" si="184"/>
        <v>#N/A</v>
      </c>
      <c r="FT19" s="96" t="e">
        <f t="shared" si="185"/>
        <v>#N/A</v>
      </c>
      <c r="FU19" s="96" t="e">
        <f t="shared" si="186"/>
        <v>#N/A</v>
      </c>
      <c r="FV19" s="96" t="e">
        <f t="shared" si="187"/>
        <v>#N/A</v>
      </c>
      <c r="FW19" s="96" t="e">
        <f t="shared" si="188"/>
        <v>#N/A</v>
      </c>
      <c r="FX19" s="96" t="e">
        <f t="shared" si="189"/>
        <v>#N/A</v>
      </c>
      <c r="FY19" s="96" t="e">
        <f t="shared" si="190"/>
        <v>#N/A</v>
      </c>
      <c r="FZ19" s="96" t="e">
        <f t="shared" si="191"/>
        <v>#N/A</v>
      </c>
      <c r="GA19" s="96" t="e">
        <f t="shared" si="192"/>
        <v>#N/A</v>
      </c>
      <c r="GB19" s="96" t="e">
        <f t="shared" si="193"/>
        <v>#N/A</v>
      </c>
      <c r="GC19" s="96" t="e">
        <f t="shared" si="194"/>
        <v>#N/A</v>
      </c>
      <c r="GD19" s="96" t="e">
        <f t="shared" si="195"/>
        <v>#N/A</v>
      </c>
      <c r="GE19" s="96" t="e">
        <f t="shared" si="196"/>
        <v>#N/A</v>
      </c>
      <c r="GF19" s="96" t="e">
        <f t="shared" si="197"/>
        <v>#N/A</v>
      </c>
      <c r="GG19" s="96" t="e">
        <f t="shared" si="198"/>
        <v>#N/A</v>
      </c>
      <c r="GH19" s="96" t="e">
        <f t="shared" si="199"/>
        <v>#N/A</v>
      </c>
      <c r="GI19" s="96" t="e">
        <f t="shared" si="200"/>
        <v>#N/A</v>
      </c>
      <c r="GJ19" s="96" t="e">
        <f t="shared" si="201"/>
        <v>#N/A</v>
      </c>
      <c r="GK19" s="96" t="e">
        <f t="shared" si="202"/>
        <v>#N/A</v>
      </c>
      <c r="GL19" s="96" t="e">
        <f t="shared" si="203"/>
        <v>#N/A</v>
      </c>
      <c r="GM19" s="96" t="e">
        <f t="shared" si="204"/>
        <v>#N/A</v>
      </c>
      <c r="GN19" s="96" t="e">
        <f t="shared" si="205"/>
        <v>#N/A</v>
      </c>
      <c r="GO19" s="96" t="e">
        <f t="shared" si="206"/>
        <v>#N/A</v>
      </c>
      <c r="GP19" s="96" t="e">
        <f t="shared" si="207"/>
        <v>#N/A</v>
      </c>
      <c r="GQ19" s="96" t="e">
        <f t="shared" si="208"/>
        <v>#N/A</v>
      </c>
      <c r="GR19" s="96" t="e">
        <f t="shared" si="209"/>
        <v>#N/A</v>
      </c>
      <c r="GS19" s="96" t="e">
        <f t="shared" si="210"/>
        <v>#N/A</v>
      </c>
      <c r="GT19" s="96" t="e">
        <f t="shared" si="211"/>
        <v>#N/A</v>
      </c>
      <c r="GU19" s="96" t="e">
        <f t="shared" si="212"/>
        <v>#N/A</v>
      </c>
      <c r="GV19" s="96" t="e">
        <f t="shared" si="213"/>
        <v>#N/A</v>
      </c>
      <c r="GW19" s="96" t="e">
        <f t="shared" si="214"/>
        <v>#N/A</v>
      </c>
      <c r="GX19" s="96" t="e">
        <f t="shared" si="215"/>
        <v>#N/A</v>
      </c>
      <c r="GY19" s="96" t="e">
        <f t="shared" si="216"/>
        <v>#N/A</v>
      </c>
      <c r="GZ19" s="96" t="e">
        <f t="shared" si="217"/>
        <v>#N/A</v>
      </c>
      <c r="HA19" s="96" t="e">
        <f t="shared" si="218"/>
        <v>#N/A</v>
      </c>
      <c r="HB19" s="96" t="e">
        <f t="shared" si="219"/>
        <v>#N/A</v>
      </c>
      <c r="HC19" s="96" t="e">
        <f t="shared" si="220"/>
        <v>#N/A</v>
      </c>
      <c r="HD19" s="96" t="e">
        <f t="shared" si="221"/>
        <v>#N/A</v>
      </c>
      <c r="HE19" s="96" t="e">
        <f t="shared" si="222"/>
        <v>#N/A</v>
      </c>
      <c r="HF19" s="96" t="e">
        <f t="shared" si="223"/>
        <v>#N/A</v>
      </c>
      <c r="HG19" s="96" t="e">
        <f t="shared" si="224"/>
        <v>#N/A</v>
      </c>
      <c r="HH19" s="96" t="e">
        <f t="shared" si="225"/>
        <v>#N/A</v>
      </c>
      <c r="HI19" s="96" t="e">
        <f t="shared" si="226"/>
        <v>#N/A</v>
      </c>
      <c r="HJ19" s="96" t="e">
        <f t="shared" si="227"/>
        <v>#N/A</v>
      </c>
      <c r="HK19" s="96" t="e">
        <f t="shared" si="228"/>
        <v>#N/A</v>
      </c>
      <c r="HL19" s="96" t="e">
        <f t="shared" si="229"/>
        <v>#N/A</v>
      </c>
      <c r="HM19" s="96" t="e">
        <f t="shared" si="230"/>
        <v>#N/A</v>
      </c>
      <c r="HN19" s="96" t="e">
        <f t="shared" si="231"/>
        <v>#N/A</v>
      </c>
      <c r="HO19" s="96" t="e">
        <f t="shared" si="232"/>
        <v>#N/A</v>
      </c>
      <c r="HP19" s="96" t="e">
        <f t="shared" si="233"/>
        <v>#N/A</v>
      </c>
      <c r="HQ19" s="96" t="e">
        <f t="shared" si="234"/>
        <v>#N/A</v>
      </c>
      <c r="HR19" s="96" t="e">
        <f t="shared" si="235"/>
        <v>#N/A</v>
      </c>
      <c r="HS19" s="96" t="e">
        <f t="shared" si="236"/>
        <v>#N/A</v>
      </c>
      <c r="HT19" s="96" t="e">
        <f t="shared" si="237"/>
        <v>#N/A</v>
      </c>
      <c r="HU19" s="96" t="e">
        <f t="shared" si="238"/>
        <v>#N/A</v>
      </c>
      <c r="HV19" s="96" t="e">
        <f t="shared" si="239"/>
        <v>#N/A</v>
      </c>
      <c r="HW19" s="96" t="e">
        <f t="shared" si="240"/>
        <v>#N/A</v>
      </c>
      <c r="HX19" s="96" t="e">
        <f t="shared" si="241"/>
        <v>#N/A</v>
      </c>
      <c r="HY19" s="96" t="e">
        <f t="shared" si="242"/>
        <v>#N/A</v>
      </c>
      <c r="HZ19" s="96" t="e">
        <f t="shared" si="243"/>
        <v>#N/A</v>
      </c>
      <c r="IA19" s="96" t="e">
        <f t="shared" si="244"/>
        <v>#N/A</v>
      </c>
      <c r="IB19" s="96" t="e">
        <f t="shared" si="245"/>
        <v>#N/A</v>
      </c>
      <c r="IC19" s="96" t="e">
        <f t="shared" si="246"/>
        <v>#N/A</v>
      </c>
      <c r="ID19" s="96" t="e">
        <f t="shared" si="247"/>
        <v>#N/A</v>
      </c>
      <c r="IE19" s="96" t="e">
        <f t="shared" si="248"/>
        <v>#N/A</v>
      </c>
      <c r="IF19" s="96" t="e">
        <f t="shared" si="249"/>
        <v>#N/A</v>
      </c>
      <c r="IG19" s="96" t="e">
        <f t="shared" si="250"/>
        <v>#N/A</v>
      </c>
      <c r="IH19" s="96" t="e">
        <f t="shared" si="251"/>
        <v>#N/A</v>
      </c>
      <c r="II19" s="96" t="e">
        <f t="shared" si="252"/>
        <v>#N/A</v>
      </c>
      <c r="IJ19" s="96" t="e">
        <f t="shared" si="253"/>
        <v>#N/A</v>
      </c>
      <c r="IK19" s="96" t="e">
        <f t="shared" si="254"/>
        <v>#N/A</v>
      </c>
      <c r="IL19" s="96" t="e">
        <f t="shared" si="255"/>
        <v>#N/A</v>
      </c>
      <c r="IM19" s="96" t="e">
        <f t="shared" si="256"/>
        <v>#N/A</v>
      </c>
      <c r="IN19" s="96" t="e">
        <f t="shared" si="257"/>
        <v>#N/A</v>
      </c>
      <c r="IO19" s="96" t="e">
        <f t="shared" si="258"/>
        <v>#N/A</v>
      </c>
      <c r="IP19" s="96" t="e">
        <f t="shared" si="259"/>
        <v>#N/A</v>
      </c>
      <c r="IQ19" s="96" t="e">
        <f t="shared" si="260"/>
        <v>#N/A</v>
      </c>
      <c r="IR19" s="96" t="e">
        <f t="shared" si="261"/>
        <v>#N/A</v>
      </c>
      <c r="IS19" s="96" t="e">
        <f t="shared" si="262"/>
        <v>#N/A</v>
      </c>
      <c r="IT19" s="96" t="e">
        <f t="shared" si="263"/>
        <v>#N/A</v>
      </c>
      <c r="IU19" s="96" t="e">
        <f t="shared" si="264"/>
        <v>#N/A</v>
      </c>
      <c r="IV19" s="96" t="e">
        <f t="shared" si="265"/>
        <v>#N/A</v>
      </c>
      <c r="IW19" s="96" t="e">
        <f t="shared" si="266"/>
        <v>#N/A</v>
      </c>
      <c r="IX19" s="96" t="e">
        <f t="shared" si="267"/>
        <v>#N/A</v>
      </c>
      <c r="IY19" s="96" t="e">
        <f t="shared" si="268"/>
        <v>#N/A</v>
      </c>
      <c r="IZ19" s="96" t="e">
        <f t="shared" si="269"/>
        <v>#N/A</v>
      </c>
      <c r="JA19" s="96" t="e">
        <f t="shared" si="270"/>
        <v>#N/A</v>
      </c>
      <c r="JB19" s="96" t="e">
        <f t="shared" si="271"/>
        <v>#N/A</v>
      </c>
      <c r="JC19" s="96" t="e">
        <f t="shared" si="272"/>
        <v>#N/A</v>
      </c>
      <c r="JD19" s="96" t="e">
        <f t="shared" si="273"/>
        <v>#N/A</v>
      </c>
      <c r="JE19" s="96" t="e">
        <f t="shared" si="274"/>
        <v>#N/A</v>
      </c>
      <c r="JF19" s="96" t="e">
        <f t="shared" si="275"/>
        <v>#N/A</v>
      </c>
      <c r="JG19" s="96" t="e">
        <f t="shared" si="276"/>
        <v>#N/A</v>
      </c>
      <c r="JH19" s="96" t="e">
        <f t="shared" si="277"/>
        <v>#N/A</v>
      </c>
      <c r="JI19" s="96" t="e">
        <f t="shared" si="278"/>
        <v>#N/A</v>
      </c>
      <c r="JJ19" s="96" t="e">
        <f t="shared" si="279"/>
        <v>#N/A</v>
      </c>
      <c r="JK19" s="96" t="e">
        <f t="shared" si="280"/>
        <v>#N/A</v>
      </c>
      <c r="JL19" s="96" t="e">
        <f t="shared" si="281"/>
        <v>#N/A</v>
      </c>
      <c r="JM19" s="96" t="e">
        <f t="shared" si="282"/>
        <v>#N/A</v>
      </c>
      <c r="JN19" s="96" t="e">
        <f t="shared" si="283"/>
        <v>#N/A</v>
      </c>
      <c r="JO19" s="96" t="e">
        <f t="shared" si="284"/>
        <v>#N/A</v>
      </c>
      <c r="JP19" s="96" t="e">
        <f t="shared" si="285"/>
        <v>#N/A</v>
      </c>
      <c r="JQ19" s="96" t="e">
        <f t="shared" si="286"/>
        <v>#N/A</v>
      </c>
      <c r="JR19" s="96" t="e">
        <f t="shared" si="287"/>
        <v>#N/A</v>
      </c>
      <c r="JS19" s="96" t="e">
        <f t="shared" si="288"/>
        <v>#N/A</v>
      </c>
      <c r="JT19" s="96" t="e">
        <f t="shared" si="289"/>
        <v>#N/A</v>
      </c>
      <c r="JU19" s="96" t="e">
        <f t="shared" si="290"/>
        <v>#N/A</v>
      </c>
      <c r="JV19" s="96" t="e">
        <f t="shared" si="291"/>
        <v>#N/A</v>
      </c>
      <c r="JW19" s="96" t="e">
        <f t="shared" si="292"/>
        <v>#N/A</v>
      </c>
      <c r="JX19" s="96" t="e">
        <f t="shared" si="293"/>
        <v>#N/A</v>
      </c>
      <c r="JY19" s="96" t="e">
        <f t="shared" si="294"/>
        <v>#N/A</v>
      </c>
      <c r="JZ19" s="96" t="e">
        <f t="shared" si="295"/>
        <v>#N/A</v>
      </c>
      <c r="KA19" s="96" t="e">
        <f t="shared" si="296"/>
        <v>#N/A</v>
      </c>
      <c r="KB19" s="96" t="e">
        <f t="shared" si="297"/>
        <v>#N/A</v>
      </c>
      <c r="KC19" s="96" t="e">
        <f t="shared" si="298"/>
        <v>#N/A</v>
      </c>
      <c r="KD19" s="96" t="e">
        <f t="shared" si="299"/>
        <v>#N/A</v>
      </c>
      <c r="KE19" s="96" t="e">
        <f t="shared" si="300"/>
        <v>#N/A</v>
      </c>
      <c r="KF19" s="96" t="e">
        <f t="shared" si="301"/>
        <v>#N/A</v>
      </c>
      <c r="KG19" s="96" t="e">
        <f t="shared" si="302"/>
        <v>#N/A</v>
      </c>
      <c r="KH19" s="96" t="e">
        <f t="shared" si="303"/>
        <v>#N/A</v>
      </c>
      <c r="KI19" s="96" t="e">
        <f t="shared" si="304"/>
        <v>#N/A</v>
      </c>
      <c r="KJ19" s="96" t="e">
        <f t="shared" si="305"/>
        <v>#N/A</v>
      </c>
      <c r="KK19" s="96" t="e">
        <f t="shared" si="306"/>
        <v>#N/A</v>
      </c>
      <c r="KL19" s="96" t="e">
        <f t="shared" si="307"/>
        <v>#N/A</v>
      </c>
      <c r="KM19" s="96" t="e">
        <f t="shared" si="308"/>
        <v>#N/A</v>
      </c>
      <c r="KN19" s="96" t="e">
        <f t="shared" si="309"/>
        <v>#N/A</v>
      </c>
    </row>
    <row r="20" spans="1:300" x14ac:dyDescent="0.3">
      <c r="A20" t="str">
        <f t="shared" si="15"/>
        <v>Spain</v>
      </c>
      <c r="G20" s="96">
        <f t="shared" si="16"/>
        <v>0.33032499713098584</v>
      </c>
      <c r="H20" s="96">
        <f t="shared" si="17"/>
        <v>0.32466549524764665</v>
      </c>
      <c r="I20" s="96">
        <f t="shared" si="18"/>
        <v>0.37040630950593223</v>
      </c>
      <c r="J20" s="96">
        <f t="shared" si="19"/>
        <v>0.45604228554545045</v>
      </c>
      <c r="K20" s="96">
        <f t="shared" si="20"/>
        <v>0.41599137449005807</v>
      </c>
      <c r="L20" s="96">
        <f t="shared" si="21"/>
        <v>0.44463370349563736</v>
      </c>
      <c r="M20" s="96">
        <f t="shared" si="22"/>
        <v>0.50705996932570652</v>
      </c>
      <c r="N20" s="96">
        <f t="shared" si="23"/>
        <v>0.42887362262247786</v>
      </c>
      <c r="O20" s="96">
        <f t="shared" si="24"/>
        <v>0.35694643903607659</v>
      </c>
      <c r="P20" s="96">
        <f t="shared" si="25"/>
        <v>0.34283343344313555</v>
      </c>
      <c r="Q20" s="96">
        <f t="shared" si="26"/>
        <v>0.30149062440204788</v>
      </c>
      <c r="R20" s="96">
        <f t="shared" si="27"/>
        <v>0.21599525130080477</v>
      </c>
      <c r="S20" s="96">
        <f t="shared" si="28"/>
        <v>0.22959477910668946</v>
      </c>
      <c r="T20" s="96">
        <f t="shared" si="29"/>
        <v>0.21219351076798576</v>
      </c>
      <c r="U20" s="96">
        <f t="shared" si="30"/>
        <v>0.20609921652025731</v>
      </c>
      <c r="V20" s="96">
        <f t="shared" si="31"/>
        <v>0.19615964491464699</v>
      </c>
      <c r="W20" s="96">
        <f t="shared" si="32"/>
        <v>0.20360792238196068</v>
      </c>
      <c r="X20" s="96">
        <f t="shared" si="33"/>
        <v>0.17296794896823098</v>
      </c>
      <c r="Y20" s="96">
        <f t="shared" si="34"/>
        <v>0.19392969989875031</v>
      </c>
      <c r="Z20" s="96">
        <f t="shared" si="35"/>
        <v>0.17892652613991467</v>
      </c>
      <c r="AA20" s="96">
        <f t="shared" si="36"/>
        <v>0.17965837487067593</v>
      </c>
      <c r="AB20" s="96">
        <f t="shared" si="37"/>
        <v>0.15822590316290008</v>
      </c>
      <c r="AC20" s="96">
        <f t="shared" si="38"/>
        <v>0.14967589862615926</v>
      </c>
      <c r="AD20" s="96">
        <f t="shared" si="39"/>
        <v>0.12177494936452327</v>
      </c>
      <c r="AE20" s="96">
        <f t="shared" si="40"/>
        <v>0.10667480804163509</v>
      </c>
      <c r="AF20" s="96">
        <f t="shared" si="41"/>
        <v>9.6394817794061893E-2</v>
      </c>
      <c r="AG20" s="96">
        <f t="shared" si="42"/>
        <v>8.880538947534844E-2</v>
      </c>
      <c r="AH20" s="96">
        <f t="shared" si="43"/>
        <v>8.2722535213155535E-2</v>
      </c>
      <c r="AI20" s="96">
        <f t="shared" si="44"/>
        <v>7.4822500948405812E-2</v>
      </c>
      <c r="AJ20" s="96">
        <f t="shared" si="45"/>
        <v>6.5361462641321921E-2</v>
      </c>
      <c r="AK20" s="96">
        <f t="shared" si="46"/>
        <v>5.592398066790194E-2</v>
      </c>
      <c r="AL20" s="96">
        <f t="shared" si="47"/>
        <v>4.8402830899138216E-2</v>
      </c>
      <c r="AM20" s="96">
        <f t="shared" si="48"/>
        <v>4.4544242012188651E-2</v>
      </c>
      <c r="AN20" s="96">
        <f t="shared" si="49"/>
        <v>3.9619415546818137E-2</v>
      </c>
      <c r="AO20" s="96">
        <f t="shared" si="50"/>
        <v>3.7528017570807704E-2</v>
      </c>
      <c r="AP20" s="96">
        <f t="shared" si="51"/>
        <v>3.5891073909922744E-2</v>
      </c>
      <c r="AQ20" s="96">
        <f t="shared" si="52"/>
        <v>3.2840279523892901E-2</v>
      </c>
      <c r="AR20" s="96">
        <f t="shared" si="53"/>
        <v>2.7919228854934142E-2</v>
      </c>
      <c r="AS20" s="96">
        <f t="shared" si="54"/>
        <v>2.403367093776887E-2</v>
      </c>
      <c r="AT20" s="96">
        <f t="shared" si="55"/>
        <v>2.3360716636432466E-2</v>
      </c>
      <c r="AU20" s="96">
        <f t="shared" si="56"/>
        <v>2.5552790114431012E-2</v>
      </c>
      <c r="AV20" s="96">
        <f t="shared" si="57"/>
        <v>2.7254555403699365E-2</v>
      </c>
      <c r="AW20" s="96">
        <f t="shared" si="58"/>
        <v>2.4226127413029541E-2</v>
      </c>
      <c r="AX20" s="96">
        <f t="shared" si="59"/>
        <v>2.8607638264895652E-2</v>
      </c>
      <c r="AY20" s="96">
        <f t="shared" si="60"/>
        <v>2.4205360232453232E-2</v>
      </c>
      <c r="AZ20" s="96" t="e">
        <f t="shared" si="61"/>
        <v>#N/A</v>
      </c>
      <c r="BA20" s="96" t="e">
        <f t="shared" si="62"/>
        <v>#N/A</v>
      </c>
      <c r="BB20" s="96" t="e">
        <f t="shared" si="63"/>
        <v>#N/A</v>
      </c>
      <c r="BC20" s="96" t="e">
        <f t="shared" si="64"/>
        <v>#N/A</v>
      </c>
      <c r="BD20" s="96" t="e">
        <f t="shared" si="65"/>
        <v>#N/A</v>
      </c>
      <c r="BE20" s="96" t="e">
        <f t="shared" si="66"/>
        <v>#N/A</v>
      </c>
      <c r="BF20" s="96" t="e">
        <f t="shared" si="67"/>
        <v>#N/A</v>
      </c>
      <c r="BG20" s="96" t="e">
        <f t="shared" si="68"/>
        <v>#N/A</v>
      </c>
      <c r="BH20" s="96" t="e">
        <f t="shared" si="69"/>
        <v>#N/A</v>
      </c>
      <c r="BI20" s="96" t="e">
        <f t="shared" si="70"/>
        <v>#N/A</v>
      </c>
      <c r="BJ20" s="96" t="e">
        <f t="shared" si="71"/>
        <v>#N/A</v>
      </c>
      <c r="BK20" s="96" t="e">
        <f t="shared" si="72"/>
        <v>#N/A</v>
      </c>
      <c r="BL20" s="96" t="e">
        <f t="shared" si="73"/>
        <v>#N/A</v>
      </c>
      <c r="BM20" s="96" t="e">
        <f t="shared" si="74"/>
        <v>#N/A</v>
      </c>
      <c r="BN20" s="96" t="e">
        <f t="shared" si="75"/>
        <v>#N/A</v>
      </c>
      <c r="BO20" s="96" t="e">
        <f t="shared" si="76"/>
        <v>#N/A</v>
      </c>
      <c r="BP20" s="96" t="e">
        <f t="shared" si="77"/>
        <v>#N/A</v>
      </c>
      <c r="BQ20" s="96" t="e">
        <f t="shared" si="78"/>
        <v>#N/A</v>
      </c>
      <c r="BR20" s="96" t="e">
        <f t="shared" si="79"/>
        <v>#N/A</v>
      </c>
      <c r="BS20" s="96" t="e">
        <f t="shared" si="80"/>
        <v>#N/A</v>
      </c>
      <c r="BT20" s="96" t="e">
        <f t="shared" si="81"/>
        <v>#N/A</v>
      </c>
      <c r="BU20" s="96" t="e">
        <f t="shared" si="82"/>
        <v>#N/A</v>
      </c>
      <c r="BV20" s="96" t="e">
        <f t="shared" si="83"/>
        <v>#N/A</v>
      </c>
      <c r="BW20" s="96" t="e">
        <f t="shared" si="84"/>
        <v>#N/A</v>
      </c>
      <c r="BX20" s="96" t="e">
        <f t="shared" si="85"/>
        <v>#N/A</v>
      </c>
      <c r="BY20" s="96" t="e">
        <f t="shared" si="86"/>
        <v>#N/A</v>
      </c>
      <c r="BZ20" s="96" t="e">
        <f t="shared" si="87"/>
        <v>#N/A</v>
      </c>
      <c r="CA20" s="96" t="e">
        <f t="shared" si="88"/>
        <v>#N/A</v>
      </c>
      <c r="CB20" s="96" t="e">
        <f t="shared" si="89"/>
        <v>#N/A</v>
      </c>
      <c r="CC20" s="96" t="e">
        <f t="shared" si="90"/>
        <v>#N/A</v>
      </c>
      <c r="CD20" s="96" t="e">
        <f t="shared" si="91"/>
        <v>#N/A</v>
      </c>
      <c r="CE20" s="96" t="e">
        <f t="shared" si="92"/>
        <v>#N/A</v>
      </c>
      <c r="CF20" s="96" t="e">
        <f t="shared" si="93"/>
        <v>#N/A</v>
      </c>
      <c r="CG20" s="96" t="e">
        <f t="shared" si="94"/>
        <v>#N/A</v>
      </c>
      <c r="CH20" s="96" t="e">
        <f t="shared" si="95"/>
        <v>#N/A</v>
      </c>
      <c r="CI20" s="96" t="e">
        <f t="shared" si="96"/>
        <v>#N/A</v>
      </c>
      <c r="CJ20" s="96" t="e">
        <f t="shared" si="97"/>
        <v>#N/A</v>
      </c>
      <c r="CK20" s="96" t="e">
        <f t="shared" si="98"/>
        <v>#N/A</v>
      </c>
      <c r="CL20" s="96" t="e">
        <f t="shared" si="99"/>
        <v>#N/A</v>
      </c>
      <c r="CM20" s="96" t="e">
        <f t="shared" si="100"/>
        <v>#N/A</v>
      </c>
      <c r="CN20" s="96" t="e">
        <f t="shared" si="101"/>
        <v>#N/A</v>
      </c>
      <c r="CO20" s="96" t="e">
        <f t="shared" si="102"/>
        <v>#N/A</v>
      </c>
      <c r="CP20" s="96" t="e">
        <f t="shared" si="103"/>
        <v>#N/A</v>
      </c>
      <c r="CQ20" s="96" t="e">
        <f t="shared" si="104"/>
        <v>#N/A</v>
      </c>
      <c r="CR20" s="96" t="e">
        <f t="shared" si="105"/>
        <v>#N/A</v>
      </c>
      <c r="CS20" s="96" t="e">
        <f t="shared" si="106"/>
        <v>#N/A</v>
      </c>
      <c r="CT20" s="96" t="e">
        <f t="shared" si="107"/>
        <v>#N/A</v>
      </c>
      <c r="CU20" s="96" t="e">
        <f t="shared" si="108"/>
        <v>#N/A</v>
      </c>
      <c r="CV20" s="96" t="e">
        <f t="shared" si="109"/>
        <v>#N/A</v>
      </c>
      <c r="CW20" s="96" t="e">
        <f t="shared" si="110"/>
        <v>#N/A</v>
      </c>
      <c r="CX20" s="96" t="e">
        <f t="shared" si="111"/>
        <v>#N/A</v>
      </c>
      <c r="CY20" s="96" t="e">
        <f t="shared" si="112"/>
        <v>#N/A</v>
      </c>
      <c r="CZ20" s="96" t="e">
        <f t="shared" si="113"/>
        <v>#N/A</v>
      </c>
      <c r="DA20" s="96" t="e">
        <f t="shared" si="114"/>
        <v>#N/A</v>
      </c>
      <c r="DB20" s="96" t="e">
        <f t="shared" si="115"/>
        <v>#N/A</v>
      </c>
      <c r="DC20" s="96" t="e">
        <f t="shared" si="116"/>
        <v>#N/A</v>
      </c>
      <c r="DD20" s="96" t="e">
        <f t="shared" si="117"/>
        <v>#N/A</v>
      </c>
      <c r="DE20" s="96" t="e">
        <f t="shared" si="118"/>
        <v>#N/A</v>
      </c>
      <c r="DF20" s="96" t="e">
        <f t="shared" si="119"/>
        <v>#N/A</v>
      </c>
      <c r="DG20" s="96" t="e">
        <f t="shared" si="120"/>
        <v>#N/A</v>
      </c>
      <c r="DH20" s="96" t="e">
        <f t="shared" si="121"/>
        <v>#N/A</v>
      </c>
      <c r="DI20" s="96" t="e">
        <f t="shared" si="122"/>
        <v>#N/A</v>
      </c>
      <c r="DJ20" s="96" t="e">
        <f t="shared" si="123"/>
        <v>#N/A</v>
      </c>
      <c r="DK20" s="96" t="e">
        <f t="shared" si="124"/>
        <v>#N/A</v>
      </c>
      <c r="DL20" s="96" t="e">
        <f t="shared" si="125"/>
        <v>#N/A</v>
      </c>
      <c r="DM20" s="96" t="e">
        <f t="shared" si="126"/>
        <v>#N/A</v>
      </c>
      <c r="DN20" s="96" t="e">
        <f t="shared" si="127"/>
        <v>#N/A</v>
      </c>
      <c r="DO20" s="96" t="e">
        <f t="shared" si="128"/>
        <v>#N/A</v>
      </c>
      <c r="DP20" s="96" t="e">
        <f t="shared" si="129"/>
        <v>#N/A</v>
      </c>
      <c r="DQ20" s="96" t="e">
        <f t="shared" si="130"/>
        <v>#N/A</v>
      </c>
      <c r="DR20" s="96" t="e">
        <f t="shared" si="131"/>
        <v>#N/A</v>
      </c>
      <c r="DS20" s="96" t="e">
        <f t="shared" si="132"/>
        <v>#N/A</v>
      </c>
      <c r="DT20" s="96" t="e">
        <f t="shared" si="133"/>
        <v>#N/A</v>
      </c>
      <c r="DU20" s="96" t="e">
        <f t="shared" si="134"/>
        <v>#N/A</v>
      </c>
      <c r="DV20" s="96" t="e">
        <f t="shared" si="135"/>
        <v>#N/A</v>
      </c>
      <c r="DW20" s="96" t="e">
        <f t="shared" si="136"/>
        <v>#N/A</v>
      </c>
      <c r="DX20" s="96" t="e">
        <f t="shared" si="137"/>
        <v>#N/A</v>
      </c>
      <c r="DY20" s="96" t="e">
        <f t="shared" si="138"/>
        <v>#N/A</v>
      </c>
      <c r="DZ20" s="96" t="e">
        <f t="shared" si="139"/>
        <v>#N/A</v>
      </c>
      <c r="EA20" s="96" t="e">
        <f t="shared" si="140"/>
        <v>#N/A</v>
      </c>
      <c r="EB20" s="96" t="e">
        <f t="shared" si="141"/>
        <v>#N/A</v>
      </c>
      <c r="EC20" s="96" t="e">
        <f t="shared" si="142"/>
        <v>#N/A</v>
      </c>
      <c r="ED20" s="96" t="e">
        <f t="shared" si="143"/>
        <v>#N/A</v>
      </c>
      <c r="EE20" s="96" t="e">
        <f t="shared" si="144"/>
        <v>#N/A</v>
      </c>
      <c r="EF20" s="96" t="e">
        <f t="shared" si="145"/>
        <v>#N/A</v>
      </c>
      <c r="EG20" s="96" t="e">
        <f t="shared" si="146"/>
        <v>#N/A</v>
      </c>
      <c r="EH20" s="96" t="e">
        <f t="shared" si="147"/>
        <v>#N/A</v>
      </c>
      <c r="EI20" s="96" t="e">
        <f t="shared" si="148"/>
        <v>#N/A</v>
      </c>
      <c r="EJ20" s="96" t="e">
        <f t="shared" si="149"/>
        <v>#N/A</v>
      </c>
      <c r="EK20" s="96" t="e">
        <f t="shared" si="150"/>
        <v>#N/A</v>
      </c>
      <c r="EL20" s="96" t="e">
        <f t="shared" si="151"/>
        <v>#N/A</v>
      </c>
      <c r="EM20" s="96" t="e">
        <f t="shared" si="152"/>
        <v>#N/A</v>
      </c>
      <c r="EN20" s="96" t="e">
        <f t="shared" si="153"/>
        <v>#N/A</v>
      </c>
      <c r="EO20" s="96" t="e">
        <f t="shared" si="154"/>
        <v>#N/A</v>
      </c>
      <c r="EP20" s="96" t="e">
        <f t="shared" si="155"/>
        <v>#N/A</v>
      </c>
      <c r="EQ20" s="96" t="e">
        <f t="shared" si="156"/>
        <v>#N/A</v>
      </c>
      <c r="ER20" s="96" t="e">
        <f t="shared" si="157"/>
        <v>#N/A</v>
      </c>
      <c r="ES20" s="96" t="e">
        <f t="shared" si="158"/>
        <v>#N/A</v>
      </c>
      <c r="ET20" s="96" t="e">
        <f t="shared" si="159"/>
        <v>#N/A</v>
      </c>
      <c r="EU20" s="96" t="e">
        <f t="shared" si="160"/>
        <v>#N/A</v>
      </c>
      <c r="EV20" s="96" t="e">
        <f t="shared" si="161"/>
        <v>#N/A</v>
      </c>
      <c r="EW20" s="96" t="e">
        <f t="shared" si="162"/>
        <v>#N/A</v>
      </c>
      <c r="EX20" s="96" t="e">
        <f t="shared" si="163"/>
        <v>#N/A</v>
      </c>
      <c r="EY20" s="96" t="e">
        <f t="shared" si="164"/>
        <v>#N/A</v>
      </c>
      <c r="EZ20" s="96" t="e">
        <f t="shared" si="165"/>
        <v>#N/A</v>
      </c>
      <c r="FA20" s="96" t="e">
        <f t="shared" si="166"/>
        <v>#N/A</v>
      </c>
      <c r="FB20" s="96" t="e">
        <f t="shared" si="167"/>
        <v>#N/A</v>
      </c>
      <c r="FC20" s="96" t="e">
        <f t="shared" si="168"/>
        <v>#N/A</v>
      </c>
      <c r="FD20" s="96" t="e">
        <f t="shared" si="169"/>
        <v>#N/A</v>
      </c>
      <c r="FE20" s="96" t="e">
        <f t="shared" si="170"/>
        <v>#N/A</v>
      </c>
      <c r="FF20" s="96" t="e">
        <f t="shared" si="171"/>
        <v>#N/A</v>
      </c>
      <c r="FG20" s="96" t="e">
        <f t="shared" si="172"/>
        <v>#N/A</v>
      </c>
      <c r="FH20" s="96" t="e">
        <f t="shared" si="173"/>
        <v>#N/A</v>
      </c>
      <c r="FI20" s="96" t="e">
        <f t="shared" si="174"/>
        <v>#N/A</v>
      </c>
      <c r="FJ20" s="96" t="e">
        <f t="shared" si="175"/>
        <v>#N/A</v>
      </c>
      <c r="FK20" s="96" t="e">
        <f t="shared" si="176"/>
        <v>#N/A</v>
      </c>
      <c r="FL20" s="96" t="e">
        <f t="shared" si="177"/>
        <v>#N/A</v>
      </c>
      <c r="FM20" s="96" t="e">
        <f t="shared" si="178"/>
        <v>#N/A</v>
      </c>
      <c r="FN20" s="96" t="e">
        <f t="shared" si="179"/>
        <v>#N/A</v>
      </c>
      <c r="FO20" s="96" t="e">
        <f t="shared" si="180"/>
        <v>#N/A</v>
      </c>
      <c r="FP20" s="96" t="e">
        <f t="shared" si="181"/>
        <v>#N/A</v>
      </c>
      <c r="FQ20" s="96" t="e">
        <f t="shared" si="182"/>
        <v>#N/A</v>
      </c>
      <c r="FR20" s="96" t="e">
        <f t="shared" si="183"/>
        <v>#N/A</v>
      </c>
      <c r="FS20" s="96" t="e">
        <f t="shared" si="184"/>
        <v>#N/A</v>
      </c>
      <c r="FT20" s="96" t="e">
        <f t="shared" si="185"/>
        <v>#N/A</v>
      </c>
      <c r="FU20" s="96" t="e">
        <f t="shared" si="186"/>
        <v>#N/A</v>
      </c>
      <c r="FV20" s="96" t="e">
        <f t="shared" si="187"/>
        <v>#N/A</v>
      </c>
      <c r="FW20" s="96" t="e">
        <f t="shared" si="188"/>
        <v>#N/A</v>
      </c>
      <c r="FX20" s="96" t="e">
        <f t="shared" si="189"/>
        <v>#N/A</v>
      </c>
      <c r="FY20" s="96" t="e">
        <f t="shared" si="190"/>
        <v>#N/A</v>
      </c>
      <c r="FZ20" s="96" t="e">
        <f t="shared" si="191"/>
        <v>#N/A</v>
      </c>
      <c r="GA20" s="96" t="e">
        <f t="shared" si="192"/>
        <v>#N/A</v>
      </c>
      <c r="GB20" s="96" t="e">
        <f t="shared" si="193"/>
        <v>#N/A</v>
      </c>
      <c r="GC20" s="96" t="e">
        <f t="shared" si="194"/>
        <v>#N/A</v>
      </c>
      <c r="GD20" s="96" t="e">
        <f t="shared" si="195"/>
        <v>#N/A</v>
      </c>
      <c r="GE20" s="96" t="e">
        <f t="shared" si="196"/>
        <v>#N/A</v>
      </c>
      <c r="GF20" s="96" t="e">
        <f t="shared" si="197"/>
        <v>#N/A</v>
      </c>
      <c r="GG20" s="96" t="e">
        <f t="shared" si="198"/>
        <v>#N/A</v>
      </c>
      <c r="GH20" s="96" t="e">
        <f t="shared" si="199"/>
        <v>#N/A</v>
      </c>
      <c r="GI20" s="96" t="e">
        <f t="shared" si="200"/>
        <v>#N/A</v>
      </c>
      <c r="GJ20" s="96" t="e">
        <f t="shared" si="201"/>
        <v>#N/A</v>
      </c>
      <c r="GK20" s="96" t="e">
        <f t="shared" si="202"/>
        <v>#N/A</v>
      </c>
      <c r="GL20" s="96" t="e">
        <f t="shared" si="203"/>
        <v>#N/A</v>
      </c>
      <c r="GM20" s="96" t="e">
        <f t="shared" si="204"/>
        <v>#N/A</v>
      </c>
      <c r="GN20" s="96" t="e">
        <f t="shared" si="205"/>
        <v>#N/A</v>
      </c>
      <c r="GO20" s="96" t="e">
        <f t="shared" si="206"/>
        <v>#N/A</v>
      </c>
      <c r="GP20" s="96" t="e">
        <f t="shared" si="207"/>
        <v>#N/A</v>
      </c>
      <c r="GQ20" s="96" t="e">
        <f t="shared" si="208"/>
        <v>#N/A</v>
      </c>
      <c r="GR20" s="96" t="e">
        <f t="shared" si="209"/>
        <v>#N/A</v>
      </c>
      <c r="GS20" s="96" t="e">
        <f t="shared" si="210"/>
        <v>#N/A</v>
      </c>
      <c r="GT20" s="96" t="e">
        <f t="shared" si="211"/>
        <v>#N/A</v>
      </c>
      <c r="GU20" s="96" t="e">
        <f t="shared" si="212"/>
        <v>#N/A</v>
      </c>
      <c r="GV20" s="96" t="e">
        <f t="shared" si="213"/>
        <v>#N/A</v>
      </c>
      <c r="GW20" s="96" t="e">
        <f t="shared" si="214"/>
        <v>#N/A</v>
      </c>
      <c r="GX20" s="96" t="e">
        <f t="shared" si="215"/>
        <v>#N/A</v>
      </c>
      <c r="GY20" s="96" t="e">
        <f t="shared" si="216"/>
        <v>#N/A</v>
      </c>
      <c r="GZ20" s="96" t="e">
        <f t="shared" si="217"/>
        <v>#N/A</v>
      </c>
      <c r="HA20" s="96" t="e">
        <f t="shared" si="218"/>
        <v>#N/A</v>
      </c>
      <c r="HB20" s="96" t="e">
        <f t="shared" si="219"/>
        <v>#N/A</v>
      </c>
      <c r="HC20" s="96" t="e">
        <f t="shared" si="220"/>
        <v>#N/A</v>
      </c>
      <c r="HD20" s="96" t="e">
        <f t="shared" si="221"/>
        <v>#N/A</v>
      </c>
      <c r="HE20" s="96" t="e">
        <f t="shared" si="222"/>
        <v>#N/A</v>
      </c>
      <c r="HF20" s="96" t="e">
        <f t="shared" si="223"/>
        <v>#N/A</v>
      </c>
      <c r="HG20" s="96" t="e">
        <f t="shared" si="224"/>
        <v>#N/A</v>
      </c>
      <c r="HH20" s="96" t="e">
        <f t="shared" si="225"/>
        <v>#N/A</v>
      </c>
      <c r="HI20" s="96" t="e">
        <f t="shared" si="226"/>
        <v>#N/A</v>
      </c>
      <c r="HJ20" s="96" t="e">
        <f t="shared" si="227"/>
        <v>#N/A</v>
      </c>
      <c r="HK20" s="96" t="e">
        <f t="shared" si="228"/>
        <v>#N/A</v>
      </c>
      <c r="HL20" s="96" t="e">
        <f t="shared" si="229"/>
        <v>#N/A</v>
      </c>
      <c r="HM20" s="96" t="e">
        <f t="shared" si="230"/>
        <v>#N/A</v>
      </c>
      <c r="HN20" s="96" t="e">
        <f t="shared" si="231"/>
        <v>#N/A</v>
      </c>
      <c r="HO20" s="96" t="e">
        <f t="shared" si="232"/>
        <v>#N/A</v>
      </c>
      <c r="HP20" s="96" t="e">
        <f t="shared" si="233"/>
        <v>#N/A</v>
      </c>
      <c r="HQ20" s="96" t="e">
        <f t="shared" si="234"/>
        <v>#N/A</v>
      </c>
      <c r="HR20" s="96" t="e">
        <f t="shared" si="235"/>
        <v>#N/A</v>
      </c>
      <c r="HS20" s="96" t="e">
        <f t="shared" si="236"/>
        <v>#N/A</v>
      </c>
      <c r="HT20" s="96" t="e">
        <f t="shared" si="237"/>
        <v>#N/A</v>
      </c>
      <c r="HU20" s="96" t="e">
        <f t="shared" si="238"/>
        <v>#N/A</v>
      </c>
      <c r="HV20" s="96" t="e">
        <f t="shared" si="239"/>
        <v>#N/A</v>
      </c>
      <c r="HW20" s="96" t="e">
        <f t="shared" si="240"/>
        <v>#N/A</v>
      </c>
      <c r="HX20" s="96" t="e">
        <f t="shared" si="241"/>
        <v>#N/A</v>
      </c>
      <c r="HY20" s="96" t="e">
        <f t="shared" si="242"/>
        <v>#N/A</v>
      </c>
      <c r="HZ20" s="96" t="e">
        <f t="shared" si="243"/>
        <v>#N/A</v>
      </c>
      <c r="IA20" s="96" t="e">
        <f t="shared" si="244"/>
        <v>#N/A</v>
      </c>
      <c r="IB20" s="96" t="e">
        <f t="shared" si="245"/>
        <v>#N/A</v>
      </c>
      <c r="IC20" s="96" t="e">
        <f t="shared" si="246"/>
        <v>#N/A</v>
      </c>
      <c r="ID20" s="96" t="e">
        <f t="shared" si="247"/>
        <v>#N/A</v>
      </c>
      <c r="IE20" s="96" t="e">
        <f t="shared" si="248"/>
        <v>#N/A</v>
      </c>
      <c r="IF20" s="96" t="e">
        <f t="shared" si="249"/>
        <v>#N/A</v>
      </c>
      <c r="IG20" s="96" t="e">
        <f t="shared" si="250"/>
        <v>#N/A</v>
      </c>
      <c r="IH20" s="96" t="e">
        <f t="shared" si="251"/>
        <v>#N/A</v>
      </c>
      <c r="II20" s="96" t="e">
        <f t="shared" si="252"/>
        <v>#N/A</v>
      </c>
      <c r="IJ20" s="96" t="e">
        <f t="shared" si="253"/>
        <v>#N/A</v>
      </c>
      <c r="IK20" s="96" t="e">
        <f t="shared" si="254"/>
        <v>#N/A</v>
      </c>
      <c r="IL20" s="96" t="e">
        <f t="shared" si="255"/>
        <v>#N/A</v>
      </c>
      <c r="IM20" s="96" t="e">
        <f t="shared" si="256"/>
        <v>#N/A</v>
      </c>
      <c r="IN20" s="96" t="e">
        <f t="shared" si="257"/>
        <v>#N/A</v>
      </c>
      <c r="IO20" s="96" t="e">
        <f t="shared" si="258"/>
        <v>#N/A</v>
      </c>
      <c r="IP20" s="96" t="e">
        <f t="shared" si="259"/>
        <v>#N/A</v>
      </c>
      <c r="IQ20" s="96" t="e">
        <f t="shared" si="260"/>
        <v>#N/A</v>
      </c>
      <c r="IR20" s="96" t="e">
        <f t="shared" si="261"/>
        <v>#N/A</v>
      </c>
      <c r="IS20" s="96" t="e">
        <f t="shared" si="262"/>
        <v>#N/A</v>
      </c>
      <c r="IT20" s="96" t="e">
        <f t="shared" si="263"/>
        <v>#N/A</v>
      </c>
      <c r="IU20" s="96" t="e">
        <f t="shared" si="264"/>
        <v>#N/A</v>
      </c>
      <c r="IV20" s="96" t="e">
        <f t="shared" si="265"/>
        <v>#N/A</v>
      </c>
      <c r="IW20" s="96" t="e">
        <f t="shared" si="266"/>
        <v>#N/A</v>
      </c>
      <c r="IX20" s="96" t="e">
        <f t="shared" si="267"/>
        <v>#N/A</v>
      </c>
      <c r="IY20" s="96" t="e">
        <f t="shared" si="268"/>
        <v>#N/A</v>
      </c>
      <c r="IZ20" s="96" t="e">
        <f t="shared" si="269"/>
        <v>#N/A</v>
      </c>
      <c r="JA20" s="96" t="e">
        <f t="shared" si="270"/>
        <v>#N/A</v>
      </c>
      <c r="JB20" s="96" t="e">
        <f t="shared" si="271"/>
        <v>#N/A</v>
      </c>
      <c r="JC20" s="96" t="e">
        <f t="shared" si="272"/>
        <v>#N/A</v>
      </c>
      <c r="JD20" s="96" t="e">
        <f t="shared" si="273"/>
        <v>#N/A</v>
      </c>
      <c r="JE20" s="96" t="e">
        <f t="shared" si="274"/>
        <v>#N/A</v>
      </c>
      <c r="JF20" s="96" t="e">
        <f t="shared" si="275"/>
        <v>#N/A</v>
      </c>
      <c r="JG20" s="96" t="e">
        <f t="shared" si="276"/>
        <v>#N/A</v>
      </c>
      <c r="JH20" s="96" t="e">
        <f t="shared" si="277"/>
        <v>#N/A</v>
      </c>
      <c r="JI20" s="96" t="e">
        <f t="shared" si="278"/>
        <v>#N/A</v>
      </c>
      <c r="JJ20" s="96" t="e">
        <f t="shared" si="279"/>
        <v>#N/A</v>
      </c>
      <c r="JK20" s="96" t="e">
        <f t="shared" si="280"/>
        <v>#N/A</v>
      </c>
      <c r="JL20" s="96" t="e">
        <f t="shared" si="281"/>
        <v>#N/A</v>
      </c>
      <c r="JM20" s="96" t="e">
        <f t="shared" si="282"/>
        <v>#N/A</v>
      </c>
      <c r="JN20" s="96" t="e">
        <f t="shared" si="283"/>
        <v>#N/A</v>
      </c>
      <c r="JO20" s="96" t="e">
        <f t="shared" si="284"/>
        <v>#N/A</v>
      </c>
      <c r="JP20" s="96" t="e">
        <f t="shared" si="285"/>
        <v>#N/A</v>
      </c>
      <c r="JQ20" s="96" t="e">
        <f t="shared" si="286"/>
        <v>#N/A</v>
      </c>
      <c r="JR20" s="96" t="e">
        <f t="shared" si="287"/>
        <v>#N/A</v>
      </c>
      <c r="JS20" s="96" t="e">
        <f t="shared" si="288"/>
        <v>#N/A</v>
      </c>
      <c r="JT20" s="96" t="e">
        <f t="shared" si="289"/>
        <v>#N/A</v>
      </c>
      <c r="JU20" s="96" t="e">
        <f t="shared" si="290"/>
        <v>#N/A</v>
      </c>
      <c r="JV20" s="96" t="e">
        <f t="shared" si="291"/>
        <v>#N/A</v>
      </c>
      <c r="JW20" s="96" t="e">
        <f t="shared" si="292"/>
        <v>#N/A</v>
      </c>
      <c r="JX20" s="96" t="e">
        <f t="shared" si="293"/>
        <v>#N/A</v>
      </c>
      <c r="JY20" s="96" t="e">
        <f t="shared" si="294"/>
        <v>#N/A</v>
      </c>
      <c r="JZ20" s="96" t="e">
        <f t="shared" si="295"/>
        <v>#N/A</v>
      </c>
      <c r="KA20" s="96" t="e">
        <f t="shared" si="296"/>
        <v>#N/A</v>
      </c>
      <c r="KB20" s="96" t="e">
        <f t="shared" si="297"/>
        <v>#N/A</v>
      </c>
      <c r="KC20" s="96" t="e">
        <f t="shared" si="298"/>
        <v>#N/A</v>
      </c>
      <c r="KD20" s="96" t="e">
        <f t="shared" si="299"/>
        <v>#N/A</v>
      </c>
      <c r="KE20" s="96" t="e">
        <f t="shared" si="300"/>
        <v>#N/A</v>
      </c>
      <c r="KF20" s="96" t="e">
        <f t="shared" si="301"/>
        <v>#N/A</v>
      </c>
      <c r="KG20" s="96" t="e">
        <f t="shared" si="302"/>
        <v>#N/A</v>
      </c>
      <c r="KH20" s="96" t="e">
        <f t="shared" si="303"/>
        <v>#N/A</v>
      </c>
      <c r="KI20" s="96" t="e">
        <f t="shared" si="304"/>
        <v>#N/A</v>
      </c>
      <c r="KJ20" s="96" t="e">
        <f t="shared" si="305"/>
        <v>#N/A</v>
      </c>
      <c r="KK20" s="96" t="e">
        <f t="shared" si="306"/>
        <v>#N/A</v>
      </c>
      <c r="KL20" s="96" t="e">
        <f t="shared" si="307"/>
        <v>#N/A</v>
      </c>
      <c r="KM20" s="96" t="e">
        <f t="shared" si="308"/>
        <v>#N/A</v>
      </c>
      <c r="KN20" s="96" t="e">
        <f t="shared" si="309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621</v>
      </c>
      <c r="B24" s="14">
        <v>0</v>
      </c>
      <c r="C24" s="14">
        <f>B24+1</f>
        <v>1</v>
      </c>
      <c r="D24" s="14">
        <f t="shared" ref="D24" si="310">C24+1</f>
        <v>2</v>
      </c>
      <c r="E24" s="14">
        <f t="shared" ref="E24" si="311">D24+1</f>
        <v>3</v>
      </c>
      <c r="F24" s="14">
        <f t="shared" ref="F24" si="312">E24+1</f>
        <v>4</v>
      </c>
      <c r="G24" s="14">
        <f t="shared" ref="G24" si="313">F24+1</f>
        <v>5</v>
      </c>
      <c r="H24" s="14">
        <f t="shared" ref="H24" si="314">G24+1</f>
        <v>6</v>
      </c>
      <c r="I24" s="14">
        <f t="shared" ref="I24" si="315">H24+1</f>
        <v>7</v>
      </c>
      <c r="J24" s="14">
        <f t="shared" ref="J24" si="316">I24+1</f>
        <v>8</v>
      </c>
      <c r="K24" s="14">
        <f t="shared" ref="K24" si="317">J24+1</f>
        <v>9</v>
      </c>
      <c r="L24" s="14">
        <f t="shared" ref="L24" si="318">K24+1</f>
        <v>10</v>
      </c>
      <c r="M24" s="14">
        <f t="shared" ref="M24" si="319">L24+1</f>
        <v>11</v>
      </c>
      <c r="N24" s="14">
        <f t="shared" ref="N24" si="320">M24+1</f>
        <v>12</v>
      </c>
      <c r="O24" s="14">
        <f t="shared" ref="O24" si="321">N24+1</f>
        <v>13</v>
      </c>
      <c r="P24" s="14">
        <f t="shared" ref="P24" si="322">O24+1</f>
        <v>14</v>
      </c>
      <c r="Q24" s="14">
        <f t="shared" ref="Q24" si="323">P24+1</f>
        <v>15</v>
      </c>
      <c r="R24" s="14">
        <f t="shared" ref="R24" si="324">Q24+1</f>
        <v>16</v>
      </c>
      <c r="S24" s="14">
        <f t="shared" ref="S24" si="325">R24+1</f>
        <v>17</v>
      </c>
      <c r="T24" s="14">
        <f t="shared" ref="T24" si="326">S24+1</f>
        <v>18</v>
      </c>
      <c r="U24" s="14">
        <f t="shared" ref="U24" si="327">T24+1</f>
        <v>19</v>
      </c>
      <c r="V24" s="14">
        <f t="shared" ref="V24" si="328">U24+1</f>
        <v>20</v>
      </c>
      <c r="W24" s="14">
        <f t="shared" ref="W24" si="329">V24+1</f>
        <v>21</v>
      </c>
      <c r="X24" s="14">
        <f t="shared" ref="X24" si="330">W24+1</f>
        <v>22</v>
      </c>
      <c r="Y24" s="14">
        <f t="shared" ref="Y24" si="331">X24+1</f>
        <v>23</v>
      </c>
      <c r="Z24" s="14">
        <f t="shared" ref="Z24" si="332">Y24+1</f>
        <v>24</v>
      </c>
      <c r="AA24" s="14">
        <f t="shared" ref="AA24" si="333">Z24+1</f>
        <v>25</v>
      </c>
      <c r="AB24" s="14">
        <f t="shared" ref="AB24" si="334">AA24+1</f>
        <v>26</v>
      </c>
      <c r="AC24" s="14">
        <f t="shared" ref="AC24" si="335">AB24+1</f>
        <v>27</v>
      </c>
      <c r="AD24" s="14">
        <f t="shared" ref="AD24" si="336">AC24+1</f>
        <v>28</v>
      </c>
      <c r="AE24" s="14">
        <f t="shared" ref="AE24" si="337">AD24+1</f>
        <v>29</v>
      </c>
      <c r="AF24" s="14">
        <f t="shared" ref="AF24" si="338">AE24+1</f>
        <v>30</v>
      </c>
      <c r="AG24" s="14">
        <f t="shared" ref="AG24" si="339">AF24+1</f>
        <v>31</v>
      </c>
      <c r="AH24" s="14">
        <f t="shared" ref="AH24" si="340">AG24+1</f>
        <v>32</v>
      </c>
      <c r="AI24" s="14">
        <f t="shared" ref="AI24" si="341">AH24+1</f>
        <v>33</v>
      </c>
      <c r="AJ24" s="14">
        <f t="shared" ref="AJ24" si="342">AI24+1</f>
        <v>34</v>
      </c>
      <c r="AK24" s="14">
        <f t="shared" ref="AK24" si="343">AJ24+1</f>
        <v>35</v>
      </c>
      <c r="AL24" s="14">
        <f t="shared" ref="AL24" si="344">AK24+1</f>
        <v>36</v>
      </c>
      <c r="AM24" s="14">
        <f t="shared" ref="AM24" si="345">AL24+1</f>
        <v>37</v>
      </c>
      <c r="AN24" s="14">
        <f t="shared" ref="AN24" si="346">AM24+1</f>
        <v>38</v>
      </c>
      <c r="AO24" s="14">
        <f t="shared" ref="AO24" si="347">AN24+1</f>
        <v>39</v>
      </c>
      <c r="AP24" s="14">
        <f t="shared" ref="AP24" si="348">AO24+1</f>
        <v>40</v>
      </c>
      <c r="AQ24" s="14">
        <f t="shared" ref="AQ24" si="349">AP24+1</f>
        <v>41</v>
      </c>
      <c r="AR24" s="14">
        <f t="shared" ref="AR24" si="350">AQ24+1</f>
        <v>42</v>
      </c>
      <c r="AS24" s="14">
        <f t="shared" ref="AS24" si="351">AR24+1</f>
        <v>43</v>
      </c>
      <c r="AT24" s="14">
        <f t="shared" ref="AT24" si="352">AS24+1</f>
        <v>44</v>
      </c>
      <c r="AU24" s="14">
        <f t="shared" ref="AU24" si="353">AT24+1</f>
        <v>45</v>
      </c>
      <c r="AV24" s="14">
        <f t="shared" ref="AV24" si="354">AU24+1</f>
        <v>46</v>
      </c>
      <c r="AW24" s="14">
        <f t="shared" ref="AW24" si="355">AV24+1</f>
        <v>47</v>
      </c>
      <c r="AX24" s="14">
        <f t="shared" ref="AX24" si="356">AW24+1</f>
        <v>48</v>
      </c>
      <c r="AY24" s="14">
        <f t="shared" ref="AY24" si="357">AX24+1</f>
        <v>49</v>
      </c>
      <c r="AZ24" s="14">
        <f t="shared" ref="AZ24" si="358">AY24+1</f>
        <v>50</v>
      </c>
      <c r="BA24" s="14">
        <f t="shared" ref="BA24" si="359">AZ24+1</f>
        <v>51</v>
      </c>
      <c r="BB24" s="14">
        <f t="shared" ref="BB24" si="360">BA24+1</f>
        <v>52</v>
      </c>
      <c r="BC24" s="14">
        <f t="shared" ref="BC24" si="361">BB24+1</f>
        <v>53</v>
      </c>
      <c r="BD24" s="14">
        <f t="shared" ref="BD24" si="362">BC24+1</f>
        <v>54</v>
      </c>
      <c r="BE24" s="14">
        <f t="shared" ref="BE24" si="363">BD24+1</f>
        <v>55</v>
      </c>
      <c r="BF24" s="14">
        <f t="shared" ref="BF24" si="364">BE24+1</f>
        <v>56</v>
      </c>
      <c r="BG24" s="14">
        <f t="shared" ref="BG24" si="365">BF24+1</f>
        <v>57</v>
      </c>
      <c r="BH24" s="14">
        <f t="shared" ref="BH24" si="366">BG24+1</f>
        <v>58</v>
      </c>
      <c r="BI24" s="14">
        <f t="shared" ref="BI24" si="367">BH24+1</f>
        <v>59</v>
      </c>
      <c r="BJ24" s="14">
        <f t="shared" ref="BJ24" si="368">BI24+1</f>
        <v>60</v>
      </c>
      <c r="BK24" s="14">
        <f t="shared" ref="BK24" si="369">BJ24+1</f>
        <v>61</v>
      </c>
      <c r="BL24" s="14">
        <f t="shared" ref="BL24" si="370">BK24+1</f>
        <v>62</v>
      </c>
      <c r="BM24" s="14">
        <f t="shared" ref="BM24" si="371">BL24+1</f>
        <v>63</v>
      </c>
      <c r="BN24" s="14">
        <f t="shared" ref="BN24" si="372">BM24+1</f>
        <v>64</v>
      </c>
      <c r="BO24" s="14">
        <f t="shared" ref="BO24" si="373">BN24+1</f>
        <v>65</v>
      </c>
      <c r="BP24" s="14">
        <f t="shared" ref="BP24" si="374">BO24+1</f>
        <v>66</v>
      </c>
      <c r="BQ24" s="14">
        <f t="shared" ref="BQ24" si="375">BP24+1</f>
        <v>67</v>
      </c>
      <c r="BR24" s="14">
        <f t="shared" ref="BR24" si="376">BQ24+1</f>
        <v>68</v>
      </c>
      <c r="BS24" s="14">
        <f t="shared" ref="BS24" si="377">BR24+1</f>
        <v>69</v>
      </c>
      <c r="BT24" s="14">
        <f t="shared" ref="BT24" si="378">BS24+1</f>
        <v>70</v>
      </c>
      <c r="BU24" s="14">
        <f t="shared" ref="BU24" si="379">BT24+1</f>
        <v>71</v>
      </c>
      <c r="BV24" s="14">
        <f t="shared" ref="BV24" si="380">BU24+1</f>
        <v>72</v>
      </c>
      <c r="BW24" s="14">
        <f t="shared" ref="BW24" si="381">BV24+1</f>
        <v>73</v>
      </c>
      <c r="BX24" s="14">
        <f t="shared" ref="BX24" si="382">BW24+1</f>
        <v>74</v>
      </c>
      <c r="BY24" s="14">
        <f t="shared" ref="BY24" si="383">BX24+1</f>
        <v>75</v>
      </c>
      <c r="BZ24" s="14">
        <f t="shared" ref="BZ24" si="384">BY24+1</f>
        <v>76</v>
      </c>
      <c r="CA24" s="14">
        <f t="shared" ref="CA24" si="385">BZ24+1</f>
        <v>77</v>
      </c>
      <c r="CB24" s="14">
        <f t="shared" ref="CB24" si="386">CA24+1</f>
        <v>78</v>
      </c>
      <c r="CC24" s="14">
        <f t="shared" ref="CC24" si="387">CB24+1</f>
        <v>79</v>
      </c>
      <c r="CD24" s="14">
        <f t="shared" ref="CD24" si="388">CC24+1</f>
        <v>80</v>
      </c>
      <c r="CE24" s="14">
        <f t="shared" ref="CE24" si="389">CD24+1</f>
        <v>81</v>
      </c>
      <c r="CF24" s="14">
        <f t="shared" ref="CF24" si="390">CE24+1</f>
        <v>82</v>
      </c>
      <c r="CG24" s="14">
        <f t="shared" ref="CG24" si="391">CF24+1</f>
        <v>83</v>
      </c>
      <c r="CH24" s="14">
        <f t="shared" ref="CH24" si="392">CG24+1</f>
        <v>84</v>
      </c>
      <c r="CI24" s="14">
        <f t="shared" ref="CI24" si="393">CH24+1</f>
        <v>85</v>
      </c>
      <c r="CJ24" s="14">
        <f t="shared" ref="CJ24" si="394">CI24+1</f>
        <v>86</v>
      </c>
      <c r="CK24" s="14">
        <f t="shared" ref="CK24" si="395">CJ24+1</f>
        <v>87</v>
      </c>
      <c r="CL24" s="14">
        <f t="shared" ref="CL24" si="396">CK24+1</f>
        <v>88</v>
      </c>
      <c r="CM24" s="14">
        <f t="shared" ref="CM24" si="397">CL24+1</f>
        <v>89</v>
      </c>
      <c r="CN24" s="14">
        <f t="shared" ref="CN24" si="398">CM24+1</f>
        <v>90</v>
      </c>
      <c r="CO24" s="14">
        <f t="shared" ref="CO24" si="399">CN24+1</f>
        <v>91</v>
      </c>
      <c r="CP24" s="14">
        <f t="shared" ref="CP24" si="400">CO24+1</f>
        <v>92</v>
      </c>
      <c r="CQ24" s="14">
        <f t="shared" ref="CQ24" si="401">CP24+1</f>
        <v>93</v>
      </c>
      <c r="CR24" s="14">
        <f t="shared" ref="CR24" si="402">CQ24+1</f>
        <v>94</v>
      </c>
      <c r="CS24" s="14">
        <f t="shared" ref="CS24" si="403">CR24+1</f>
        <v>95</v>
      </c>
      <c r="CT24" s="14">
        <f t="shared" ref="CT24" si="404">CS24+1</f>
        <v>96</v>
      </c>
      <c r="CU24" s="14">
        <f t="shared" ref="CU24" si="405">CT24+1</f>
        <v>97</v>
      </c>
      <c r="CV24" s="14">
        <f t="shared" ref="CV24" si="406">CU24+1</f>
        <v>98</v>
      </c>
      <c r="CW24" s="14">
        <f t="shared" ref="CW24" si="407">CV24+1</f>
        <v>99</v>
      </c>
      <c r="CX24" s="14">
        <f t="shared" ref="CX24" si="408">CW24+1</f>
        <v>100</v>
      </c>
      <c r="CY24" s="14">
        <f t="shared" ref="CY24" si="409">CX24+1</f>
        <v>101</v>
      </c>
      <c r="CZ24" s="14">
        <f t="shared" ref="CZ24" si="410">CY24+1</f>
        <v>102</v>
      </c>
      <c r="DA24" s="14">
        <f t="shared" ref="DA24" si="411">CZ24+1</f>
        <v>103</v>
      </c>
      <c r="DB24" s="14">
        <f t="shared" ref="DB24" si="412">DA24+1</f>
        <v>104</v>
      </c>
      <c r="DC24" s="14">
        <f t="shared" ref="DC24" si="413">DB24+1</f>
        <v>105</v>
      </c>
      <c r="DD24" s="14">
        <f t="shared" ref="DD24" si="414">DC24+1</f>
        <v>106</v>
      </c>
      <c r="DE24" s="14">
        <f t="shared" ref="DE24" si="415">DD24+1</f>
        <v>107</v>
      </c>
      <c r="DF24" s="14">
        <f t="shared" ref="DF24" si="416">DE24+1</f>
        <v>108</v>
      </c>
      <c r="DG24" s="14">
        <f t="shared" ref="DG24" si="417">DF24+1</f>
        <v>109</v>
      </c>
      <c r="DH24" s="14">
        <f t="shared" ref="DH24" si="418">DG24+1</f>
        <v>110</v>
      </c>
      <c r="DI24" s="14">
        <f t="shared" ref="DI24" si="419">DH24+1</f>
        <v>111</v>
      </c>
      <c r="DJ24" s="14">
        <f t="shared" ref="DJ24" si="420">DI24+1</f>
        <v>112</v>
      </c>
      <c r="DK24" s="14">
        <f t="shared" ref="DK24" si="421">DJ24+1</f>
        <v>113</v>
      </c>
      <c r="DL24" s="14">
        <f t="shared" ref="DL24" si="422">DK24+1</f>
        <v>114</v>
      </c>
      <c r="DM24" s="14">
        <f t="shared" ref="DM24" si="423">DL24+1</f>
        <v>115</v>
      </c>
      <c r="DN24" s="14">
        <f t="shared" ref="DN24" si="424">DM24+1</f>
        <v>116</v>
      </c>
      <c r="DO24" s="14">
        <f t="shared" ref="DO24" si="425">DN24+1</f>
        <v>117</v>
      </c>
      <c r="DP24" s="14">
        <f t="shared" ref="DP24" si="426">DO24+1</f>
        <v>118</v>
      </c>
      <c r="DQ24" s="14">
        <f t="shared" ref="DQ24" si="427">DP24+1</f>
        <v>119</v>
      </c>
      <c r="DR24" s="14">
        <f t="shared" ref="DR24" si="428">DQ24+1</f>
        <v>120</v>
      </c>
      <c r="DS24" s="14">
        <f t="shared" ref="DS24" si="429">DR24+1</f>
        <v>121</v>
      </c>
      <c r="DT24" s="14">
        <f t="shared" ref="DT24" si="430">DS24+1</f>
        <v>122</v>
      </c>
      <c r="DU24" s="14">
        <f t="shared" ref="DU24" si="431">DT24+1</f>
        <v>123</v>
      </c>
      <c r="DV24" s="14">
        <f t="shared" ref="DV24" si="432">DU24+1</f>
        <v>124</v>
      </c>
      <c r="DW24" s="14">
        <f t="shared" ref="DW24" si="433">DV24+1</f>
        <v>125</v>
      </c>
      <c r="DX24" s="14">
        <f t="shared" ref="DX24" si="434">DW24+1</f>
        <v>126</v>
      </c>
      <c r="DY24" s="14">
        <f t="shared" ref="DY24" si="435">DX24+1</f>
        <v>127</v>
      </c>
      <c r="DZ24" s="14">
        <f t="shared" ref="DZ24" si="436">DY24+1</f>
        <v>128</v>
      </c>
      <c r="EA24" s="14">
        <f t="shared" ref="EA24" si="437">DZ24+1</f>
        <v>129</v>
      </c>
      <c r="EB24" s="14">
        <f t="shared" ref="EB24" si="438">EA24+1</f>
        <v>130</v>
      </c>
      <c r="EC24" s="14">
        <f t="shared" ref="EC24" si="439">EB24+1</f>
        <v>131</v>
      </c>
      <c r="ED24" s="14">
        <f t="shared" ref="ED24" si="440">EC24+1</f>
        <v>132</v>
      </c>
      <c r="EE24" s="14">
        <f t="shared" ref="EE24" si="441">ED24+1</f>
        <v>133</v>
      </c>
      <c r="EF24" s="14">
        <f t="shared" ref="EF24" si="442">EE24+1</f>
        <v>134</v>
      </c>
      <c r="EG24" s="14">
        <f t="shared" ref="EG24" si="443">EF24+1</f>
        <v>135</v>
      </c>
      <c r="EH24" s="14">
        <f t="shared" ref="EH24" si="444">EG24+1</f>
        <v>136</v>
      </c>
      <c r="EI24" s="14">
        <f t="shared" ref="EI24" si="445">EH24+1</f>
        <v>137</v>
      </c>
      <c r="EJ24" s="14">
        <f t="shared" ref="EJ24" si="446">EI24+1</f>
        <v>138</v>
      </c>
      <c r="EK24" s="14">
        <f t="shared" ref="EK24" si="447">EJ24+1</f>
        <v>139</v>
      </c>
      <c r="EL24" s="14">
        <f t="shared" ref="EL24" si="448">EK24+1</f>
        <v>140</v>
      </c>
      <c r="EM24" s="14">
        <f t="shared" ref="EM24" si="449">EL24+1</f>
        <v>141</v>
      </c>
      <c r="EN24" s="14">
        <f t="shared" ref="EN24" si="450">EM24+1</f>
        <v>142</v>
      </c>
      <c r="EO24" s="14">
        <f t="shared" ref="EO24" si="451">EN24+1</f>
        <v>143</v>
      </c>
      <c r="EP24" s="14">
        <f t="shared" ref="EP24" si="452">EO24+1</f>
        <v>144</v>
      </c>
      <c r="EQ24" s="14">
        <f t="shared" ref="EQ24" si="453">EP24+1</f>
        <v>145</v>
      </c>
      <c r="ER24" s="14">
        <f t="shared" ref="ER24" si="454">EQ24+1</f>
        <v>146</v>
      </c>
      <c r="ES24" s="14">
        <f t="shared" ref="ES24" si="455">ER24+1</f>
        <v>147</v>
      </c>
      <c r="ET24" s="14">
        <f t="shared" ref="ET24" si="456">ES24+1</f>
        <v>148</v>
      </c>
      <c r="EU24" s="14">
        <f t="shared" ref="EU24" si="457">ET24+1</f>
        <v>149</v>
      </c>
      <c r="EV24" s="14">
        <f t="shared" ref="EV24" si="458">EU24+1</f>
        <v>150</v>
      </c>
      <c r="EW24" s="14">
        <f t="shared" ref="EW24" si="459">EV24+1</f>
        <v>151</v>
      </c>
      <c r="EX24" s="14">
        <f t="shared" ref="EX24" si="460">EW24+1</f>
        <v>152</v>
      </c>
      <c r="EY24" s="14">
        <f t="shared" ref="EY24" si="461">EX24+1</f>
        <v>153</v>
      </c>
      <c r="EZ24" s="14">
        <f t="shared" ref="EZ24" si="462">EY24+1</f>
        <v>154</v>
      </c>
      <c r="FA24" s="14">
        <f t="shared" ref="FA24" si="463">EZ24+1</f>
        <v>155</v>
      </c>
      <c r="FB24" s="14">
        <f t="shared" ref="FB24" si="464">FA24+1</f>
        <v>156</v>
      </c>
      <c r="FC24" s="14">
        <f t="shared" ref="FC24" si="465">FB24+1</f>
        <v>157</v>
      </c>
      <c r="FD24" s="14">
        <f t="shared" ref="FD24" si="466">FC24+1</f>
        <v>158</v>
      </c>
      <c r="FE24" s="14">
        <f t="shared" ref="FE24" si="467">FD24+1</f>
        <v>159</v>
      </c>
      <c r="FF24" s="14">
        <f t="shared" ref="FF24" si="468">FE24+1</f>
        <v>160</v>
      </c>
      <c r="FG24" s="14">
        <f t="shared" ref="FG24" si="469">FF24+1</f>
        <v>161</v>
      </c>
      <c r="FH24" s="14">
        <f t="shared" ref="FH24" si="470">FG24+1</f>
        <v>162</v>
      </c>
      <c r="FI24" s="14">
        <f t="shared" ref="FI24" si="471">FH24+1</f>
        <v>163</v>
      </c>
      <c r="FJ24" s="14">
        <f t="shared" ref="FJ24" si="472">FI24+1</f>
        <v>164</v>
      </c>
      <c r="FK24" s="14">
        <f t="shared" ref="FK24" si="473">FJ24+1</f>
        <v>165</v>
      </c>
      <c r="FL24" s="14">
        <f t="shared" ref="FL24" si="474">FK24+1</f>
        <v>166</v>
      </c>
      <c r="FM24" s="14">
        <f t="shared" ref="FM24" si="475">FL24+1</f>
        <v>167</v>
      </c>
      <c r="FN24" s="14">
        <f t="shared" ref="FN24" si="476">FM24+1</f>
        <v>168</v>
      </c>
      <c r="FO24" s="14">
        <f t="shared" ref="FO24" si="477">FN24+1</f>
        <v>169</v>
      </c>
      <c r="FP24" s="14">
        <f t="shared" ref="FP24" si="478">FO24+1</f>
        <v>170</v>
      </c>
      <c r="FQ24" s="14">
        <f t="shared" ref="FQ24" si="479">FP24+1</f>
        <v>171</v>
      </c>
      <c r="FR24" s="14">
        <f t="shared" ref="FR24" si="480">FQ24+1</f>
        <v>172</v>
      </c>
      <c r="FS24" s="14">
        <f t="shared" ref="FS24" si="481">FR24+1</f>
        <v>173</v>
      </c>
      <c r="FT24" s="14">
        <f t="shared" ref="FT24" si="482">FS24+1</f>
        <v>174</v>
      </c>
      <c r="FU24" s="14">
        <f t="shared" ref="FU24" si="483">FT24+1</f>
        <v>175</v>
      </c>
      <c r="FV24" s="14">
        <f t="shared" ref="FV24" si="484">FU24+1</f>
        <v>176</v>
      </c>
      <c r="FW24" s="14">
        <f t="shared" ref="FW24" si="485">FV24+1</f>
        <v>177</v>
      </c>
      <c r="FX24" s="14">
        <f t="shared" ref="FX24" si="486">FW24+1</f>
        <v>178</v>
      </c>
      <c r="FY24" s="14">
        <f t="shared" ref="FY24" si="487">FX24+1</f>
        <v>179</v>
      </c>
      <c r="FZ24" s="14">
        <f t="shared" ref="FZ24" si="488">FY24+1</f>
        <v>180</v>
      </c>
      <c r="GA24" s="14">
        <f t="shared" ref="GA24" si="489">FZ24+1</f>
        <v>181</v>
      </c>
      <c r="GB24" s="14">
        <f t="shared" ref="GB24" si="490">GA24+1</f>
        <v>182</v>
      </c>
      <c r="GC24" s="14">
        <f t="shared" ref="GC24" si="491">GB24+1</f>
        <v>183</v>
      </c>
      <c r="GD24" s="14">
        <f t="shared" ref="GD24" si="492">GC24+1</f>
        <v>184</v>
      </c>
      <c r="GE24" s="14">
        <f t="shared" ref="GE24" si="493">GD24+1</f>
        <v>185</v>
      </c>
      <c r="GF24" s="14">
        <f t="shared" ref="GF24" si="494">GE24+1</f>
        <v>186</v>
      </c>
      <c r="GG24" s="14">
        <f t="shared" ref="GG24" si="495">GF24+1</f>
        <v>187</v>
      </c>
      <c r="GH24" s="14">
        <f t="shared" ref="GH24" si="496">GG24+1</f>
        <v>188</v>
      </c>
      <c r="GI24" s="14">
        <f t="shared" ref="GI24" si="497">GH24+1</f>
        <v>189</v>
      </c>
      <c r="GJ24" s="14">
        <f t="shared" ref="GJ24" si="498">GI24+1</f>
        <v>190</v>
      </c>
      <c r="GK24" s="14">
        <f t="shared" ref="GK24" si="499">GJ24+1</f>
        <v>191</v>
      </c>
      <c r="GL24" s="14">
        <f t="shared" ref="GL24" si="500">GK24+1</f>
        <v>192</v>
      </c>
      <c r="GM24" s="14">
        <f t="shared" ref="GM24" si="501">GL24+1</f>
        <v>193</v>
      </c>
      <c r="GN24" s="14">
        <f t="shared" ref="GN24" si="502">GM24+1</f>
        <v>194</v>
      </c>
      <c r="GO24" s="14">
        <f t="shared" ref="GO24" si="503">GN24+1</f>
        <v>195</v>
      </c>
      <c r="GP24" s="14">
        <f t="shared" ref="GP24" si="504">GO24+1</f>
        <v>196</v>
      </c>
      <c r="GQ24" s="14">
        <f t="shared" ref="GQ24" si="505">GP24+1</f>
        <v>197</v>
      </c>
      <c r="GR24" s="14">
        <f t="shared" ref="GR24" si="506">GQ24+1</f>
        <v>198</v>
      </c>
      <c r="GS24" s="14">
        <f t="shared" ref="GS24" si="507">GR24+1</f>
        <v>199</v>
      </c>
      <c r="GT24" s="14">
        <f t="shared" ref="GT24" si="508">GS24+1</f>
        <v>200</v>
      </c>
      <c r="GU24" s="14">
        <f t="shared" ref="GU24" si="509">GT24+1</f>
        <v>201</v>
      </c>
      <c r="GV24" s="14">
        <f t="shared" ref="GV24" si="510">GU24+1</f>
        <v>202</v>
      </c>
      <c r="GW24" s="14">
        <f t="shared" ref="GW24" si="511">GV24+1</f>
        <v>203</v>
      </c>
      <c r="GX24" s="14">
        <f t="shared" ref="GX24" si="512">GW24+1</f>
        <v>204</v>
      </c>
      <c r="GY24" s="14">
        <f t="shared" ref="GY24" si="513">GX24+1</f>
        <v>205</v>
      </c>
      <c r="GZ24" s="14">
        <f t="shared" ref="GZ24" si="514">GY24+1</f>
        <v>206</v>
      </c>
      <c r="HA24" s="14">
        <f t="shared" ref="HA24" si="515">GZ24+1</f>
        <v>207</v>
      </c>
      <c r="HB24" s="14">
        <f t="shared" ref="HB24" si="516">HA24+1</f>
        <v>208</v>
      </c>
      <c r="HC24" s="14">
        <f t="shared" ref="HC24" si="517">HB24+1</f>
        <v>209</v>
      </c>
      <c r="HD24" s="14">
        <f t="shared" ref="HD24" si="518">HC24+1</f>
        <v>210</v>
      </c>
      <c r="HE24" s="14">
        <f t="shared" ref="HE24" si="519">HD24+1</f>
        <v>211</v>
      </c>
      <c r="HF24" s="14">
        <f t="shared" ref="HF24" si="520">HE24+1</f>
        <v>212</v>
      </c>
      <c r="HG24" s="14">
        <f t="shared" ref="HG24" si="521">HF24+1</f>
        <v>213</v>
      </c>
      <c r="HH24" s="14">
        <f t="shared" ref="HH24" si="522">HG24+1</f>
        <v>214</v>
      </c>
      <c r="HI24" s="14">
        <f t="shared" ref="HI24" si="523">HH24+1</f>
        <v>215</v>
      </c>
      <c r="HJ24" s="14">
        <f t="shared" ref="HJ24" si="524">HI24+1</f>
        <v>216</v>
      </c>
      <c r="HK24" s="14">
        <f t="shared" ref="HK24" si="525">HJ24+1</f>
        <v>217</v>
      </c>
      <c r="HL24" s="14">
        <f t="shared" ref="HL24" si="526">HK24+1</f>
        <v>218</v>
      </c>
      <c r="HM24" s="14">
        <f t="shared" ref="HM24" si="527">HL24+1</f>
        <v>219</v>
      </c>
      <c r="HN24" s="14">
        <f t="shared" ref="HN24" si="528">HM24+1</f>
        <v>220</v>
      </c>
      <c r="HO24" s="14">
        <f t="shared" ref="HO24" si="529">HN24+1</f>
        <v>221</v>
      </c>
      <c r="HP24" s="14">
        <f t="shared" ref="HP24" si="530">HO24+1</f>
        <v>222</v>
      </c>
      <c r="HQ24" s="14">
        <f t="shared" ref="HQ24" si="531">HP24+1</f>
        <v>223</v>
      </c>
      <c r="HR24" s="14">
        <f t="shared" ref="HR24" si="532">HQ24+1</f>
        <v>224</v>
      </c>
      <c r="HS24" s="14">
        <f t="shared" ref="HS24" si="533">HR24+1</f>
        <v>225</v>
      </c>
      <c r="HT24" s="14">
        <f t="shared" ref="HT24" si="534">HS24+1</f>
        <v>226</v>
      </c>
      <c r="HU24" s="14">
        <f t="shared" ref="HU24" si="535">HT24+1</f>
        <v>227</v>
      </c>
      <c r="HV24" s="14">
        <f t="shared" ref="HV24" si="536">HU24+1</f>
        <v>228</v>
      </c>
      <c r="HW24" s="14">
        <f t="shared" ref="HW24" si="537">HV24+1</f>
        <v>229</v>
      </c>
      <c r="HX24" s="14">
        <f t="shared" ref="HX24" si="538">HW24+1</f>
        <v>230</v>
      </c>
      <c r="HY24" s="14">
        <f t="shared" ref="HY24" si="539">HX24+1</f>
        <v>231</v>
      </c>
      <c r="HZ24" s="14">
        <f t="shared" ref="HZ24" si="540">HY24+1</f>
        <v>232</v>
      </c>
      <c r="IA24" s="14">
        <f t="shared" ref="IA24" si="541">HZ24+1</f>
        <v>233</v>
      </c>
      <c r="IB24" s="14">
        <f t="shared" ref="IB24" si="542">IA24+1</f>
        <v>234</v>
      </c>
      <c r="IC24" s="14">
        <f t="shared" ref="IC24" si="543">IB24+1</f>
        <v>235</v>
      </c>
      <c r="ID24" s="14">
        <f t="shared" ref="ID24" si="544">IC24+1</f>
        <v>236</v>
      </c>
      <c r="IE24" s="14">
        <f t="shared" ref="IE24" si="545">ID24+1</f>
        <v>237</v>
      </c>
      <c r="IF24" s="14">
        <f t="shared" ref="IF24" si="546">IE24+1</f>
        <v>238</v>
      </c>
      <c r="IG24" s="14">
        <f t="shared" ref="IG24" si="547">IF24+1</f>
        <v>239</v>
      </c>
      <c r="IH24" s="14">
        <f t="shared" ref="IH24" si="548">IG24+1</f>
        <v>240</v>
      </c>
      <c r="II24" s="14">
        <f t="shared" ref="II24" si="549">IH24+1</f>
        <v>241</v>
      </c>
      <c r="IJ24" s="14">
        <f t="shared" ref="IJ24" si="550">II24+1</f>
        <v>242</v>
      </c>
      <c r="IK24" s="14">
        <f t="shared" ref="IK24" si="551">IJ24+1</f>
        <v>243</v>
      </c>
      <c r="IL24" s="14">
        <f t="shared" ref="IL24" si="552">IK24+1</f>
        <v>244</v>
      </c>
      <c r="IM24" s="14">
        <f t="shared" ref="IM24" si="553">IL24+1</f>
        <v>245</v>
      </c>
      <c r="IN24" s="14">
        <f t="shared" ref="IN24" si="554">IM24+1</f>
        <v>246</v>
      </c>
      <c r="IO24" s="14">
        <f t="shared" ref="IO24" si="555">IN24+1</f>
        <v>247</v>
      </c>
      <c r="IP24" s="14">
        <f t="shared" ref="IP24" si="556">IO24+1</f>
        <v>248</v>
      </c>
      <c r="IQ24" s="14">
        <f t="shared" ref="IQ24" si="557">IP24+1</f>
        <v>249</v>
      </c>
      <c r="IR24" s="14">
        <f t="shared" ref="IR24" si="558">IQ24+1</f>
        <v>250</v>
      </c>
      <c r="IS24" s="14">
        <f t="shared" ref="IS24" si="559">IR24+1</f>
        <v>251</v>
      </c>
      <c r="IT24" s="14">
        <f t="shared" ref="IT24" si="560">IS24+1</f>
        <v>252</v>
      </c>
      <c r="IU24" s="14">
        <f t="shared" ref="IU24" si="561">IT24+1</f>
        <v>253</v>
      </c>
      <c r="IV24" s="14">
        <f t="shared" ref="IV24" si="562">IU24+1</f>
        <v>254</v>
      </c>
      <c r="IW24" s="14">
        <f t="shared" ref="IW24" si="563">IV24+1</f>
        <v>255</v>
      </c>
      <c r="IX24" s="14">
        <f t="shared" ref="IX24" si="564">IW24+1</f>
        <v>256</v>
      </c>
      <c r="IY24" s="14">
        <f t="shared" ref="IY24" si="565">IX24+1</f>
        <v>257</v>
      </c>
      <c r="IZ24" s="14">
        <f t="shared" ref="IZ24" si="566">IY24+1</f>
        <v>258</v>
      </c>
      <c r="JA24" s="14">
        <f t="shared" ref="JA24" si="567">IZ24+1</f>
        <v>259</v>
      </c>
      <c r="JB24" s="14">
        <f t="shared" ref="JB24" si="568">JA24+1</f>
        <v>260</v>
      </c>
      <c r="JC24" s="14">
        <f t="shared" ref="JC24" si="569">JB24+1</f>
        <v>261</v>
      </c>
      <c r="JD24" s="14">
        <f t="shared" ref="JD24" si="570">JC24+1</f>
        <v>262</v>
      </c>
      <c r="JE24" s="14">
        <f t="shared" ref="JE24" si="571">JD24+1</f>
        <v>263</v>
      </c>
      <c r="JF24" s="14">
        <f t="shared" ref="JF24" si="572">JE24+1</f>
        <v>264</v>
      </c>
      <c r="JG24" s="14">
        <f t="shared" ref="JG24" si="573">JF24+1</f>
        <v>265</v>
      </c>
      <c r="JH24" s="14">
        <f t="shared" ref="JH24" si="574">JG24+1</f>
        <v>266</v>
      </c>
      <c r="JI24" s="14">
        <f t="shared" ref="JI24" si="575">JH24+1</f>
        <v>267</v>
      </c>
      <c r="JJ24" s="14">
        <f t="shared" ref="JJ24" si="576">JI24+1</f>
        <v>268</v>
      </c>
      <c r="JK24" s="14">
        <f t="shared" ref="JK24" si="577">JJ24+1</f>
        <v>269</v>
      </c>
      <c r="JL24" s="14">
        <f t="shared" ref="JL24" si="578">JK24+1</f>
        <v>270</v>
      </c>
      <c r="JM24" s="14">
        <f t="shared" ref="JM24" si="579">JL24+1</f>
        <v>271</v>
      </c>
      <c r="JN24" s="14">
        <f t="shared" ref="JN24" si="580">JM24+1</f>
        <v>272</v>
      </c>
      <c r="JO24" s="14">
        <f t="shared" ref="JO24" si="581">JN24+1</f>
        <v>273</v>
      </c>
      <c r="JP24" s="14">
        <f t="shared" ref="JP24" si="582">JO24+1</f>
        <v>274</v>
      </c>
      <c r="JQ24" s="14">
        <f t="shared" ref="JQ24" si="583">JP24+1</f>
        <v>275</v>
      </c>
      <c r="JR24" s="14">
        <f t="shared" ref="JR24" si="584">JQ24+1</f>
        <v>276</v>
      </c>
      <c r="JS24" s="14">
        <f t="shared" ref="JS24" si="585">JR24+1</f>
        <v>277</v>
      </c>
      <c r="JT24" s="14">
        <f t="shared" ref="JT24" si="586">JS24+1</f>
        <v>278</v>
      </c>
      <c r="JU24" s="14">
        <f t="shared" ref="JU24" si="587">JT24+1</f>
        <v>279</v>
      </c>
      <c r="JV24" s="14">
        <f t="shared" ref="JV24" si="588">JU24+1</f>
        <v>280</v>
      </c>
      <c r="JW24" s="14">
        <f t="shared" ref="JW24" si="589">JV24+1</f>
        <v>281</v>
      </c>
      <c r="JX24" s="14">
        <f t="shared" ref="JX24" si="590">JW24+1</f>
        <v>282</v>
      </c>
      <c r="JY24" s="14">
        <f t="shared" ref="JY24" si="591">JX24+1</f>
        <v>283</v>
      </c>
      <c r="JZ24" s="14">
        <f t="shared" ref="JZ24" si="592">JY24+1</f>
        <v>284</v>
      </c>
      <c r="KA24" s="14">
        <f t="shared" ref="KA24" si="593">JZ24+1</f>
        <v>285</v>
      </c>
      <c r="KB24" s="14">
        <f t="shared" ref="KB24" si="594">KA24+1</f>
        <v>286</v>
      </c>
      <c r="KC24" s="14">
        <f t="shared" ref="KC24" si="595">KB24+1</f>
        <v>287</v>
      </c>
      <c r="KD24" s="14">
        <f t="shared" ref="KD24" si="596">KC24+1</f>
        <v>288</v>
      </c>
      <c r="KE24" s="14">
        <f t="shared" ref="KE24" si="597">KD24+1</f>
        <v>289</v>
      </c>
      <c r="KF24" s="14">
        <f t="shared" ref="KF24" si="598">KE24+1</f>
        <v>290</v>
      </c>
      <c r="KG24" s="14">
        <f t="shared" ref="KG24" si="599">KF24+1</f>
        <v>291</v>
      </c>
      <c r="KH24" s="14">
        <f t="shared" ref="KH24" si="600">KG24+1</f>
        <v>292</v>
      </c>
      <c r="KI24" s="14">
        <f t="shared" ref="KI24" si="601">KH24+1</f>
        <v>293</v>
      </c>
      <c r="KJ24" s="14">
        <f t="shared" ref="KJ24" si="602">KI24+1</f>
        <v>294</v>
      </c>
      <c r="KK24" s="14">
        <f t="shared" ref="KK24" si="603">KJ24+1</f>
        <v>295</v>
      </c>
      <c r="KL24" s="14">
        <f t="shared" ref="KL24" si="604">KK24+1</f>
        <v>296</v>
      </c>
      <c r="KM24" s="14">
        <f t="shared" ref="KM24" si="605">KL24+1</f>
        <v>297</v>
      </c>
      <c r="KN24" s="14">
        <f t="shared" ref="KN24" si="606">KM24+1</f>
        <v>298</v>
      </c>
    </row>
    <row r="25" spans="1:300" x14ac:dyDescent="0.3">
      <c r="A25" t="str">
        <f>A14</f>
        <v>United Kingdom</v>
      </c>
      <c r="G25" s="96">
        <f t="shared" ref="G25:G31" si="607">AVERAGE(E14:G14)</f>
        <v>0.27049993459236288</v>
      </c>
      <c r="H25" s="96">
        <f t="shared" ref="H25:BP25" si="608">AVERAGE(F14:H14)</f>
        <v>0.2495262844602617</v>
      </c>
      <c r="I25" s="96">
        <f t="shared" si="608"/>
        <v>0.24403006875284414</v>
      </c>
      <c r="J25" s="96">
        <f t="shared" si="608"/>
        <v>0.23373312897666207</v>
      </c>
      <c r="K25" s="96">
        <f t="shared" si="608"/>
        <v>0.25374486600422136</v>
      </c>
      <c r="L25" s="96">
        <f t="shared" si="608"/>
        <v>0.27167608524185255</v>
      </c>
      <c r="M25" s="96">
        <f t="shared" si="608"/>
        <v>0.2837174121513597</v>
      </c>
      <c r="N25" s="96">
        <f t="shared" si="608"/>
        <v>0.27798676891141499</v>
      </c>
      <c r="O25" s="96">
        <f t="shared" si="608"/>
        <v>0.27213073757024314</v>
      </c>
      <c r="P25" s="96">
        <f t="shared" si="608"/>
        <v>0.25810854602834027</v>
      </c>
      <c r="Q25" s="96">
        <f t="shared" si="608"/>
        <v>0.24850634559237003</v>
      </c>
      <c r="R25" s="96">
        <f t="shared" si="608"/>
        <v>0.24780174429306254</v>
      </c>
      <c r="S25" s="96">
        <f t="shared" si="608"/>
        <v>0.24989873005169269</v>
      </c>
      <c r="T25" s="96">
        <f t="shared" si="608"/>
        <v>0.23753340023376338</v>
      </c>
      <c r="U25" s="96">
        <f t="shared" si="608"/>
        <v>0.2154417606746426</v>
      </c>
      <c r="V25" s="96">
        <f t="shared" si="608"/>
        <v>0.19929465106422248</v>
      </c>
      <c r="W25" s="96">
        <f t="shared" si="608"/>
        <v>0.19227818624972234</v>
      </c>
      <c r="X25" s="96">
        <f t="shared" si="608"/>
        <v>0.19447168837066076</v>
      </c>
      <c r="Y25" s="96">
        <f t="shared" si="608"/>
        <v>0.20001372525716041</v>
      </c>
      <c r="Z25" s="96">
        <f t="shared" si="608"/>
        <v>0.20307110605044287</v>
      </c>
      <c r="AA25" s="96">
        <f t="shared" si="608"/>
        <v>0.19533254360031682</v>
      </c>
      <c r="AB25" s="96">
        <f t="shared" si="608"/>
        <v>0.18135677475218834</v>
      </c>
      <c r="AC25" s="96">
        <f t="shared" si="608"/>
        <v>0.16735308965157927</v>
      </c>
      <c r="AD25" s="96">
        <f t="shared" si="608"/>
        <v>0.15450336797480055</v>
      </c>
      <c r="AE25" s="96">
        <f t="shared" si="608"/>
        <v>0.14696337946122986</v>
      </c>
      <c r="AF25" s="96">
        <f t="shared" si="608"/>
        <v>0.14175958004539649</v>
      </c>
      <c r="AG25" s="96">
        <f t="shared" si="608"/>
        <v>0.1388889596315408</v>
      </c>
      <c r="AH25" s="96">
        <f t="shared" si="608"/>
        <v>0.13052135553362487</v>
      </c>
      <c r="AI25" s="96">
        <f t="shared" si="608"/>
        <v>0.11973208222916847</v>
      </c>
      <c r="AJ25" s="96">
        <f t="shared" si="608"/>
        <v>0.10638458621460505</v>
      </c>
      <c r="AK25" s="96">
        <f t="shared" si="608"/>
        <v>9.7458965714662282E-2</v>
      </c>
      <c r="AL25" s="96">
        <f t="shared" si="608"/>
        <v>9.299520917653907E-2</v>
      </c>
      <c r="AM25" s="96">
        <f t="shared" si="608"/>
        <v>9.0139253684604848E-2</v>
      </c>
      <c r="AN25" s="96">
        <f t="shared" si="608"/>
        <v>8.8822890436514923E-2</v>
      </c>
      <c r="AO25" s="96">
        <f t="shared" si="608"/>
        <v>8.4807154067991108E-2</v>
      </c>
      <c r="AP25" s="96">
        <f t="shared" si="608"/>
        <v>8.0527693116613966E-2</v>
      </c>
      <c r="AQ25" s="96">
        <f t="shared" si="608"/>
        <v>7.10204271672666E-2</v>
      </c>
      <c r="AR25" s="96">
        <f t="shared" si="608"/>
        <v>6.312466493386755E-2</v>
      </c>
      <c r="AS25" s="96">
        <f t="shared" si="608"/>
        <v>5.5236983859302834E-2</v>
      </c>
      <c r="AT25" s="96">
        <f t="shared" si="608"/>
        <v>5.2764167343251588E-2</v>
      </c>
      <c r="AU25" s="96">
        <f t="shared" si="608"/>
        <v>5.1335298842294819E-2</v>
      </c>
      <c r="AV25" s="96">
        <f t="shared" si="608"/>
        <v>5.0064399648267775E-2</v>
      </c>
      <c r="AW25" s="96" t="e">
        <f t="shared" si="608"/>
        <v>#N/A</v>
      </c>
      <c r="AX25" s="96" t="e">
        <f t="shared" si="608"/>
        <v>#N/A</v>
      </c>
      <c r="AY25" s="96" t="e">
        <f t="shared" si="608"/>
        <v>#N/A</v>
      </c>
      <c r="AZ25" s="96" t="e">
        <f t="shared" si="608"/>
        <v>#N/A</v>
      </c>
      <c r="BA25" s="96" t="e">
        <f t="shared" si="608"/>
        <v>#N/A</v>
      </c>
      <c r="BB25" s="96" t="e">
        <f t="shared" si="608"/>
        <v>#N/A</v>
      </c>
      <c r="BC25" s="96" t="e">
        <f t="shared" si="608"/>
        <v>#N/A</v>
      </c>
      <c r="BD25" s="96" t="e">
        <f t="shared" si="608"/>
        <v>#N/A</v>
      </c>
      <c r="BE25" s="96" t="e">
        <f t="shared" si="608"/>
        <v>#N/A</v>
      </c>
      <c r="BF25" s="96" t="e">
        <f t="shared" si="608"/>
        <v>#N/A</v>
      </c>
      <c r="BG25" s="96" t="e">
        <f t="shared" si="608"/>
        <v>#N/A</v>
      </c>
      <c r="BH25" s="96" t="e">
        <f t="shared" si="608"/>
        <v>#N/A</v>
      </c>
      <c r="BI25" s="96" t="e">
        <f t="shared" si="608"/>
        <v>#N/A</v>
      </c>
      <c r="BJ25" s="96" t="e">
        <f t="shared" si="608"/>
        <v>#N/A</v>
      </c>
      <c r="BK25" s="96" t="e">
        <f t="shared" si="608"/>
        <v>#N/A</v>
      </c>
      <c r="BL25" s="96" t="e">
        <f t="shared" si="608"/>
        <v>#N/A</v>
      </c>
      <c r="BM25" s="96" t="e">
        <f t="shared" si="608"/>
        <v>#N/A</v>
      </c>
      <c r="BN25" s="96" t="e">
        <f t="shared" si="608"/>
        <v>#N/A</v>
      </c>
      <c r="BO25" s="96" t="e">
        <f t="shared" si="608"/>
        <v>#N/A</v>
      </c>
      <c r="BP25" s="96" t="e">
        <f t="shared" si="608"/>
        <v>#N/A</v>
      </c>
      <c r="BQ25" s="96" t="e">
        <f t="shared" ref="BQ25" si="609">AVERAGE(BO14:BQ14)</f>
        <v>#N/A</v>
      </c>
      <c r="BR25" s="96" t="e">
        <f t="shared" ref="BR25" si="610">AVERAGE(BP14:BR14)</f>
        <v>#N/A</v>
      </c>
      <c r="BS25" s="96" t="e">
        <f t="shared" ref="BS25" si="611">AVERAGE(BQ14:BS14)</f>
        <v>#N/A</v>
      </c>
      <c r="BT25" s="96" t="e">
        <f t="shared" ref="BT25" si="612">AVERAGE(BR14:BT14)</f>
        <v>#N/A</v>
      </c>
      <c r="BU25" s="96" t="e">
        <f t="shared" ref="BU25" si="613">AVERAGE(BS14:BU14)</f>
        <v>#N/A</v>
      </c>
      <c r="BV25" s="96" t="e">
        <f t="shared" ref="BV25" si="614">AVERAGE(BT14:BV14)</f>
        <v>#N/A</v>
      </c>
      <c r="BW25" s="96" t="e">
        <f t="shared" ref="BW25" si="615">AVERAGE(BU14:BW14)</f>
        <v>#N/A</v>
      </c>
      <c r="BX25" s="96" t="e">
        <f t="shared" ref="BX25" si="616">AVERAGE(BV14:BX14)</f>
        <v>#N/A</v>
      </c>
      <c r="BY25" s="96" t="e">
        <f t="shared" ref="BY25" si="617">AVERAGE(BW14:BY14)</f>
        <v>#N/A</v>
      </c>
      <c r="BZ25" s="96" t="e">
        <f t="shared" ref="BZ25" si="618">AVERAGE(BX14:BZ14)</f>
        <v>#N/A</v>
      </c>
      <c r="CA25" s="96" t="e">
        <f t="shared" ref="CA25" si="619">AVERAGE(BY14:CA14)</f>
        <v>#N/A</v>
      </c>
      <c r="CB25" s="96" t="e">
        <f t="shared" ref="CB25" si="620">AVERAGE(BZ14:CB14)</f>
        <v>#N/A</v>
      </c>
      <c r="CC25" s="96" t="e">
        <f t="shared" ref="CC25" si="621">AVERAGE(CA14:CC14)</f>
        <v>#N/A</v>
      </c>
      <c r="CD25" s="96" t="e">
        <f t="shared" ref="CD25" si="622">AVERAGE(CB14:CD14)</f>
        <v>#N/A</v>
      </c>
      <c r="CE25" s="96" t="e">
        <f t="shared" ref="CE25" si="623">AVERAGE(CC14:CE14)</f>
        <v>#N/A</v>
      </c>
      <c r="CF25" s="96" t="e">
        <f t="shared" ref="CF25" si="624">AVERAGE(CD14:CF14)</f>
        <v>#N/A</v>
      </c>
      <c r="CG25" s="96" t="e">
        <f t="shared" ref="CG25" si="625">AVERAGE(CE14:CG14)</f>
        <v>#N/A</v>
      </c>
      <c r="CH25" s="96" t="e">
        <f t="shared" ref="CH25" si="626">AVERAGE(CF14:CH14)</f>
        <v>#N/A</v>
      </c>
      <c r="CI25" s="96" t="e">
        <f t="shared" ref="CI25" si="627">AVERAGE(CG14:CI14)</f>
        <v>#N/A</v>
      </c>
      <c r="CJ25" s="96" t="e">
        <f t="shared" ref="CJ25" si="628">AVERAGE(CH14:CJ14)</f>
        <v>#N/A</v>
      </c>
      <c r="CK25" s="96" t="e">
        <f t="shared" ref="CK25" si="629">AVERAGE(CI14:CK14)</f>
        <v>#N/A</v>
      </c>
      <c r="CL25" s="96" t="e">
        <f t="shared" ref="CL25" si="630">AVERAGE(CJ14:CL14)</f>
        <v>#N/A</v>
      </c>
      <c r="CM25" s="96" t="e">
        <f t="shared" ref="CM25" si="631">AVERAGE(CK14:CM14)</f>
        <v>#N/A</v>
      </c>
      <c r="CN25" s="96" t="e">
        <f t="shared" ref="CN25" si="632">AVERAGE(CL14:CN14)</f>
        <v>#N/A</v>
      </c>
      <c r="CO25" s="96" t="e">
        <f t="shared" ref="CO25" si="633">AVERAGE(CM14:CO14)</f>
        <v>#N/A</v>
      </c>
      <c r="CP25" s="96" t="e">
        <f t="shared" ref="CP25" si="634">AVERAGE(CN14:CP14)</f>
        <v>#N/A</v>
      </c>
      <c r="CQ25" s="96" t="e">
        <f t="shared" ref="CQ25" si="635">AVERAGE(CO14:CQ14)</f>
        <v>#N/A</v>
      </c>
      <c r="CR25" s="96" t="e">
        <f t="shared" ref="CR25" si="636">AVERAGE(CP14:CR14)</f>
        <v>#N/A</v>
      </c>
      <c r="CS25" s="96" t="e">
        <f t="shared" ref="CS25" si="637">AVERAGE(CQ14:CS14)</f>
        <v>#N/A</v>
      </c>
      <c r="CT25" s="96" t="e">
        <f t="shared" ref="CT25" si="638">AVERAGE(CR14:CT14)</f>
        <v>#N/A</v>
      </c>
      <c r="CU25" s="96" t="e">
        <f t="shared" ref="CU25" si="639">AVERAGE(CS14:CU14)</f>
        <v>#N/A</v>
      </c>
      <c r="CV25" s="96" t="e">
        <f t="shared" ref="CV25" si="640">AVERAGE(CT14:CV14)</f>
        <v>#N/A</v>
      </c>
      <c r="CW25" s="96" t="e">
        <f t="shared" ref="CW25" si="641">AVERAGE(CU14:CW14)</f>
        <v>#N/A</v>
      </c>
      <c r="CX25" s="96" t="e">
        <f t="shared" ref="CX25" si="642">AVERAGE(CV14:CX14)</f>
        <v>#N/A</v>
      </c>
      <c r="CY25" s="96" t="e">
        <f t="shared" ref="CY25" si="643">AVERAGE(CW14:CY14)</f>
        <v>#N/A</v>
      </c>
      <c r="CZ25" s="96" t="e">
        <f t="shared" ref="CZ25" si="644">AVERAGE(CX14:CZ14)</f>
        <v>#N/A</v>
      </c>
      <c r="DA25" s="96" t="e">
        <f t="shared" ref="DA25" si="645">AVERAGE(CY14:DA14)</f>
        <v>#N/A</v>
      </c>
      <c r="DB25" s="96" t="e">
        <f t="shared" ref="DB25" si="646">AVERAGE(CZ14:DB14)</f>
        <v>#N/A</v>
      </c>
      <c r="DC25" s="96" t="e">
        <f t="shared" ref="DC25" si="647">AVERAGE(DA14:DC14)</f>
        <v>#N/A</v>
      </c>
      <c r="DD25" s="96" t="e">
        <f t="shared" ref="DD25" si="648">AVERAGE(DB14:DD14)</f>
        <v>#N/A</v>
      </c>
      <c r="DE25" s="96" t="e">
        <f t="shared" ref="DE25" si="649">AVERAGE(DC14:DE14)</f>
        <v>#N/A</v>
      </c>
      <c r="DF25" s="96" t="e">
        <f t="shared" ref="DF25" si="650">AVERAGE(DD14:DF14)</f>
        <v>#N/A</v>
      </c>
      <c r="DG25" s="96" t="e">
        <f t="shared" ref="DG25" si="651">AVERAGE(DE14:DG14)</f>
        <v>#N/A</v>
      </c>
      <c r="DH25" s="96" t="e">
        <f t="shared" ref="DH25" si="652">AVERAGE(DF14:DH14)</f>
        <v>#N/A</v>
      </c>
      <c r="DI25" s="96" t="e">
        <f t="shared" ref="DI25" si="653">AVERAGE(DG14:DI14)</f>
        <v>#N/A</v>
      </c>
      <c r="DJ25" s="96" t="e">
        <f t="shared" ref="DJ25" si="654">AVERAGE(DH14:DJ14)</f>
        <v>#N/A</v>
      </c>
      <c r="DK25" s="96" t="e">
        <f t="shared" ref="DK25" si="655">AVERAGE(DI14:DK14)</f>
        <v>#N/A</v>
      </c>
      <c r="DL25" s="96" t="e">
        <f t="shared" ref="DL25" si="656">AVERAGE(DJ14:DL14)</f>
        <v>#N/A</v>
      </c>
      <c r="DM25" s="96" t="e">
        <f t="shared" ref="DM25" si="657">AVERAGE(DK14:DM14)</f>
        <v>#N/A</v>
      </c>
      <c r="DN25" s="96" t="e">
        <f t="shared" ref="DN25" si="658">AVERAGE(DL14:DN14)</f>
        <v>#N/A</v>
      </c>
      <c r="DO25" s="96" t="e">
        <f t="shared" ref="DO25" si="659">AVERAGE(DM14:DO14)</f>
        <v>#N/A</v>
      </c>
      <c r="DP25" s="96" t="e">
        <f t="shared" ref="DP25" si="660">AVERAGE(DN14:DP14)</f>
        <v>#N/A</v>
      </c>
      <c r="DQ25" s="96" t="e">
        <f t="shared" ref="DQ25" si="661">AVERAGE(DO14:DQ14)</f>
        <v>#N/A</v>
      </c>
      <c r="DR25" s="96" t="e">
        <f t="shared" ref="DR25" si="662">AVERAGE(DP14:DR14)</f>
        <v>#N/A</v>
      </c>
      <c r="DS25" s="96" t="e">
        <f t="shared" ref="DS25" si="663">AVERAGE(DQ14:DS14)</f>
        <v>#N/A</v>
      </c>
      <c r="DT25" s="96" t="e">
        <f t="shared" ref="DT25" si="664">AVERAGE(DR14:DT14)</f>
        <v>#N/A</v>
      </c>
      <c r="DU25" s="96" t="e">
        <f t="shared" ref="DU25" si="665">AVERAGE(DS14:DU14)</f>
        <v>#N/A</v>
      </c>
      <c r="DV25" s="96" t="e">
        <f t="shared" ref="DV25" si="666">AVERAGE(DT14:DV14)</f>
        <v>#N/A</v>
      </c>
      <c r="DW25" s="96" t="e">
        <f t="shared" ref="DW25" si="667">AVERAGE(DU14:DW14)</f>
        <v>#N/A</v>
      </c>
      <c r="DX25" s="96" t="e">
        <f t="shared" ref="DX25" si="668">AVERAGE(DV14:DX14)</f>
        <v>#N/A</v>
      </c>
      <c r="DY25" s="96" t="e">
        <f t="shared" ref="DY25" si="669">AVERAGE(DW14:DY14)</f>
        <v>#N/A</v>
      </c>
      <c r="DZ25" s="96" t="e">
        <f t="shared" ref="DZ25" si="670">AVERAGE(DX14:DZ14)</f>
        <v>#N/A</v>
      </c>
      <c r="EA25" s="96" t="e">
        <f t="shared" ref="EA25" si="671">AVERAGE(DY14:EA14)</f>
        <v>#N/A</v>
      </c>
      <c r="EB25" s="96" t="e">
        <f t="shared" ref="EB25" si="672">AVERAGE(DZ14:EB14)</f>
        <v>#N/A</v>
      </c>
      <c r="EC25" s="96" t="e">
        <f t="shared" ref="EC25" si="673">AVERAGE(EA14:EC14)</f>
        <v>#N/A</v>
      </c>
      <c r="ED25" s="96" t="e">
        <f t="shared" ref="ED25" si="674">AVERAGE(EB14:ED14)</f>
        <v>#N/A</v>
      </c>
      <c r="EE25" s="96" t="e">
        <f t="shared" ref="EE25" si="675">AVERAGE(EC14:EE14)</f>
        <v>#N/A</v>
      </c>
      <c r="EF25" s="96" t="e">
        <f t="shared" ref="EF25" si="676">AVERAGE(ED14:EF14)</f>
        <v>#N/A</v>
      </c>
      <c r="EG25" s="96" t="e">
        <f t="shared" ref="EG25" si="677">AVERAGE(EE14:EG14)</f>
        <v>#N/A</v>
      </c>
      <c r="EH25" s="96" t="e">
        <f t="shared" ref="EH25" si="678">AVERAGE(EF14:EH14)</f>
        <v>#N/A</v>
      </c>
      <c r="EI25" s="96" t="e">
        <f t="shared" ref="EI25" si="679">AVERAGE(EG14:EI14)</f>
        <v>#N/A</v>
      </c>
      <c r="EJ25" s="96" t="e">
        <f t="shared" ref="EJ25" si="680">AVERAGE(EH14:EJ14)</f>
        <v>#N/A</v>
      </c>
      <c r="EK25" s="96" t="e">
        <f t="shared" ref="EK25" si="681">AVERAGE(EI14:EK14)</f>
        <v>#N/A</v>
      </c>
      <c r="EL25" s="96" t="e">
        <f t="shared" ref="EL25" si="682">AVERAGE(EJ14:EL14)</f>
        <v>#N/A</v>
      </c>
      <c r="EM25" s="96" t="e">
        <f t="shared" ref="EM25" si="683">AVERAGE(EK14:EM14)</f>
        <v>#N/A</v>
      </c>
      <c r="EN25" s="96" t="e">
        <f t="shared" ref="EN25" si="684">AVERAGE(EL14:EN14)</f>
        <v>#N/A</v>
      </c>
      <c r="EO25" s="96" t="e">
        <f t="shared" ref="EO25" si="685">AVERAGE(EM14:EO14)</f>
        <v>#N/A</v>
      </c>
      <c r="EP25" s="96" t="e">
        <f t="shared" ref="EP25" si="686">AVERAGE(EN14:EP14)</f>
        <v>#N/A</v>
      </c>
      <c r="EQ25" s="96" t="e">
        <f t="shared" ref="EQ25" si="687">AVERAGE(EO14:EQ14)</f>
        <v>#N/A</v>
      </c>
      <c r="ER25" s="96" t="e">
        <f t="shared" ref="ER25" si="688">AVERAGE(EP14:ER14)</f>
        <v>#N/A</v>
      </c>
      <c r="ES25" s="96" t="e">
        <f t="shared" ref="ES25" si="689">AVERAGE(EQ14:ES14)</f>
        <v>#N/A</v>
      </c>
      <c r="ET25" s="96" t="e">
        <f t="shared" ref="ET25" si="690">AVERAGE(ER14:ET14)</f>
        <v>#N/A</v>
      </c>
      <c r="EU25" s="96" t="e">
        <f t="shared" ref="EU25" si="691">AVERAGE(ES14:EU14)</f>
        <v>#N/A</v>
      </c>
      <c r="EV25" s="96" t="e">
        <f t="shared" ref="EV25" si="692">AVERAGE(ET14:EV14)</f>
        <v>#N/A</v>
      </c>
      <c r="EW25" s="96" t="e">
        <f t="shared" ref="EW25" si="693">AVERAGE(EU14:EW14)</f>
        <v>#N/A</v>
      </c>
      <c r="EX25" s="96" t="e">
        <f t="shared" ref="EX25" si="694">AVERAGE(EV14:EX14)</f>
        <v>#N/A</v>
      </c>
      <c r="EY25" s="96" t="e">
        <f t="shared" ref="EY25" si="695">AVERAGE(EW14:EY14)</f>
        <v>#N/A</v>
      </c>
      <c r="EZ25" s="96" t="e">
        <f t="shared" ref="EZ25" si="696">AVERAGE(EX14:EZ14)</f>
        <v>#N/A</v>
      </c>
      <c r="FA25" s="96" t="e">
        <f t="shared" ref="FA25" si="697">AVERAGE(EY14:FA14)</f>
        <v>#N/A</v>
      </c>
      <c r="FB25" s="96" t="e">
        <f t="shared" ref="FB25" si="698">AVERAGE(EZ14:FB14)</f>
        <v>#N/A</v>
      </c>
      <c r="FC25" s="96" t="e">
        <f t="shared" ref="FC25" si="699">AVERAGE(FA14:FC14)</f>
        <v>#N/A</v>
      </c>
      <c r="FD25" s="96" t="e">
        <f t="shared" ref="FD25" si="700">AVERAGE(FB14:FD14)</f>
        <v>#N/A</v>
      </c>
      <c r="FE25" s="96" t="e">
        <f t="shared" ref="FE25" si="701">AVERAGE(FC14:FE14)</f>
        <v>#N/A</v>
      </c>
      <c r="FF25" s="96" t="e">
        <f t="shared" ref="FF25" si="702">AVERAGE(FD14:FF14)</f>
        <v>#N/A</v>
      </c>
      <c r="FG25" s="96" t="e">
        <f t="shared" ref="FG25" si="703">AVERAGE(FE14:FG14)</f>
        <v>#N/A</v>
      </c>
      <c r="FH25" s="96" t="e">
        <f t="shared" ref="FH25" si="704">AVERAGE(FF14:FH14)</f>
        <v>#N/A</v>
      </c>
      <c r="FI25" s="96" t="e">
        <f t="shared" ref="FI25" si="705">AVERAGE(FG14:FI14)</f>
        <v>#N/A</v>
      </c>
      <c r="FJ25" s="96" t="e">
        <f t="shared" ref="FJ25" si="706">AVERAGE(FH14:FJ14)</f>
        <v>#N/A</v>
      </c>
      <c r="FK25" s="96" t="e">
        <f t="shared" ref="FK25" si="707">AVERAGE(FI14:FK14)</f>
        <v>#N/A</v>
      </c>
      <c r="FL25" s="96" t="e">
        <f t="shared" ref="FL25" si="708">AVERAGE(FJ14:FL14)</f>
        <v>#N/A</v>
      </c>
      <c r="FM25" s="96" t="e">
        <f t="shared" ref="FM25" si="709">AVERAGE(FK14:FM14)</f>
        <v>#N/A</v>
      </c>
      <c r="FN25" s="96" t="e">
        <f t="shared" ref="FN25" si="710">AVERAGE(FL14:FN14)</f>
        <v>#N/A</v>
      </c>
      <c r="FO25" s="96" t="e">
        <f t="shared" ref="FO25" si="711">AVERAGE(FM14:FO14)</f>
        <v>#N/A</v>
      </c>
      <c r="FP25" s="96" t="e">
        <f t="shared" ref="FP25" si="712">AVERAGE(FN14:FP14)</f>
        <v>#N/A</v>
      </c>
      <c r="FQ25" s="96" t="e">
        <f t="shared" ref="FQ25" si="713">AVERAGE(FO14:FQ14)</f>
        <v>#N/A</v>
      </c>
      <c r="FR25" s="96" t="e">
        <f t="shared" ref="FR25" si="714">AVERAGE(FP14:FR14)</f>
        <v>#N/A</v>
      </c>
      <c r="FS25" s="96" t="e">
        <f t="shared" ref="FS25" si="715">AVERAGE(FQ14:FS14)</f>
        <v>#N/A</v>
      </c>
      <c r="FT25" s="96" t="e">
        <f t="shared" ref="FT25" si="716">AVERAGE(FR14:FT14)</f>
        <v>#N/A</v>
      </c>
      <c r="FU25" s="96" t="e">
        <f t="shared" ref="FU25" si="717">AVERAGE(FS14:FU14)</f>
        <v>#N/A</v>
      </c>
      <c r="FV25" s="96" t="e">
        <f t="shared" ref="FV25" si="718">AVERAGE(FT14:FV14)</f>
        <v>#N/A</v>
      </c>
      <c r="FW25" s="96" t="e">
        <f t="shared" ref="FW25" si="719">AVERAGE(FU14:FW14)</f>
        <v>#N/A</v>
      </c>
      <c r="FX25" s="96" t="e">
        <f t="shared" ref="FX25" si="720">AVERAGE(FV14:FX14)</f>
        <v>#N/A</v>
      </c>
      <c r="FY25" s="96" t="e">
        <f t="shared" ref="FY25" si="721">AVERAGE(FW14:FY14)</f>
        <v>#N/A</v>
      </c>
      <c r="FZ25" s="96" t="e">
        <f t="shared" ref="FZ25" si="722">AVERAGE(FX14:FZ14)</f>
        <v>#N/A</v>
      </c>
      <c r="GA25" s="96" t="e">
        <f t="shared" ref="GA25" si="723">AVERAGE(FY14:GA14)</f>
        <v>#N/A</v>
      </c>
      <c r="GB25" s="96" t="e">
        <f t="shared" ref="GB25" si="724">AVERAGE(FZ14:GB14)</f>
        <v>#N/A</v>
      </c>
      <c r="GC25" s="96" t="e">
        <f t="shared" ref="GC25" si="725">AVERAGE(GA14:GC14)</f>
        <v>#N/A</v>
      </c>
      <c r="GD25" s="96" t="e">
        <f t="shared" ref="GD25" si="726">AVERAGE(GB14:GD14)</f>
        <v>#N/A</v>
      </c>
      <c r="GE25" s="96" t="e">
        <f t="shared" ref="GE25" si="727">AVERAGE(GC14:GE14)</f>
        <v>#N/A</v>
      </c>
      <c r="GF25" s="96" t="e">
        <f t="shared" ref="GF25" si="728">AVERAGE(GD14:GF14)</f>
        <v>#N/A</v>
      </c>
      <c r="GG25" s="96" t="e">
        <f t="shared" ref="GG25" si="729">AVERAGE(GE14:GG14)</f>
        <v>#N/A</v>
      </c>
      <c r="GH25" s="96" t="e">
        <f t="shared" ref="GH25" si="730">AVERAGE(GF14:GH14)</f>
        <v>#N/A</v>
      </c>
      <c r="GI25" s="96" t="e">
        <f t="shared" ref="GI25" si="731">AVERAGE(GG14:GI14)</f>
        <v>#N/A</v>
      </c>
      <c r="GJ25" s="96" t="e">
        <f t="shared" ref="GJ25" si="732">AVERAGE(GH14:GJ14)</f>
        <v>#N/A</v>
      </c>
      <c r="GK25" s="96" t="e">
        <f t="shared" ref="GK25" si="733">AVERAGE(GI14:GK14)</f>
        <v>#N/A</v>
      </c>
      <c r="GL25" s="96" t="e">
        <f t="shared" ref="GL25" si="734">AVERAGE(GJ14:GL14)</f>
        <v>#N/A</v>
      </c>
      <c r="GM25" s="96" t="e">
        <f t="shared" ref="GM25" si="735">AVERAGE(GK14:GM14)</f>
        <v>#N/A</v>
      </c>
      <c r="GN25" s="96" t="e">
        <f t="shared" ref="GN25" si="736">AVERAGE(GL14:GN14)</f>
        <v>#N/A</v>
      </c>
      <c r="GO25" s="96" t="e">
        <f t="shared" ref="GO25" si="737">AVERAGE(GM14:GO14)</f>
        <v>#N/A</v>
      </c>
      <c r="GP25" s="96" t="e">
        <f t="shared" ref="GP25" si="738">AVERAGE(GN14:GP14)</f>
        <v>#N/A</v>
      </c>
      <c r="GQ25" s="96" t="e">
        <f t="shared" ref="GQ25" si="739">AVERAGE(GO14:GQ14)</f>
        <v>#N/A</v>
      </c>
      <c r="GR25" s="96" t="e">
        <f t="shared" ref="GR25" si="740">AVERAGE(GP14:GR14)</f>
        <v>#N/A</v>
      </c>
      <c r="GS25" s="96" t="e">
        <f t="shared" ref="GS25" si="741">AVERAGE(GQ14:GS14)</f>
        <v>#N/A</v>
      </c>
      <c r="GT25" s="96" t="e">
        <f t="shared" ref="GT25" si="742">AVERAGE(GR14:GT14)</f>
        <v>#N/A</v>
      </c>
      <c r="GU25" s="96" t="e">
        <f t="shared" ref="GU25" si="743">AVERAGE(GS14:GU14)</f>
        <v>#N/A</v>
      </c>
      <c r="GV25" s="96" t="e">
        <f t="shared" ref="GV25" si="744">AVERAGE(GT14:GV14)</f>
        <v>#N/A</v>
      </c>
      <c r="GW25" s="96" t="e">
        <f t="shared" ref="GW25" si="745">AVERAGE(GU14:GW14)</f>
        <v>#N/A</v>
      </c>
      <c r="GX25" s="96" t="e">
        <f t="shared" ref="GX25" si="746">AVERAGE(GV14:GX14)</f>
        <v>#N/A</v>
      </c>
      <c r="GY25" s="96" t="e">
        <f t="shared" ref="GY25" si="747">AVERAGE(GW14:GY14)</f>
        <v>#N/A</v>
      </c>
      <c r="GZ25" s="96" t="e">
        <f t="shared" ref="GZ25" si="748">AVERAGE(GX14:GZ14)</f>
        <v>#N/A</v>
      </c>
      <c r="HA25" s="96" t="e">
        <f t="shared" ref="HA25" si="749">AVERAGE(GY14:HA14)</f>
        <v>#N/A</v>
      </c>
      <c r="HB25" s="96" t="e">
        <f t="shared" ref="HB25" si="750">AVERAGE(GZ14:HB14)</f>
        <v>#N/A</v>
      </c>
      <c r="HC25" s="96" t="e">
        <f t="shared" ref="HC25" si="751">AVERAGE(HA14:HC14)</f>
        <v>#N/A</v>
      </c>
      <c r="HD25" s="96" t="e">
        <f t="shared" ref="HD25" si="752">AVERAGE(HB14:HD14)</f>
        <v>#N/A</v>
      </c>
      <c r="HE25" s="96" t="e">
        <f t="shared" ref="HE25" si="753">AVERAGE(HC14:HE14)</f>
        <v>#N/A</v>
      </c>
      <c r="HF25" s="96" t="e">
        <f t="shared" ref="HF25" si="754">AVERAGE(HD14:HF14)</f>
        <v>#N/A</v>
      </c>
      <c r="HG25" s="96" t="e">
        <f t="shared" ref="HG25" si="755">AVERAGE(HE14:HG14)</f>
        <v>#N/A</v>
      </c>
      <c r="HH25" s="96" t="e">
        <f t="shared" ref="HH25" si="756">AVERAGE(HF14:HH14)</f>
        <v>#N/A</v>
      </c>
      <c r="HI25" s="96" t="e">
        <f t="shared" ref="HI25" si="757">AVERAGE(HG14:HI14)</f>
        <v>#N/A</v>
      </c>
      <c r="HJ25" s="96" t="e">
        <f t="shared" ref="HJ25" si="758">AVERAGE(HH14:HJ14)</f>
        <v>#N/A</v>
      </c>
      <c r="HK25" s="96" t="e">
        <f t="shared" ref="HK25" si="759">AVERAGE(HI14:HK14)</f>
        <v>#N/A</v>
      </c>
      <c r="HL25" s="96" t="e">
        <f t="shared" ref="HL25" si="760">AVERAGE(HJ14:HL14)</f>
        <v>#N/A</v>
      </c>
      <c r="HM25" s="96" t="e">
        <f t="shared" ref="HM25" si="761">AVERAGE(HK14:HM14)</f>
        <v>#N/A</v>
      </c>
      <c r="HN25" s="96" t="e">
        <f t="shared" ref="HN25" si="762">AVERAGE(HL14:HN14)</f>
        <v>#N/A</v>
      </c>
      <c r="HO25" s="96" t="e">
        <f t="shared" ref="HO25" si="763">AVERAGE(HM14:HO14)</f>
        <v>#N/A</v>
      </c>
      <c r="HP25" s="96" t="e">
        <f t="shared" ref="HP25" si="764">AVERAGE(HN14:HP14)</f>
        <v>#N/A</v>
      </c>
      <c r="HQ25" s="96" t="e">
        <f t="shared" ref="HQ25" si="765">AVERAGE(HO14:HQ14)</f>
        <v>#N/A</v>
      </c>
      <c r="HR25" s="96" t="e">
        <f t="shared" ref="HR25" si="766">AVERAGE(HP14:HR14)</f>
        <v>#N/A</v>
      </c>
      <c r="HS25" s="96" t="e">
        <f t="shared" ref="HS25" si="767">AVERAGE(HQ14:HS14)</f>
        <v>#N/A</v>
      </c>
      <c r="HT25" s="96" t="e">
        <f t="shared" ref="HT25" si="768">AVERAGE(HR14:HT14)</f>
        <v>#N/A</v>
      </c>
      <c r="HU25" s="96" t="e">
        <f t="shared" ref="HU25" si="769">AVERAGE(HS14:HU14)</f>
        <v>#N/A</v>
      </c>
      <c r="HV25" s="96" t="e">
        <f t="shared" ref="HV25" si="770">AVERAGE(HT14:HV14)</f>
        <v>#N/A</v>
      </c>
      <c r="HW25" s="96" t="e">
        <f t="shared" ref="HW25" si="771">AVERAGE(HU14:HW14)</f>
        <v>#N/A</v>
      </c>
      <c r="HX25" s="96" t="e">
        <f t="shared" ref="HX25" si="772">AVERAGE(HV14:HX14)</f>
        <v>#N/A</v>
      </c>
      <c r="HY25" s="96" t="e">
        <f t="shared" ref="HY25" si="773">AVERAGE(HW14:HY14)</f>
        <v>#N/A</v>
      </c>
      <c r="HZ25" s="96" t="e">
        <f t="shared" ref="HZ25" si="774">AVERAGE(HX14:HZ14)</f>
        <v>#N/A</v>
      </c>
      <c r="IA25" s="96" t="e">
        <f t="shared" ref="IA25" si="775">AVERAGE(HY14:IA14)</f>
        <v>#N/A</v>
      </c>
      <c r="IB25" s="96" t="e">
        <f t="shared" ref="IB25" si="776">AVERAGE(HZ14:IB14)</f>
        <v>#N/A</v>
      </c>
      <c r="IC25" s="96" t="e">
        <f t="shared" ref="IC25" si="777">AVERAGE(IA14:IC14)</f>
        <v>#N/A</v>
      </c>
      <c r="ID25" s="96" t="e">
        <f t="shared" ref="ID25" si="778">AVERAGE(IB14:ID14)</f>
        <v>#N/A</v>
      </c>
      <c r="IE25" s="96" t="e">
        <f t="shared" ref="IE25" si="779">AVERAGE(IC14:IE14)</f>
        <v>#N/A</v>
      </c>
      <c r="IF25" s="96" t="e">
        <f t="shared" ref="IF25" si="780">AVERAGE(ID14:IF14)</f>
        <v>#N/A</v>
      </c>
      <c r="IG25" s="96" t="e">
        <f t="shared" ref="IG25" si="781">AVERAGE(IE14:IG14)</f>
        <v>#N/A</v>
      </c>
      <c r="IH25" s="96" t="e">
        <f t="shared" ref="IH25" si="782">AVERAGE(IF14:IH14)</f>
        <v>#N/A</v>
      </c>
      <c r="II25" s="96" t="e">
        <f t="shared" ref="II25" si="783">AVERAGE(IG14:II14)</f>
        <v>#N/A</v>
      </c>
      <c r="IJ25" s="96" t="e">
        <f t="shared" ref="IJ25" si="784">AVERAGE(IH14:IJ14)</f>
        <v>#N/A</v>
      </c>
      <c r="IK25" s="96" t="e">
        <f t="shared" ref="IK25" si="785">AVERAGE(II14:IK14)</f>
        <v>#N/A</v>
      </c>
      <c r="IL25" s="96" t="e">
        <f t="shared" ref="IL25" si="786">AVERAGE(IJ14:IL14)</f>
        <v>#N/A</v>
      </c>
      <c r="IM25" s="96" t="e">
        <f t="shared" ref="IM25" si="787">AVERAGE(IK14:IM14)</f>
        <v>#N/A</v>
      </c>
      <c r="IN25" s="96" t="e">
        <f t="shared" ref="IN25" si="788">AVERAGE(IL14:IN14)</f>
        <v>#N/A</v>
      </c>
      <c r="IO25" s="96" t="e">
        <f t="shared" ref="IO25" si="789">AVERAGE(IM14:IO14)</f>
        <v>#N/A</v>
      </c>
      <c r="IP25" s="96" t="e">
        <f t="shared" ref="IP25" si="790">AVERAGE(IN14:IP14)</f>
        <v>#N/A</v>
      </c>
      <c r="IQ25" s="96" t="e">
        <f t="shared" ref="IQ25" si="791">AVERAGE(IO14:IQ14)</f>
        <v>#N/A</v>
      </c>
      <c r="IR25" s="96" t="e">
        <f t="shared" ref="IR25" si="792">AVERAGE(IP14:IR14)</f>
        <v>#N/A</v>
      </c>
      <c r="IS25" s="96" t="e">
        <f t="shared" ref="IS25" si="793">AVERAGE(IQ14:IS14)</f>
        <v>#N/A</v>
      </c>
      <c r="IT25" s="96" t="e">
        <f t="shared" ref="IT25" si="794">AVERAGE(IR14:IT14)</f>
        <v>#N/A</v>
      </c>
      <c r="IU25" s="96" t="e">
        <f t="shared" ref="IU25" si="795">AVERAGE(IS14:IU14)</f>
        <v>#N/A</v>
      </c>
      <c r="IV25" s="96" t="e">
        <f t="shared" ref="IV25" si="796">AVERAGE(IT14:IV14)</f>
        <v>#N/A</v>
      </c>
      <c r="IW25" s="96" t="e">
        <f t="shared" ref="IW25" si="797">AVERAGE(IU14:IW14)</f>
        <v>#N/A</v>
      </c>
      <c r="IX25" s="96" t="e">
        <f t="shared" ref="IX25" si="798">AVERAGE(IV14:IX14)</f>
        <v>#N/A</v>
      </c>
      <c r="IY25" s="96" t="e">
        <f t="shared" ref="IY25" si="799">AVERAGE(IW14:IY14)</f>
        <v>#N/A</v>
      </c>
      <c r="IZ25" s="96" t="e">
        <f t="shared" ref="IZ25" si="800">AVERAGE(IX14:IZ14)</f>
        <v>#N/A</v>
      </c>
      <c r="JA25" s="96" t="e">
        <f t="shared" ref="JA25" si="801">AVERAGE(IY14:JA14)</f>
        <v>#N/A</v>
      </c>
      <c r="JB25" s="96" t="e">
        <f t="shared" ref="JB25" si="802">AVERAGE(IZ14:JB14)</f>
        <v>#N/A</v>
      </c>
      <c r="JC25" s="96" t="e">
        <f t="shared" ref="JC25" si="803">AVERAGE(JA14:JC14)</f>
        <v>#N/A</v>
      </c>
      <c r="JD25" s="96" t="e">
        <f t="shared" ref="JD25" si="804">AVERAGE(JB14:JD14)</f>
        <v>#N/A</v>
      </c>
      <c r="JE25" s="96" t="e">
        <f t="shared" ref="JE25" si="805">AVERAGE(JC14:JE14)</f>
        <v>#N/A</v>
      </c>
      <c r="JF25" s="96" t="e">
        <f t="shared" ref="JF25" si="806">AVERAGE(JD14:JF14)</f>
        <v>#N/A</v>
      </c>
      <c r="JG25" s="96" t="e">
        <f t="shared" ref="JG25" si="807">AVERAGE(JE14:JG14)</f>
        <v>#N/A</v>
      </c>
      <c r="JH25" s="96" t="e">
        <f t="shared" ref="JH25" si="808">AVERAGE(JF14:JH14)</f>
        <v>#N/A</v>
      </c>
      <c r="JI25" s="96" t="e">
        <f t="shared" ref="JI25" si="809">AVERAGE(JG14:JI14)</f>
        <v>#N/A</v>
      </c>
      <c r="JJ25" s="96" t="e">
        <f t="shared" ref="JJ25" si="810">AVERAGE(JH14:JJ14)</f>
        <v>#N/A</v>
      </c>
      <c r="JK25" s="96" t="e">
        <f t="shared" ref="JK25" si="811">AVERAGE(JI14:JK14)</f>
        <v>#N/A</v>
      </c>
      <c r="JL25" s="96" t="e">
        <f t="shared" ref="JL25" si="812">AVERAGE(JJ14:JL14)</f>
        <v>#N/A</v>
      </c>
      <c r="JM25" s="96" t="e">
        <f t="shared" ref="JM25" si="813">AVERAGE(JK14:JM14)</f>
        <v>#N/A</v>
      </c>
      <c r="JN25" s="96" t="e">
        <f t="shared" ref="JN25" si="814">AVERAGE(JL14:JN14)</f>
        <v>#N/A</v>
      </c>
      <c r="JO25" s="96" t="e">
        <f t="shared" ref="JO25" si="815">AVERAGE(JM14:JO14)</f>
        <v>#N/A</v>
      </c>
      <c r="JP25" s="96" t="e">
        <f t="shared" ref="JP25" si="816">AVERAGE(JN14:JP14)</f>
        <v>#N/A</v>
      </c>
      <c r="JQ25" s="96" t="e">
        <f t="shared" ref="JQ25" si="817">AVERAGE(JO14:JQ14)</f>
        <v>#N/A</v>
      </c>
      <c r="JR25" s="96" t="e">
        <f t="shared" ref="JR25" si="818">AVERAGE(JP14:JR14)</f>
        <v>#N/A</v>
      </c>
      <c r="JS25" s="96" t="e">
        <f t="shared" ref="JS25" si="819">AVERAGE(JQ14:JS14)</f>
        <v>#N/A</v>
      </c>
      <c r="JT25" s="96" t="e">
        <f t="shared" ref="JT25" si="820">AVERAGE(JR14:JT14)</f>
        <v>#N/A</v>
      </c>
      <c r="JU25" s="96" t="e">
        <f t="shared" ref="JU25" si="821">AVERAGE(JS14:JU14)</f>
        <v>#N/A</v>
      </c>
      <c r="JV25" s="96" t="e">
        <f t="shared" ref="JV25" si="822">AVERAGE(JT14:JV14)</f>
        <v>#N/A</v>
      </c>
      <c r="JW25" s="96" t="e">
        <f t="shared" ref="JW25" si="823">AVERAGE(JU14:JW14)</f>
        <v>#N/A</v>
      </c>
      <c r="JX25" s="96" t="e">
        <f t="shared" ref="JX25" si="824">AVERAGE(JV14:JX14)</f>
        <v>#N/A</v>
      </c>
      <c r="JY25" s="96" t="e">
        <f t="shared" ref="JY25" si="825">AVERAGE(JW14:JY14)</f>
        <v>#N/A</v>
      </c>
      <c r="JZ25" s="96" t="e">
        <f t="shared" ref="JZ25" si="826">AVERAGE(JX14:JZ14)</f>
        <v>#N/A</v>
      </c>
      <c r="KA25" s="96" t="e">
        <f t="shared" ref="KA25" si="827">AVERAGE(JY14:KA14)</f>
        <v>#N/A</v>
      </c>
      <c r="KB25" s="96" t="e">
        <f t="shared" ref="KB25" si="828">AVERAGE(JZ14:KB14)</f>
        <v>#N/A</v>
      </c>
      <c r="KC25" s="96" t="e">
        <f t="shared" ref="KC25" si="829">AVERAGE(KA14:KC14)</f>
        <v>#N/A</v>
      </c>
      <c r="KD25" s="96" t="e">
        <f t="shared" ref="KD25" si="830">AVERAGE(KB14:KD14)</f>
        <v>#N/A</v>
      </c>
      <c r="KE25" s="96" t="e">
        <f t="shared" ref="KE25" si="831">AVERAGE(KC14:KE14)</f>
        <v>#N/A</v>
      </c>
      <c r="KF25" s="96" t="e">
        <f t="shared" ref="KF25" si="832">AVERAGE(KD14:KF14)</f>
        <v>#N/A</v>
      </c>
      <c r="KG25" s="96" t="e">
        <f t="shared" ref="KG25" si="833">AVERAGE(KE14:KG14)</f>
        <v>#N/A</v>
      </c>
      <c r="KH25" s="96" t="e">
        <f t="shared" ref="KH25" si="834">AVERAGE(KF14:KH14)</f>
        <v>#N/A</v>
      </c>
      <c r="KI25" s="96" t="e">
        <f t="shared" ref="KI25" si="835">AVERAGE(KG14:KI14)</f>
        <v>#N/A</v>
      </c>
      <c r="KJ25" s="96" t="e">
        <f t="shared" ref="KJ25" si="836">AVERAGE(KH14:KJ14)</f>
        <v>#N/A</v>
      </c>
      <c r="KK25" s="96" t="e">
        <f t="shared" ref="KK25" si="837">AVERAGE(KI14:KK14)</f>
        <v>#N/A</v>
      </c>
      <c r="KL25" s="96" t="e">
        <f t="shared" ref="KL25" si="838">AVERAGE(KJ14:KL14)</f>
        <v>#N/A</v>
      </c>
      <c r="KM25" s="96" t="e">
        <f t="shared" ref="KM25" si="839">AVERAGE(KK14:KM14)</f>
        <v>#N/A</v>
      </c>
      <c r="KN25" s="96" t="e">
        <f t="shared" ref="KN25" si="840">AVERAGE(KL14:KN14)</f>
        <v>#N/A</v>
      </c>
    </row>
    <row r="26" spans="1:300" x14ac:dyDescent="0.3">
      <c r="A26" t="str">
        <f t="shared" ref="A26:A31" si="841">A15</f>
        <v>US</v>
      </c>
      <c r="G26" s="96">
        <f t="shared" si="607"/>
        <v>0.34427942172158232</v>
      </c>
      <c r="H26" s="96">
        <f t="shared" ref="H26:Q31" si="842">AVERAGE(F15:H15)</f>
        <v>0.32899010010212493</v>
      </c>
      <c r="I26" s="96">
        <f t="shared" si="842"/>
        <v>0.33468766643694425</v>
      </c>
      <c r="J26" s="96">
        <f t="shared" si="842"/>
        <v>0.34444989665246145</v>
      </c>
      <c r="K26" s="96">
        <f t="shared" si="842"/>
        <v>0.34935409511144727</v>
      </c>
      <c r="L26" s="96">
        <f t="shared" si="842"/>
        <v>0.34494747688963856</v>
      </c>
      <c r="M26" s="96">
        <f t="shared" si="842"/>
        <v>0.34091046597955649</v>
      </c>
      <c r="N26" s="96">
        <f t="shared" si="842"/>
        <v>0.32992706126386456</v>
      </c>
      <c r="O26" s="96">
        <f t="shared" si="842"/>
        <v>0.31668443069439817</v>
      </c>
      <c r="P26" s="96">
        <f t="shared" si="842"/>
        <v>0.29960391842419543</v>
      </c>
      <c r="Q26" s="96">
        <f t="shared" si="842"/>
        <v>0.29777123127669342</v>
      </c>
      <c r="R26" s="96">
        <f t="shared" ref="R26:AA31" si="843">AVERAGE(P15:R15)</f>
        <v>0.32738918471897455</v>
      </c>
      <c r="S26" s="96">
        <f t="shared" si="843"/>
        <v>0.35955089263263584</v>
      </c>
      <c r="T26" s="96">
        <f t="shared" si="843"/>
        <v>0.39877875916229333</v>
      </c>
      <c r="U26" s="96">
        <f t="shared" si="843"/>
        <v>0.40133272933317787</v>
      </c>
      <c r="V26" s="96">
        <f t="shared" si="843"/>
        <v>0.40344237577703007</v>
      </c>
      <c r="W26" s="96">
        <f t="shared" si="843"/>
        <v>0.37204072875999389</v>
      </c>
      <c r="X26" s="96">
        <f t="shared" si="843"/>
        <v>0.3349173903431284</v>
      </c>
      <c r="Y26" s="96">
        <f t="shared" si="843"/>
        <v>0.28649589796836494</v>
      </c>
      <c r="Z26" s="96">
        <f t="shared" si="843"/>
        <v>0.26543550726277315</v>
      </c>
      <c r="AA26" s="96">
        <f t="shared" si="843"/>
        <v>0.24802711661732504</v>
      </c>
      <c r="AB26" s="96">
        <f t="shared" ref="AB26:AK31" si="844">AVERAGE(Z15:AB15)</f>
        <v>0.22965533691888859</v>
      </c>
      <c r="AC26" s="96">
        <f t="shared" si="844"/>
        <v>0.21199491900063783</v>
      </c>
      <c r="AD26" s="96">
        <f t="shared" si="844"/>
        <v>0.19514507646568724</v>
      </c>
      <c r="AE26" s="96">
        <f t="shared" si="844"/>
        <v>0.17754421170202161</v>
      </c>
      <c r="AF26" s="96">
        <f t="shared" si="844"/>
        <v>0.1616118028363093</v>
      </c>
      <c r="AG26" s="96">
        <f t="shared" si="844"/>
        <v>0.15096724950648258</v>
      </c>
      <c r="AH26" s="96">
        <f t="shared" si="844"/>
        <v>0.14368181362870538</v>
      </c>
      <c r="AI26" s="96">
        <f t="shared" si="844"/>
        <v>0.13507258373762832</v>
      </c>
      <c r="AJ26" s="96">
        <f t="shared" si="844"/>
        <v>0.12533626810295551</v>
      </c>
      <c r="AK26" s="96">
        <f t="shared" si="844"/>
        <v>0.1135884925307092</v>
      </c>
      <c r="AL26" s="96">
        <f t="shared" ref="AL26:AU31" si="845">AVERAGE(AJ15:AL15)</f>
        <v>0.10322743146085751</v>
      </c>
      <c r="AM26" s="96">
        <f t="shared" si="845"/>
        <v>9.3185537002161853E-2</v>
      </c>
      <c r="AN26" s="96">
        <f t="shared" si="845"/>
        <v>8.5787489449749968E-2</v>
      </c>
      <c r="AO26" s="96">
        <f t="shared" si="845"/>
        <v>7.9929487207550595E-2</v>
      </c>
      <c r="AP26" s="96">
        <f t="shared" si="845"/>
        <v>7.4900549716298823E-2</v>
      </c>
      <c r="AQ26" s="96">
        <f t="shared" si="845"/>
        <v>6.8840455492504463E-2</v>
      </c>
      <c r="AR26" s="96">
        <f t="shared" si="845"/>
        <v>6.2503104925395833E-2</v>
      </c>
      <c r="AS26" s="96">
        <f t="shared" si="845"/>
        <v>5.6409631664249803E-2</v>
      </c>
      <c r="AT26" s="96">
        <f t="shared" si="845"/>
        <v>5.1843282345226026E-2</v>
      </c>
      <c r="AU26" s="96">
        <f t="shared" si="845"/>
        <v>4.8951133439452864E-2</v>
      </c>
      <c r="AV26" s="96">
        <f t="shared" ref="AV26:BE31" si="846">AVERAGE(AT15:AV15)</f>
        <v>4.7822225017102094E-2</v>
      </c>
      <c r="AW26" s="96">
        <f t="shared" si="846"/>
        <v>4.6765343855584174E-2</v>
      </c>
      <c r="AX26" s="96">
        <f t="shared" si="846"/>
        <v>4.5229026626367075E-2</v>
      </c>
      <c r="AY26" s="96" t="e">
        <f t="shared" si="846"/>
        <v>#N/A</v>
      </c>
      <c r="AZ26" s="96" t="e">
        <f t="shared" si="846"/>
        <v>#N/A</v>
      </c>
      <c r="BA26" s="96" t="e">
        <f t="shared" si="846"/>
        <v>#N/A</v>
      </c>
      <c r="BB26" s="96" t="e">
        <f t="shared" si="846"/>
        <v>#N/A</v>
      </c>
      <c r="BC26" s="96" t="e">
        <f t="shared" si="846"/>
        <v>#N/A</v>
      </c>
      <c r="BD26" s="96" t="e">
        <f t="shared" si="846"/>
        <v>#N/A</v>
      </c>
      <c r="BE26" s="96" t="e">
        <f t="shared" si="846"/>
        <v>#N/A</v>
      </c>
      <c r="BF26" s="96" t="e">
        <f t="shared" ref="BF26:BO31" si="847">AVERAGE(BD15:BF15)</f>
        <v>#N/A</v>
      </c>
      <c r="BG26" s="96" t="e">
        <f t="shared" si="847"/>
        <v>#N/A</v>
      </c>
      <c r="BH26" s="96" t="e">
        <f t="shared" si="847"/>
        <v>#N/A</v>
      </c>
      <c r="BI26" s="96" t="e">
        <f t="shared" si="847"/>
        <v>#N/A</v>
      </c>
      <c r="BJ26" s="96" t="e">
        <f t="shared" si="847"/>
        <v>#N/A</v>
      </c>
      <c r="BK26" s="96" t="e">
        <f t="shared" si="847"/>
        <v>#N/A</v>
      </c>
      <c r="BL26" s="96" t="e">
        <f t="shared" si="847"/>
        <v>#N/A</v>
      </c>
      <c r="BM26" s="96" t="e">
        <f t="shared" si="847"/>
        <v>#N/A</v>
      </c>
      <c r="BN26" s="96" t="e">
        <f t="shared" si="847"/>
        <v>#N/A</v>
      </c>
      <c r="BO26" s="96" t="e">
        <f t="shared" si="847"/>
        <v>#N/A</v>
      </c>
      <c r="BP26" s="96" t="e">
        <f t="shared" ref="BP26:BP31" si="848">AVERAGE(BN15:BP15)</f>
        <v>#N/A</v>
      </c>
      <c r="BQ26" s="96" t="e">
        <f t="shared" ref="BQ26:BQ31" si="849">AVERAGE(BO15:BQ15)</f>
        <v>#N/A</v>
      </c>
      <c r="BR26" s="96" t="e">
        <f t="shared" ref="BR26:BR31" si="850">AVERAGE(BP15:BR15)</f>
        <v>#N/A</v>
      </c>
      <c r="BS26" s="96" t="e">
        <f t="shared" ref="BS26:BS31" si="851">AVERAGE(BQ15:BS15)</f>
        <v>#N/A</v>
      </c>
      <c r="BT26" s="96" t="e">
        <f t="shared" ref="BT26:BT31" si="852">AVERAGE(BR15:BT15)</f>
        <v>#N/A</v>
      </c>
      <c r="BU26" s="96" t="e">
        <f t="shared" ref="BU26:BU31" si="853">AVERAGE(BS15:BU15)</f>
        <v>#N/A</v>
      </c>
      <c r="BV26" s="96" t="e">
        <f t="shared" ref="BV26:BV31" si="854">AVERAGE(BT15:BV15)</f>
        <v>#N/A</v>
      </c>
      <c r="BW26" s="96" t="e">
        <f t="shared" ref="BW26:BW31" si="855">AVERAGE(BU15:BW15)</f>
        <v>#N/A</v>
      </c>
      <c r="BX26" s="96" t="e">
        <f t="shared" ref="BX26:BX31" si="856">AVERAGE(BV15:BX15)</f>
        <v>#N/A</v>
      </c>
      <c r="BY26" s="96" t="e">
        <f t="shared" ref="BY26:BY31" si="857">AVERAGE(BW15:BY15)</f>
        <v>#N/A</v>
      </c>
      <c r="BZ26" s="96" t="e">
        <f t="shared" ref="BZ26:BZ31" si="858">AVERAGE(BX15:BZ15)</f>
        <v>#N/A</v>
      </c>
      <c r="CA26" s="96" t="e">
        <f t="shared" ref="CA26:CA31" si="859">AVERAGE(BY15:CA15)</f>
        <v>#N/A</v>
      </c>
      <c r="CB26" s="96" t="e">
        <f t="shared" ref="CB26:CB31" si="860">AVERAGE(BZ15:CB15)</f>
        <v>#N/A</v>
      </c>
      <c r="CC26" s="96" t="e">
        <f t="shared" ref="CC26:CC31" si="861">AVERAGE(CA15:CC15)</f>
        <v>#N/A</v>
      </c>
      <c r="CD26" s="96" t="e">
        <f t="shared" ref="CD26:CD31" si="862">AVERAGE(CB15:CD15)</f>
        <v>#N/A</v>
      </c>
      <c r="CE26" s="96" t="e">
        <f t="shared" ref="CE26:CE31" si="863">AVERAGE(CC15:CE15)</f>
        <v>#N/A</v>
      </c>
      <c r="CF26" s="96" t="e">
        <f t="shared" ref="CF26:CF31" si="864">AVERAGE(CD15:CF15)</f>
        <v>#N/A</v>
      </c>
      <c r="CG26" s="96" t="e">
        <f t="shared" ref="CG26:CG31" si="865">AVERAGE(CE15:CG15)</f>
        <v>#N/A</v>
      </c>
      <c r="CH26" s="96" t="e">
        <f t="shared" ref="CH26:CH31" si="866">AVERAGE(CF15:CH15)</f>
        <v>#N/A</v>
      </c>
      <c r="CI26" s="96" t="e">
        <f t="shared" ref="CI26:CI31" si="867">AVERAGE(CG15:CI15)</f>
        <v>#N/A</v>
      </c>
      <c r="CJ26" s="96" t="e">
        <f t="shared" ref="CJ26:CJ31" si="868">AVERAGE(CH15:CJ15)</f>
        <v>#N/A</v>
      </c>
      <c r="CK26" s="96" t="e">
        <f t="shared" ref="CK26:CK31" si="869">AVERAGE(CI15:CK15)</f>
        <v>#N/A</v>
      </c>
      <c r="CL26" s="96" t="e">
        <f t="shared" ref="CL26:CL31" si="870">AVERAGE(CJ15:CL15)</f>
        <v>#N/A</v>
      </c>
      <c r="CM26" s="96" t="e">
        <f t="shared" ref="CM26:CM31" si="871">AVERAGE(CK15:CM15)</f>
        <v>#N/A</v>
      </c>
      <c r="CN26" s="96" t="e">
        <f t="shared" ref="CN26:CN31" si="872">AVERAGE(CL15:CN15)</f>
        <v>#N/A</v>
      </c>
      <c r="CO26" s="96" t="e">
        <f t="shared" ref="CO26:CO31" si="873">AVERAGE(CM15:CO15)</f>
        <v>#N/A</v>
      </c>
      <c r="CP26" s="96" t="e">
        <f t="shared" ref="CP26:CP31" si="874">AVERAGE(CN15:CP15)</f>
        <v>#N/A</v>
      </c>
      <c r="CQ26" s="96" t="e">
        <f t="shared" ref="CQ26:CQ31" si="875">AVERAGE(CO15:CQ15)</f>
        <v>#N/A</v>
      </c>
      <c r="CR26" s="96" t="e">
        <f t="shared" ref="CR26:CR31" si="876">AVERAGE(CP15:CR15)</f>
        <v>#N/A</v>
      </c>
      <c r="CS26" s="96" t="e">
        <f t="shared" ref="CS26:CS31" si="877">AVERAGE(CQ15:CS15)</f>
        <v>#N/A</v>
      </c>
      <c r="CT26" s="96" t="e">
        <f t="shared" ref="CT26:CT31" si="878">AVERAGE(CR15:CT15)</f>
        <v>#N/A</v>
      </c>
      <c r="CU26" s="96" t="e">
        <f t="shared" ref="CU26:CU31" si="879">AVERAGE(CS15:CU15)</f>
        <v>#N/A</v>
      </c>
      <c r="CV26" s="96" t="e">
        <f t="shared" ref="CV26:CV31" si="880">AVERAGE(CT15:CV15)</f>
        <v>#N/A</v>
      </c>
      <c r="CW26" s="96" t="e">
        <f t="shared" ref="CW26:CW31" si="881">AVERAGE(CU15:CW15)</f>
        <v>#N/A</v>
      </c>
      <c r="CX26" s="96" t="e">
        <f t="shared" ref="CX26:CX31" si="882">AVERAGE(CV15:CX15)</f>
        <v>#N/A</v>
      </c>
      <c r="CY26" s="96" t="e">
        <f t="shared" ref="CY26:CY31" si="883">AVERAGE(CW15:CY15)</f>
        <v>#N/A</v>
      </c>
      <c r="CZ26" s="96" t="e">
        <f t="shared" ref="CZ26:CZ31" si="884">AVERAGE(CX15:CZ15)</f>
        <v>#N/A</v>
      </c>
      <c r="DA26" s="96" t="e">
        <f t="shared" ref="DA26:DA31" si="885">AVERAGE(CY15:DA15)</f>
        <v>#N/A</v>
      </c>
      <c r="DB26" s="96" t="e">
        <f t="shared" ref="DB26:DB31" si="886">AVERAGE(CZ15:DB15)</f>
        <v>#N/A</v>
      </c>
      <c r="DC26" s="96" t="e">
        <f t="shared" ref="DC26:DC31" si="887">AVERAGE(DA15:DC15)</f>
        <v>#N/A</v>
      </c>
      <c r="DD26" s="96" t="e">
        <f t="shared" ref="DD26:DD31" si="888">AVERAGE(DB15:DD15)</f>
        <v>#N/A</v>
      </c>
      <c r="DE26" s="96" t="e">
        <f t="shared" ref="DE26:DE31" si="889">AVERAGE(DC15:DE15)</f>
        <v>#N/A</v>
      </c>
      <c r="DF26" s="96" t="e">
        <f t="shared" ref="DF26:DF31" si="890">AVERAGE(DD15:DF15)</f>
        <v>#N/A</v>
      </c>
      <c r="DG26" s="96" t="e">
        <f t="shared" ref="DG26:DG31" si="891">AVERAGE(DE15:DG15)</f>
        <v>#N/A</v>
      </c>
      <c r="DH26" s="96" t="e">
        <f t="shared" ref="DH26:DH31" si="892">AVERAGE(DF15:DH15)</f>
        <v>#N/A</v>
      </c>
      <c r="DI26" s="96" t="e">
        <f t="shared" ref="DI26:DI31" si="893">AVERAGE(DG15:DI15)</f>
        <v>#N/A</v>
      </c>
      <c r="DJ26" s="96" t="e">
        <f t="shared" ref="DJ26:DJ31" si="894">AVERAGE(DH15:DJ15)</f>
        <v>#N/A</v>
      </c>
      <c r="DK26" s="96" t="e">
        <f t="shared" ref="DK26:DK31" si="895">AVERAGE(DI15:DK15)</f>
        <v>#N/A</v>
      </c>
      <c r="DL26" s="96" t="e">
        <f t="shared" ref="DL26:DL31" si="896">AVERAGE(DJ15:DL15)</f>
        <v>#N/A</v>
      </c>
      <c r="DM26" s="96" t="e">
        <f t="shared" ref="DM26:DM31" si="897">AVERAGE(DK15:DM15)</f>
        <v>#N/A</v>
      </c>
      <c r="DN26" s="96" t="e">
        <f t="shared" ref="DN26:DN31" si="898">AVERAGE(DL15:DN15)</f>
        <v>#N/A</v>
      </c>
      <c r="DO26" s="96" t="e">
        <f t="shared" ref="DO26:DO31" si="899">AVERAGE(DM15:DO15)</f>
        <v>#N/A</v>
      </c>
      <c r="DP26" s="96" t="e">
        <f t="shared" ref="DP26:DP31" si="900">AVERAGE(DN15:DP15)</f>
        <v>#N/A</v>
      </c>
      <c r="DQ26" s="96" t="e">
        <f t="shared" ref="DQ26:DQ31" si="901">AVERAGE(DO15:DQ15)</f>
        <v>#N/A</v>
      </c>
      <c r="DR26" s="96" t="e">
        <f t="shared" ref="DR26:DR31" si="902">AVERAGE(DP15:DR15)</f>
        <v>#N/A</v>
      </c>
      <c r="DS26" s="96" t="e">
        <f t="shared" ref="DS26:DS31" si="903">AVERAGE(DQ15:DS15)</f>
        <v>#N/A</v>
      </c>
      <c r="DT26" s="96" t="e">
        <f t="shared" ref="DT26:DT31" si="904">AVERAGE(DR15:DT15)</f>
        <v>#N/A</v>
      </c>
      <c r="DU26" s="96" t="e">
        <f t="shared" ref="DU26:DU31" si="905">AVERAGE(DS15:DU15)</f>
        <v>#N/A</v>
      </c>
      <c r="DV26" s="96" t="e">
        <f t="shared" ref="DV26:DV31" si="906">AVERAGE(DT15:DV15)</f>
        <v>#N/A</v>
      </c>
      <c r="DW26" s="96" t="e">
        <f t="shared" ref="DW26:DW31" si="907">AVERAGE(DU15:DW15)</f>
        <v>#N/A</v>
      </c>
      <c r="DX26" s="96" t="e">
        <f t="shared" ref="DX26:DX31" si="908">AVERAGE(DV15:DX15)</f>
        <v>#N/A</v>
      </c>
      <c r="DY26" s="96" t="e">
        <f t="shared" ref="DY26:DY31" si="909">AVERAGE(DW15:DY15)</f>
        <v>#N/A</v>
      </c>
      <c r="DZ26" s="96" t="e">
        <f t="shared" ref="DZ26:DZ31" si="910">AVERAGE(DX15:DZ15)</f>
        <v>#N/A</v>
      </c>
      <c r="EA26" s="96" t="e">
        <f t="shared" ref="EA26:EA31" si="911">AVERAGE(DY15:EA15)</f>
        <v>#N/A</v>
      </c>
      <c r="EB26" s="96" t="e">
        <f t="shared" ref="EB26:EB31" si="912">AVERAGE(DZ15:EB15)</f>
        <v>#N/A</v>
      </c>
      <c r="EC26" s="96" t="e">
        <f t="shared" ref="EC26:EC31" si="913">AVERAGE(EA15:EC15)</f>
        <v>#N/A</v>
      </c>
      <c r="ED26" s="96" t="e">
        <f t="shared" ref="ED26:ED31" si="914">AVERAGE(EB15:ED15)</f>
        <v>#N/A</v>
      </c>
      <c r="EE26" s="96" t="e">
        <f t="shared" ref="EE26:EE31" si="915">AVERAGE(EC15:EE15)</f>
        <v>#N/A</v>
      </c>
      <c r="EF26" s="96" t="e">
        <f t="shared" ref="EF26:EF31" si="916">AVERAGE(ED15:EF15)</f>
        <v>#N/A</v>
      </c>
      <c r="EG26" s="96" t="e">
        <f t="shared" ref="EG26:EG31" si="917">AVERAGE(EE15:EG15)</f>
        <v>#N/A</v>
      </c>
      <c r="EH26" s="96" t="e">
        <f t="shared" ref="EH26:EH31" si="918">AVERAGE(EF15:EH15)</f>
        <v>#N/A</v>
      </c>
      <c r="EI26" s="96" t="e">
        <f t="shared" ref="EI26:EI31" si="919">AVERAGE(EG15:EI15)</f>
        <v>#N/A</v>
      </c>
      <c r="EJ26" s="96" t="e">
        <f t="shared" ref="EJ26:EJ31" si="920">AVERAGE(EH15:EJ15)</f>
        <v>#N/A</v>
      </c>
      <c r="EK26" s="96" t="e">
        <f t="shared" ref="EK26:EK31" si="921">AVERAGE(EI15:EK15)</f>
        <v>#N/A</v>
      </c>
      <c r="EL26" s="96" t="e">
        <f t="shared" ref="EL26:EL31" si="922">AVERAGE(EJ15:EL15)</f>
        <v>#N/A</v>
      </c>
      <c r="EM26" s="96" t="e">
        <f t="shared" ref="EM26:EM31" si="923">AVERAGE(EK15:EM15)</f>
        <v>#N/A</v>
      </c>
      <c r="EN26" s="96" t="e">
        <f t="shared" ref="EN26:EN31" si="924">AVERAGE(EL15:EN15)</f>
        <v>#N/A</v>
      </c>
      <c r="EO26" s="96" t="e">
        <f t="shared" ref="EO26:EO31" si="925">AVERAGE(EM15:EO15)</f>
        <v>#N/A</v>
      </c>
      <c r="EP26" s="96" t="e">
        <f t="shared" ref="EP26:EP31" si="926">AVERAGE(EN15:EP15)</f>
        <v>#N/A</v>
      </c>
      <c r="EQ26" s="96" t="e">
        <f t="shared" ref="EQ26:EQ31" si="927">AVERAGE(EO15:EQ15)</f>
        <v>#N/A</v>
      </c>
      <c r="ER26" s="96" t="e">
        <f t="shared" ref="ER26:ER31" si="928">AVERAGE(EP15:ER15)</f>
        <v>#N/A</v>
      </c>
      <c r="ES26" s="96" t="e">
        <f t="shared" ref="ES26:ES31" si="929">AVERAGE(EQ15:ES15)</f>
        <v>#N/A</v>
      </c>
      <c r="ET26" s="96" t="e">
        <f t="shared" ref="ET26:ET31" si="930">AVERAGE(ER15:ET15)</f>
        <v>#N/A</v>
      </c>
      <c r="EU26" s="96" t="e">
        <f t="shared" ref="EU26:EU31" si="931">AVERAGE(ES15:EU15)</f>
        <v>#N/A</v>
      </c>
      <c r="EV26" s="96" t="e">
        <f t="shared" ref="EV26:EV31" si="932">AVERAGE(ET15:EV15)</f>
        <v>#N/A</v>
      </c>
      <c r="EW26" s="96" t="e">
        <f t="shared" ref="EW26:EW31" si="933">AVERAGE(EU15:EW15)</f>
        <v>#N/A</v>
      </c>
      <c r="EX26" s="96" t="e">
        <f t="shared" ref="EX26:EX31" si="934">AVERAGE(EV15:EX15)</f>
        <v>#N/A</v>
      </c>
      <c r="EY26" s="96" t="e">
        <f t="shared" ref="EY26:EY31" si="935">AVERAGE(EW15:EY15)</f>
        <v>#N/A</v>
      </c>
      <c r="EZ26" s="96" t="e">
        <f t="shared" ref="EZ26:EZ31" si="936">AVERAGE(EX15:EZ15)</f>
        <v>#N/A</v>
      </c>
      <c r="FA26" s="96" t="e">
        <f t="shared" ref="FA26:FA31" si="937">AVERAGE(EY15:FA15)</f>
        <v>#N/A</v>
      </c>
      <c r="FB26" s="96" t="e">
        <f t="shared" ref="FB26:FB31" si="938">AVERAGE(EZ15:FB15)</f>
        <v>#N/A</v>
      </c>
      <c r="FC26" s="96" t="e">
        <f t="shared" ref="FC26:FC31" si="939">AVERAGE(FA15:FC15)</f>
        <v>#N/A</v>
      </c>
      <c r="FD26" s="96" t="e">
        <f t="shared" ref="FD26:FD31" si="940">AVERAGE(FB15:FD15)</f>
        <v>#N/A</v>
      </c>
      <c r="FE26" s="96" t="e">
        <f t="shared" ref="FE26:FE31" si="941">AVERAGE(FC15:FE15)</f>
        <v>#N/A</v>
      </c>
      <c r="FF26" s="96" t="e">
        <f t="shared" ref="FF26:FF31" si="942">AVERAGE(FD15:FF15)</f>
        <v>#N/A</v>
      </c>
      <c r="FG26" s="96" t="e">
        <f t="shared" ref="FG26:FG31" si="943">AVERAGE(FE15:FG15)</f>
        <v>#N/A</v>
      </c>
      <c r="FH26" s="96" t="e">
        <f t="shared" ref="FH26:FH31" si="944">AVERAGE(FF15:FH15)</f>
        <v>#N/A</v>
      </c>
      <c r="FI26" s="96" t="e">
        <f t="shared" ref="FI26:FI31" si="945">AVERAGE(FG15:FI15)</f>
        <v>#N/A</v>
      </c>
      <c r="FJ26" s="96" t="e">
        <f t="shared" ref="FJ26:FJ31" si="946">AVERAGE(FH15:FJ15)</f>
        <v>#N/A</v>
      </c>
      <c r="FK26" s="96" t="e">
        <f t="shared" ref="FK26:FK31" si="947">AVERAGE(FI15:FK15)</f>
        <v>#N/A</v>
      </c>
      <c r="FL26" s="96" t="e">
        <f t="shared" ref="FL26:FL31" si="948">AVERAGE(FJ15:FL15)</f>
        <v>#N/A</v>
      </c>
      <c r="FM26" s="96" t="e">
        <f t="shared" ref="FM26:FM31" si="949">AVERAGE(FK15:FM15)</f>
        <v>#N/A</v>
      </c>
      <c r="FN26" s="96" t="e">
        <f t="shared" ref="FN26:FN31" si="950">AVERAGE(FL15:FN15)</f>
        <v>#N/A</v>
      </c>
      <c r="FO26" s="96" t="e">
        <f t="shared" ref="FO26:FO31" si="951">AVERAGE(FM15:FO15)</f>
        <v>#N/A</v>
      </c>
      <c r="FP26" s="96" t="e">
        <f t="shared" ref="FP26:FP31" si="952">AVERAGE(FN15:FP15)</f>
        <v>#N/A</v>
      </c>
      <c r="FQ26" s="96" t="e">
        <f t="shared" ref="FQ26:FQ31" si="953">AVERAGE(FO15:FQ15)</f>
        <v>#N/A</v>
      </c>
      <c r="FR26" s="96" t="e">
        <f t="shared" ref="FR26:FR31" si="954">AVERAGE(FP15:FR15)</f>
        <v>#N/A</v>
      </c>
      <c r="FS26" s="96" t="e">
        <f t="shared" ref="FS26:FS31" si="955">AVERAGE(FQ15:FS15)</f>
        <v>#N/A</v>
      </c>
      <c r="FT26" s="96" t="e">
        <f t="shared" ref="FT26:FT31" si="956">AVERAGE(FR15:FT15)</f>
        <v>#N/A</v>
      </c>
      <c r="FU26" s="96" t="e">
        <f t="shared" ref="FU26:FU31" si="957">AVERAGE(FS15:FU15)</f>
        <v>#N/A</v>
      </c>
      <c r="FV26" s="96" t="e">
        <f t="shared" ref="FV26:FV31" si="958">AVERAGE(FT15:FV15)</f>
        <v>#N/A</v>
      </c>
      <c r="FW26" s="96" t="e">
        <f t="shared" ref="FW26:FW31" si="959">AVERAGE(FU15:FW15)</f>
        <v>#N/A</v>
      </c>
      <c r="FX26" s="96" t="e">
        <f t="shared" ref="FX26:FX31" si="960">AVERAGE(FV15:FX15)</f>
        <v>#N/A</v>
      </c>
      <c r="FY26" s="96" t="e">
        <f t="shared" ref="FY26:FY31" si="961">AVERAGE(FW15:FY15)</f>
        <v>#N/A</v>
      </c>
      <c r="FZ26" s="96" t="e">
        <f t="shared" ref="FZ26:FZ31" si="962">AVERAGE(FX15:FZ15)</f>
        <v>#N/A</v>
      </c>
      <c r="GA26" s="96" t="e">
        <f t="shared" ref="GA26:GA31" si="963">AVERAGE(FY15:GA15)</f>
        <v>#N/A</v>
      </c>
      <c r="GB26" s="96" t="e">
        <f t="shared" ref="GB26:GB31" si="964">AVERAGE(FZ15:GB15)</f>
        <v>#N/A</v>
      </c>
      <c r="GC26" s="96" t="e">
        <f t="shared" ref="GC26:GC31" si="965">AVERAGE(GA15:GC15)</f>
        <v>#N/A</v>
      </c>
      <c r="GD26" s="96" t="e">
        <f t="shared" ref="GD26:GD31" si="966">AVERAGE(GB15:GD15)</f>
        <v>#N/A</v>
      </c>
      <c r="GE26" s="96" t="e">
        <f t="shared" ref="GE26:GE31" si="967">AVERAGE(GC15:GE15)</f>
        <v>#N/A</v>
      </c>
      <c r="GF26" s="96" t="e">
        <f t="shared" ref="GF26:GF31" si="968">AVERAGE(GD15:GF15)</f>
        <v>#N/A</v>
      </c>
      <c r="GG26" s="96" t="e">
        <f t="shared" ref="GG26:GG31" si="969">AVERAGE(GE15:GG15)</f>
        <v>#N/A</v>
      </c>
      <c r="GH26" s="96" t="e">
        <f t="shared" ref="GH26:GH31" si="970">AVERAGE(GF15:GH15)</f>
        <v>#N/A</v>
      </c>
      <c r="GI26" s="96" t="e">
        <f t="shared" ref="GI26:GI31" si="971">AVERAGE(GG15:GI15)</f>
        <v>#N/A</v>
      </c>
      <c r="GJ26" s="96" t="e">
        <f t="shared" ref="GJ26:GJ31" si="972">AVERAGE(GH15:GJ15)</f>
        <v>#N/A</v>
      </c>
      <c r="GK26" s="96" t="e">
        <f t="shared" ref="GK26:GK31" si="973">AVERAGE(GI15:GK15)</f>
        <v>#N/A</v>
      </c>
      <c r="GL26" s="96" t="e">
        <f t="shared" ref="GL26:GL31" si="974">AVERAGE(GJ15:GL15)</f>
        <v>#N/A</v>
      </c>
      <c r="GM26" s="96" t="e">
        <f t="shared" ref="GM26:GM31" si="975">AVERAGE(GK15:GM15)</f>
        <v>#N/A</v>
      </c>
      <c r="GN26" s="96" t="e">
        <f t="shared" ref="GN26:GN31" si="976">AVERAGE(GL15:GN15)</f>
        <v>#N/A</v>
      </c>
      <c r="GO26" s="96" t="e">
        <f t="shared" ref="GO26:GO31" si="977">AVERAGE(GM15:GO15)</f>
        <v>#N/A</v>
      </c>
      <c r="GP26" s="96" t="e">
        <f t="shared" ref="GP26:GP31" si="978">AVERAGE(GN15:GP15)</f>
        <v>#N/A</v>
      </c>
      <c r="GQ26" s="96" t="e">
        <f t="shared" ref="GQ26:GQ31" si="979">AVERAGE(GO15:GQ15)</f>
        <v>#N/A</v>
      </c>
      <c r="GR26" s="96" t="e">
        <f t="shared" ref="GR26:GR31" si="980">AVERAGE(GP15:GR15)</f>
        <v>#N/A</v>
      </c>
      <c r="GS26" s="96" t="e">
        <f t="shared" ref="GS26:GS31" si="981">AVERAGE(GQ15:GS15)</f>
        <v>#N/A</v>
      </c>
      <c r="GT26" s="96" t="e">
        <f t="shared" ref="GT26:GT31" si="982">AVERAGE(GR15:GT15)</f>
        <v>#N/A</v>
      </c>
      <c r="GU26" s="96" t="e">
        <f t="shared" ref="GU26:GU31" si="983">AVERAGE(GS15:GU15)</f>
        <v>#N/A</v>
      </c>
      <c r="GV26" s="96" t="e">
        <f t="shared" ref="GV26:GV31" si="984">AVERAGE(GT15:GV15)</f>
        <v>#N/A</v>
      </c>
      <c r="GW26" s="96" t="e">
        <f t="shared" ref="GW26:GW31" si="985">AVERAGE(GU15:GW15)</f>
        <v>#N/A</v>
      </c>
      <c r="GX26" s="96" t="e">
        <f t="shared" ref="GX26:GX31" si="986">AVERAGE(GV15:GX15)</f>
        <v>#N/A</v>
      </c>
      <c r="GY26" s="96" t="e">
        <f t="shared" ref="GY26:GY31" si="987">AVERAGE(GW15:GY15)</f>
        <v>#N/A</v>
      </c>
      <c r="GZ26" s="96" t="e">
        <f t="shared" ref="GZ26:GZ31" si="988">AVERAGE(GX15:GZ15)</f>
        <v>#N/A</v>
      </c>
      <c r="HA26" s="96" t="e">
        <f t="shared" ref="HA26:HA31" si="989">AVERAGE(GY15:HA15)</f>
        <v>#N/A</v>
      </c>
      <c r="HB26" s="96" t="e">
        <f t="shared" ref="HB26:HB31" si="990">AVERAGE(GZ15:HB15)</f>
        <v>#N/A</v>
      </c>
      <c r="HC26" s="96" t="e">
        <f t="shared" ref="HC26:HC31" si="991">AVERAGE(HA15:HC15)</f>
        <v>#N/A</v>
      </c>
      <c r="HD26" s="96" t="e">
        <f t="shared" ref="HD26:HD31" si="992">AVERAGE(HB15:HD15)</f>
        <v>#N/A</v>
      </c>
      <c r="HE26" s="96" t="e">
        <f t="shared" ref="HE26:HE31" si="993">AVERAGE(HC15:HE15)</f>
        <v>#N/A</v>
      </c>
      <c r="HF26" s="96" t="e">
        <f t="shared" ref="HF26:HF31" si="994">AVERAGE(HD15:HF15)</f>
        <v>#N/A</v>
      </c>
      <c r="HG26" s="96" t="e">
        <f t="shared" ref="HG26:HG31" si="995">AVERAGE(HE15:HG15)</f>
        <v>#N/A</v>
      </c>
      <c r="HH26" s="96" t="e">
        <f t="shared" ref="HH26:HH31" si="996">AVERAGE(HF15:HH15)</f>
        <v>#N/A</v>
      </c>
      <c r="HI26" s="96" t="e">
        <f t="shared" ref="HI26:HI31" si="997">AVERAGE(HG15:HI15)</f>
        <v>#N/A</v>
      </c>
      <c r="HJ26" s="96" t="e">
        <f t="shared" ref="HJ26:HJ31" si="998">AVERAGE(HH15:HJ15)</f>
        <v>#N/A</v>
      </c>
      <c r="HK26" s="96" t="e">
        <f t="shared" ref="HK26:HK31" si="999">AVERAGE(HI15:HK15)</f>
        <v>#N/A</v>
      </c>
      <c r="HL26" s="96" t="e">
        <f t="shared" ref="HL26:HL31" si="1000">AVERAGE(HJ15:HL15)</f>
        <v>#N/A</v>
      </c>
      <c r="HM26" s="96" t="e">
        <f t="shared" ref="HM26:HM31" si="1001">AVERAGE(HK15:HM15)</f>
        <v>#N/A</v>
      </c>
      <c r="HN26" s="96" t="e">
        <f t="shared" ref="HN26:HN31" si="1002">AVERAGE(HL15:HN15)</f>
        <v>#N/A</v>
      </c>
      <c r="HO26" s="96" t="e">
        <f t="shared" ref="HO26:HO31" si="1003">AVERAGE(HM15:HO15)</f>
        <v>#N/A</v>
      </c>
      <c r="HP26" s="96" t="e">
        <f t="shared" ref="HP26:HP31" si="1004">AVERAGE(HN15:HP15)</f>
        <v>#N/A</v>
      </c>
      <c r="HQ26" s="96" t="e">
        <f t="shared" ref="HQ26:HQ31" si="1005">AVERAGE(HO15:HQ15)</f>
        <v>#N/A</v>
      </c>
      <c r="HR26" s="96" t="e">
        <f t="shared" ref="HR26:HR31" si="1006">AVERAGE(HP15:HR15)</f>
        <v>#N/A</v>
      </c>
      <c r="HS26" s="96" t="e">
        <f t="shared" ref="HS26:HS31" si="1007">AVERAGE(HQ15:HS15)</f>
        <v>#N/A</v>
      </c>
      <c r="HT26" s="96" t="e">
        <f t="shared" ref="HT26:HT31" si="1008">AVERAGE(HR15:HT15)</f>
        <v>#N/A</v>
      </c>
      <c r="HU26" s="96" t="e">
        <f t="shared" ref="HU26:HU31" si="1009">AVERAGE(HS15:HU15)</f>
        <v>#N/A</v>
      </c>
      <c r="HV26" s="96" t="e">
        <f t="shared" ref="HV26:HV31" si="1010">AVERAGE(HT15:HV15)</f>
        <v>#N/A</v>
      </c>
      <c r="HW26" s="96" t="e">
        <f t="shared" ref="HW26:HW31" si="1011">AVERAGE(HU15:HW15)</f>
        <v>#N/A</v>
      </c>
      <c r="HX26" s="96" t="e">
        <f t="shared" ref="HX26:HX31" si="1012">AVERAGE(HV15:HX15)</f>
        <v>#N/A</v>
      </c>
      <c r="HY26" s="96" t="e">
        <f t="shared" ref="HY26:HY31" si="1013">AVERAGE(HW15:HY15)</f>
        <v>#N/A</v>
      </c>
      <c r="HZ26" s="96" t="e">
        <f t="shared" ref="HZ26:HZ31" si="1014">AVERAGE(HX15:HZ15)</f>
        <v>#N/A</v>
      </c>
      <c r="IA26" s="96" t="e">
        <f t="shared" ref="IA26:IA31" si="1015">AVERAGE(HY15:IA15)</f>
        <v>#N/A</v>
      </c>
      <c r="IB26" s="96" t="e">
        <f t="shared" ref="IB26:IB31" si="1016">AVERAGE(HZ15:IB15)</f>
        <v>#N/A</v>
      </c>
      <c r="IC26" s="96" t="e">
        <f t="shared" ref="IC26:IC31" si="1017">AVERAGE(IA15:IC15)</f>
        <v>#N/A</v>
      </c>
      <c r="ID26" s="96" t="e">
        <f t="shared" ref="ID26:ID31" si="1018">AVERAGE(IB15:ID15)</f>
        <v>#N/A</v>
      </c>
      <c r="IE26" s="96" t="e">
        <f t="shared" ref="IE26:IE31" si="1019">AVERAGE(IC15:IE15)</f>
        <v>#N/A</v>
      </c>
      <c r="IF26" s="96" t="e">
        <f t="shared" ref="IF26:IF31" si="1020">AVERAGE(ID15:IF15)</f>
        <v>#N/A</v>
      </c>
      <c r="IG26" s="96" t="e">
        <f t="shared" ref="IG26:IG31" si="1021">AVERAGE(IE15:IG15)</f>
        <v>#N/A</v>
      </c>
      <c r="IH26" s="96" t="e">
        <f t="shared" ref="IH26:IH31" si="1022">AVERAGE(IF15:IH15)</f>
        <v>#N/A</v>
      </c>
      <c r="II26" s="96" t="e">
        <f t="shared" ref="II26:II31" si="1023">AVERAGE(IG15:II15)</f>
        <v>#N/A</v>
      </c>
      <c r="IJ26" s="96" t="e">
        <f t="shared" ref="IJ26:IJ31" si="1024">AVERAGE(IH15:IJ15)</f>
        <v>#N/A</v>
      </c>
      <c r="IK26" s="96" t="e">
        <f t="shared" ref="IK26:IK31" si="1025">AVERAGE(II15:IK15)</f>
        <v>#N/A</v>
      </c>
      <c r="IL26" s="96" t="e">
        <f t="shared" ref="IL26:IL31" si="1026">AVERAGE(IJ15:IL15)</f>
        <v>#N/A</v>
      </c>
      <c r="IM26" s="96" t="e">
        <f t="shared" ref="IM26:IM31" si="1027">AVERAGE(IK15:IM15)</f>
        <v>#N/A</v>
      </c>
      <c r="IN26" s="96" t="e">
        <f t="shared" ref="IN26:IN31" si="1028">AVERAGE(IL15:IN15)</f>
        <v>#N/A</v>
      </c>
      <c r="IO26" s="96" t="e">
        <f t="shared" ref="IO26:IO31" si="1029">AVERAGE(IM15:IO15)</f>
        <v>#N/A</v>
      </c>
      <c r="IP26" s="96" t="e">
        <f t="shared" ref="IP26:IP31" si="1030">AVERAGE(IN15:IP15)</f>
        <v>#N/A</v>
      </c>
      <c r="IQ26" s="96" t="e">
        <f t="shared" ref="IQ26:IQ31" si="1031">AVERAGE(IO15:IQ15)</f>
        <v>#N/A</v>
      </c>
      <c r="IR26" s="96" t="e">
        <f t="shared" ref="IR26:IR31" si="1032">AVERAGE(IP15:IR15)</f>
        <v>#N/A</v>
      </c>
      <c r="IS26" s="96" t="e">
        <f t="shared" ref="IS26:IS31" si="1033">AVERAGE(IQ15:IS15)</f>
        <v>#N/A</v>
      </c>
      <c r="IT26" s="96" t="e">
        <f t="shared" ref="IT26:IT31" si="1034">AVERAGE(IR15:IT15)</f>
        <v>#N/A</v>
      </c>
      <c r="IU26" s="96" t="e">
        <f t="shared" ref="IU26:IU31" si="1035">AVERAGE(IS15:IU15)</f>
        <v>#N/A</v>
      </c>
      <c r="IV26" s="96" t="e">
        <f t="shared" ref="IV26:IV31" si="1036">AVERAGE(IT15:IV15)</f>
        <v>#N/A</v>
      </c>
      <c r="IW26" s="96" t="e">
        <f t="shared" ref="IW26:IW31" si="1037">AVERAGE(IU15:IW15)</f>
        <v>#N/A</v>
      </c>
      <c r="IX26" s="96" t="e">
        <f t="shared" ref="IX26:IX31" si="1038">AVERAGE(IV15:IX15)</f>
        <v>#N/A</v>
      </c>
      <c r="IY26" s="96" t="e">
        <f t="shared" ref="IY26:IY31" si="1039">AVERAGE(IW15:IY15)</f>
        <v>#N/A</v>
      </c>
      <c r="IZ26" s="96" t="e">
        <f t="shared" ref="IZ26:IZ31" si="1040">AVERAGE(IX15:IZ15)</f>
        <v>#N/A</v>
      </c>
      <c r="JA26" s="96" t="e">
        <f t="shared" ref="JA26:JA31" si="1041">AVERAGE(IY15:JA15)</f>
        <v>#N/A</v>
      </c>
      <c r="JB26" s="96" t="e">
        <f t="shared" ref="JB26:JB31" si="1042">AVERAGE(IZ15:JB15)</f>
        <v>#N/A</v>
      </c>
      <c r="JC26" s="96" t="e">
        <f t="shared" ref="JC26:JC31" si="1043">AVERAGE(JA15:JC15)</f>
        <v>#N/A</v>
      </c>
      <c r="JD26" s="96" t="e">
        <f t="shared" ref="JD26:JD31" si="1044">AVERAGE(JB15:JD15)</f>
        <v>#N/A</v>
      </c>
      <c r="JE26" s="96" t="e">
        <f t="shared" ref="JE26:JE31" si="1045">AVERAGE(JC15:JE15)</f>
        <v>#N/A</v>
      </c>
      <c r="JF26" s="96" t="e">
        <f t="shared" ref="JF26:JF31" si="1046">AVERAGE(JD15:JF15)</f>
        <v>#N/A</v>
      </c>
      <c r="JG26" s="96" t="e">
        <f t="shared" ref="JG26:JG31" si="1047">AVERAGE(JE15:JG15)</f>
        <v>#N/A</v>
      </c>
      <c r="JH26" s="96" t="e">
        <f t="shared" ref="JH26:JH31" si="1048">AVERAGE(JF15:JH15)</f>
        <v>#N/A</v>
      </c>
      <c r="JI26" s="96" t="e">
        <f t="shared" ref="JI26:JI31" si="1049">AVERAGE(JG15:JI15)</f>
        <v>#N/A</v>
      </c>
      <c r="JJ26" s="96" t="e">
        <f t="shared" ref="JJ26:JJ31" si="1050">AVERAGE(JH15:JJ15)</f>
        <v>#N/A</v>
      </c>
      <c r="JK26" s="96" t="e">
        <f t="shared" ref="JK26:JK31" si="1051">AVERAGE(JI15:JK15)</f>
        <v>#N/A</v>
      </c>
      <c r="JL26" s="96" t="e">
        <f t="shared" ref="JL26:JL31" si="1052">AVERAGE(JJ15:JL15)</f>
        <v>#N/A</v>
      </c>
      <c r="JM26" s="96" t="e">
        <f t="shared" ref="JM26:JM31" si="1053">AVERAGE(JK15:JM15)</f>
        <v>#N/A</v>
      </c>
      <c r="JN26" s="96" t="e">
        <f t="shared" ref="JN26:JN31" si="1054">AVERAGE(JL15:JN15)</f>
        <v>#N/A</v>
      </c>
      <c r="JO26" s="96" t="e">
        <f t="shared" ref="JO26:JO31" si="1055">AVERAGE(JM15:JO15)</f>
        <v>#N/A</v>
      </c>
      <c r="JP26" s="96" t="e">
        <f t="shared" ref="JP26:JP31" si="1056">AVERAGE(JN15:JP15)</f>
        <v>#N/A</v>
      </c>
      <c r="JQ26" s="96" t="e">
        <f t="shared" ref="JQ26:JQ31" si="1057">AVERAGE(JO15:JQ15)</f>
        <v>#N/A</v>
      </c>
      <c r="JR26" s="96" t="e">
        <f t="shared" ref="JR26:JR31" si="1058">AVERAGE(JP15:JR15)</f>
        <v>#N/A</v>
      </c>
      <c r="JS26" s="96" t="e">
        <f t="shared" ref="JS26:JS31" si="1059">AVERAGE(JQ15:JS15)</f>
        <v>#N/A</v>
      </c>
      <c r="JT26" s="96" t="e">
        <f t="shared" ref="JT26:JT31" si="1060">AVERAGE(JR15:JT15)</f>
        <v>#N/A</v>
      </c>
      <c r="JU26" s="96" t="e">
        <f t="shared" ref="JU26:JU31" si="1061">AVERAGE(JS15:JU15)</f>
        <v>#N/A</v>
      </c>
      <c r="JV26" s="96" t="e">
        <f t="shared" ref="JV26:JV31" si="1062">AVERAGE(JT15:JV15)</f>
        <v>#N/A</v>
      </c>
      <c r="JW26" s="96" t="e">
        <f t="shared" ref="JW26:JW31" si="1063">AVERAGE(JU15:JW15)</f>
        <v>#N/A</v>
      </c>
      <c r="JX26" s="96" t="e">
        <f t="shared" ref="JX26:JX31" si="1064">AVERAGE(JV15:JX15)</f>
        <v>#N/A</v>
      </c>
      <c r="JY26" s="96" t="e">
        <f t="shared" ref="JY26:JY31" si="1065">AVERAGE(JW15:JY15)</f>
        <v>#N/A</v>
      </c>
      <c r="JZ26" s="96" t="e">
        <f t="shared" ref="JZ26:JZ31" si="1066">AVERAGE(JX15:JZ15)</f>
        <v>#N/A</v>
      </c>
      <c r="KA26" s="96" t="e">
        <f t="shared" ref="KA26:KA31" si="1067">AVERAGE(JY15:KA15)</f>
        <v>#N/A</v>
      </c>
      <c r="KB26" s="96" t="e">
        <f t="shared" ref="KB26:KB31" si="1068">AVERAGE(JZ15:KB15)</f>
        <v>#N/A</v>
      </c>
      <c r="KC26" s="96" t="e">
        <f t="shared" ref="KC26:KC31" si="1069">AVERAGE(KA15:KC15)</f>
        <v>#N/A</v>
      </c>
      <c r="KD26" s="96" t="e">
        <f t="shared" ref="KD26:KD31" si="1070">AVERAGE(KB15:KD15)</f>
        <v>#N/A</v>
      </c>
      <c r="KE26" s="96" t="e">
        <f t="shared" ref="KE26:KE31" si="1071">AVERAGE(KC15:KE15)</f>
        <v>#N/A</v>
      </c>
      <c r="KF26" s="96" t="e">
        <f t="shared" ref="KF26:KF31" si="1072">AVERAGE(KD15:KF15)</f>
        <v>#N/A</v>
      </c>
      <c r="KG26" s="96" t="e">
        <f t="shared" ref="KG26:KG31" si="1073">AVERAGE(KE15:KG15)</f>
        <v>#N/A</v>
      </c>
      <c r="KH26" s="96" t="e">
        <f t="shared" ref="KH26:KH31" si="1074">AVERAGE(KF15:KH15)</f>
        <v>#N/A</v>
      </c>
      <c r="KI26" s="96" t="e">
        <f t="shared" ref="KI26:KI31" si="1075">AVERAGE(KG15:KI15)</f>
        <v>#N/A</v>
      </c>
      <c r="KJ26" s="96" t="e">
        <f t="shared" ref="KJ26:KJ31" si="1076">AVERAGE(KH15:KJ15)</f>
        <v>#N/A</v>
      </c>
      <c r="KK26" s="96" t="e">
        <f t="shared" ref="KK26:KK31" si="1077">AVERAGE(KI15:KK15)</f>
        <v>#N/A</v>
      </c>
      <c r="KL26" s="96" t="e">
        <f t="shared" ref="KL26:KL31" si="1078">AVERAGE(KJ15:KL15)</f>
        <v>#N/A</v>
      </c>
      <c r="KM26" s="96" t="e">
        <f t="shared" ref="KM26:KM31" si="1079">AVERAGE(KK15:KM15)</f>
        <v>#N/A</v>
      </c>
      <c r="KN26" s="96" t="e">
        <f t="shared" ref="KN26:KN31" si="1080">AVERAGE(KL15:KN15)</f>
        <v>#N/A</v>
      </c>
    </row>
    <row r="27" spans="1:300" x14ac:dyDescent="0.3">
      <c r="A27" t="str">
        <f t="shared" si="841"/>
        <v>Italy</v>
      </c>
      <c r="G27" s="96">
        <f t="shared" si="607"/>
        <v>0.41780418361610816</v>
      </c>
      <c r="H27" s="96">
        <f t="shared" si="842"/>
        <v>0.3967061402965919</v>
      </c>
      <c r="I27" s="96">
        <f t="shared" si="842"/>
        <v>0.3957492445390513</v>
      </c>
      <c r="J27" s="96">
        <f t="shared" si="842"/>
        <v>0.37335735484863058</v>
      </c>
      <c r="K27" s="96">
        <f t="shared" si="842"/>
        <v>0.35062204546423931</v>
      </c>
      <c r="L27" s="96">
        <f t="shared" si="842"/>
        <v>0.31373040076422803</v>
      </c>
      <c r="M27" s="96">
        <f t="shared" si="842"/>
        <v>0.28979541196252429</v>
      </c>
      <c r="N27" s="96">
        <f t="shared" si="842"/>
        <v>0.26167970482873182</v>
      </c>
      <c r="O27" s="96">
        <f t="shared" si="842"/>
        <v>0.24609781747847811</v>
      </c>
      <c r="P27" s="96">
        <f t="shared" si="842"/>
        <v>0.23360729721486181</v>
      </c>
      <c r="Q27" s="96">
        <f t="shared" si="842"/>
        <v>0.24031104700183828</v>
      </c>
      <c r="R27" s="96">
        <f t="shared" si="843"/>
        <v>0.23264707911738047</v>
      </c>
      <c r="S27" s="96">
        <f t="shared" si="843"/>
        <v>0.22508898302389602</v>
      </c>
      <c r="T27" s="96">
        <f t="shared" si="843"/>
        <v>0.21325882021980061</v>
      </c>
      <c r="U27" s="96">
        <f t="shared" si="843"/>
        <v>0.20572415044977518</v>
      </c>
      <c r="V27" s="96">
        <f t="shared" si="843"/>
        <v>0.19348058893094877</v>
      </c>
      <c r="W27" s="96">
        <f t="shared" si="843"/>
        <v>0.18930297606944077</v>
      </c>
      <c r="X27" s="96">
        <f t="shared" si="843"/>
        <v>0.18422315105505641</v>
      </c>
      <c r="Y27" s="96">
        <f t="shared" si="843"/>
        <v>0.17632966545145864</v>
      </c>
      <c r="Z27" s="96">
        <f t="shared" si="843"/>
        <v>0.16169645208506492</v>
      </c>
      <c r="AA27" s="96">
        <f t="shared" si="843"/>
        <v>0.15039284120869811</v>
      </c>
      <c r="AB27" s="96">
        <f t="shared" si="844"/>
        <v>0.14329822538730874</v>
      </c>
      <c r="AC27" s="96">
        <f t="shared" si="844"/>
        <v>0.13913322939877992</v>
      </c>
      <c r="AD27" s="96">
        <f t="shared" si="844"/>
        <v>0.136648062698186</v>
      </c>
      <c r="AE27" s="96">
        <f t="shared" si="844"/>
        <v>0.13215255085535063</v>
      </c>
      <c r="AF27" s="96">
        <f t="shared" si="844"/>
        <v>0.1226014838931279</v>
      </c>
      <c r="AG27" s="96">
        <f t="shared" si="844"/>
        <v>0.10988843260922732</v>
      </c>
      <c r="AH27" s="96">
        <f t="shared" si="844"/>
        <v>9.7079788906630896E-2</v>
      </c>
      <c r="AI27" s="96">
        <f t="shared" si="844"/>
        <v>8.6720076944680022E-2</v>
      </c>
      <c r="AJ27" s="96">
        <f t="shared" si="844"/>
        <v>8.023768202850963E-2</v>
      </c>
      <c r="AK27" s="96">
        <f t="shared" si="844"/>
        <v>7.5702645611747707E-2</v>
      </c>
      <c r="AL27" s="96">
        <f t="shared" si="845"/>
        <v>7.0907761570253955E-2</v>
      </c>
      <c r="AM27" s="96">
        <f t="shared" si="845"/>
        <v>6.4009058715239986E-2</v>
      </c>
      <c r="AN27" s="96">
        <f t="shared" si="845"/>
        <v>5.6966932829434734E-2</v>
      </c>
      <c r="AO27" s="96">
        <f t="shared" si="845"/>
        <v>5.042620986581562E-2</v>
      </c>
      <c r="AP27" s="96">
        <f t="shared" si="845"/>
        <v>4.5681959543427096E-2</v>
      </c>
      <c r="AQ27" s="96">
        <f t="shared" si="845"/>
        <v>4.2711043819169126E-2</v>
      </c>
      <c r="AR27" s="96">
        <f t="shared" si="845"/>
        <v>4.1168271384102319E-2</v>
      </c>
      <c r="AS27" s="96">
        <f t="shared" si="845"/>
        <v>3.9574133336910101E-2</v>
      </c>
      <c r="AT27" s="96">
        <f t="shared" si="845"/>
        <v>3.6781710181018092E-2</v>
      </c>
      <c r="AU27" s="96">
        <f t="shared" si="845"/>
        <v>3.3572988471686736E-2</v>
      </c>
      <c r="AV27" s="96">
        <f t="shared" si="846"/>
        <v>3.0859715987903453E-2</v>
      </c>
      <c r="AW27" s="96">
        <f t="shared" si="846"/>
        <v>2.8962019073660805E-2</v>
      </c>
      <c r="AX27" s="96">
        <f t="shared" si="846"/>
        <v>2.8088245247686272E-2</v>
      </c>
      <c r="AY27" s="96">
        <f t="shared" si="846"/>
        <v>2.8138096372183636E-2</v>
      </c>
      <c r="AZ27" s="96">
        <f t="shared" si="846"/>
        <v>2.8117418000355388E-2</v>
      </c>
      <c r="BA27" s="96">
        <f t="shared" si="846"/>
        <v>2.706806476088941E-2</v>
      </c>
      <c r="BB27" s="96">
        <f t="shared" si="846"/>
        <v>2.5013665238004561E-2</v>
      </c>
      <c r="BC27" s="96">
        <f t="shared" si="846"/>
        <v>2.2914093369839073E-2</v>
      </c>
      <c r="BD27" s="96">
        <f t="shared" si="846"/>
        <v>2.1172170361151082E-2</v>
      </c>
      <c r="BE27" s="96">
        <f t="shared" si="846"/>
        <v>2.0176718758309287E-2</v>
      </c>
      <c r="BF27" s="96">
        <f t="shared" si="847"/>
        <v>1.9682746080047497E-2</v>
      </c>
      <c r="BG27" s="96">
        <f t="shared" si="847"/>
        <v>1.9345519415499002E-2</v>
      </c>
      <c r="BH27" s="96" t="e">
        <f t="shared" si="847"/>
        <v>#N/A</v>
      </c>
      <c r="BI27" s="96" t="e">
        <f t="shared" si="847"/>
        <v>#N/A</v>
      </c>
      <c r="BJ27" s="96" t="e">
        <f t="shared" si="847"/>
        <v>#N/A</v>
      </c>
      <c r="BK27" s="96" t="e">
        <f t="shared" si="847"/>
        <v>#N/A</v>
      </c>
      <c r="BL27" s="96" t="e">
        <f t="shared" si="847"/>
        <v>#N/A</v>
      </c>
      <c r="BM27" s="96" t="e">
        <f t="shared" si="847"/>
        <v>#N/A</v>
      </c>
      <c r="BN27" s="96" t="e">
        <f t="shared" si="847"/>
        <v>#N/A</v>
      </c>
      <c r="BO27" s="96" t="e">
        <f t="shared" si="847"/>
        <v>#N/A</v>
      </c>
      <c r="BP27" s="96" t="e">
        <f t="shared" si="848"/>
        <v>#N/A</v>
      </c>
      <c r="BQ27" s="96" t="e">
        <f t="shared" si="849"/>
        <v>#N/A</v>
      </c>
      <c r="BR27" s="96" t="e">
        <f t="shared" si="850"/>
        <v>#N/A</v>
      </c>
      <c r="BS27" s="96" t="e">
        <f t="shared" si="851"/>
        <v>#N/A</v>
      </c>
      <c r="BT27" s="96" t="e">
        <f t="shared" si="852"/>
        <v>#N/A</v>
      </c>
      <c r="BU27" s="96" t="e">
        <f t="shared" si="853"/>
        <v>#N/A</v>
      </c>
      <c r="BV27" s="96" t="e">
        <f t="shared" si="854"/>
        <v>#N/A</v>
      </c>
      <c r="BW27" s="96" t="e">
        <f t="shared" si="855"/>
        <v>#N/A</v>
      </c>
      <c r="BX27" s="96" t="e">
        <f t="shared" si="856"/>
        <v>#N/A</v>
      </c>
      <c r="BY27" s="96" t="e">
        <f t="shared" si="857"/>
        <v>#N/A</v>
      </c>
      <c r="BZ27" s="96" t="e">
        <f t="shared" si="858"/>
        <v>#N/A</v>
      </c>
      <c r="CA27" s="96" t="e">
        <f t="shared" si="859"/>
        <v>#N/A</v>
      </c>
      <c r="CB27" s="96" t="e">
        <f t="shared" si="860"/>
        <v>#N/A</v>
      </c>
      <c r="CC27" s="96" t="e">
        <f t="shared" si="861"/>
        <v>#N/A</v>
      </c>
      <c r="CD27" s="96" t="e">
        <f t="shared" si="862"/>
        <v>#N/A</v>
      </c>
      <c r="CE27" s="96" t="e">
        <f t="shared" si="863"/>
        <v>#N/A</v>
      </c>
      <c r="CF27" s="96" t="e">
        <f t="shared" si="864"/>
        <v>#N/A</v>
      </c>
      <c r="CG27" s="96" t="e">
        <f t="shared" si="865"/>
        <v>#N/A</v>
      </c>
      <c r="CH27" s="96" t="e">
        <f t="shared" si="866"/>
        <v>#N/A</v>
      </c>
      <c r="CI27" s="96" t="e">
        <f t="shared" si="867"/>
        <v>#N/A</v>
      </c>
      <c r="CJ27" s="96" t="e">
        <f t="shared" si="868"/>
        <v>#N/A</v>
      </c>
      <c r="CK27" s="96" t="e">
        <f t="shared" si="869"/>
        <v>#N/A</v>
      </c>
      <c r="CL27" s="96" t="e">
        <f t="shared" si="870"/>
        <v>#N/A</v>
      </c>
      <c r="CM27" s="96" t="e">
        <f t="shared" si="871"/>
        <v>#N/A</v>
      </c>
      <c r="CN27" s="96" t="e">
        <f t="shared" si="872"/>
        <v>#N/A</v>
      </c>
      <c r="CO27" s="96" t="e">
        <f t="shared" si="873"/>
        <v>#N/A</v>
      </c>
      <c r="CP27" s="96" t="e">
        <f t="shared" si="874"/>
        <v>#N/A</v>
      </c>
      <c r="CQ27" s="96" t="e">
        <f t="shared" si="875"/>
        <v>#N/A</v>
      </c>
      <c r="CR27" s="96" t="e">
        <f t="shared" si="876"/>
        <v>#N/A</v>
      </c>
      <c r="CS27" s="96" t="e">
        <f t="shared" si="877"/>
        <v>#N/A</v>
      </c>
      <c r="CT27" s="96" t="e">
        <f t="shared" si="878"/>
        <v>#N/A</v>
      </c>
      <c r="CU27" s="96" t="e">
        <f t="shared" si="879"/>
        <v>#N/A</v>
      </c>
      <c r="CV27" s="96" t="e">
        <f t="shared" si="880"/>
        <v>#N/A</v>
      </c>
      <c r="CW27" s="96" t="e">
        <f t="shared" si="881"/>
        <v>#N/A</v>
      </c>
      <c r="CX27" s="96" t="e">
        <f t="shared" si="882"/>
        <v>#N/A</v>
      </c>
      <c r="CY27" s="96" t="e">
        <f t="shared" si="883"/>
        <v>#N/A</v>
      </c>
      <c r="CZ27" s="96" t="e">
        <f t="shared" si="884"/>
        <v>#N/A</v>
      </c>
      <c r="DA27" s="96" t="e">
        <f t="shared" si="885"/>
        <v>#N/A</v>
      </c>
      <c r="DB27" s="96" t="e">
        <f t="shared" si="886"/>
        <v>#N/A</v>
      </c>
      <c r="DC27" s="96" t="e">
        <f t="shared" si="887"/>
        <v>#N/A</v>
      </c>
      <c r="DD27" s="96" t="e">
        <f t="shared" si="888"/>
        <v>#N/A</v>
      </c>
      <c r="DE27" s="96" t="e">
        <f t="shared" si="889"/>
        <v>#N/A</v>
      </c>
      <c r="DF27" s="96" t="e">
        <f t="shared" si="890"/>
        <v>#N/A</v>
      </c>
      <c r="DG27" s="96" t="e">
        <f t="shared" si="891"/>
        <v>#N/A</v>
      </c>
      <c r="DH27" s="96" t="e">
        <f t="shared" si="892"/>
        <v>#N/A</v>
      </c>
      <c r="DI27" s="96" t="e">
        <f t="shared" si="893"/>
        <v>#N/A</v>
      </c>
      <c r="DJ27" s="96" t="e">
        <f t="shared" si="894"/>
        <v>#N/A</v>
      </c>
      <c r="DK27" s="96" t="e">
        <f t="shared" si="895"/>
        <v>#N/A</v>
      </c>
      <c r="DL27" s="96" t="e">
        <f t="shared" si="896"/>
        <v>#N/A</v>
      </c>
      <c r="DM27" s="96" t="e">
        <f t="shared" si="897"/>
        <v>#N/A</v>
      </c>
      <c r="DN27" s="96" t="e">
        <f t="shared" si="898"/>
        <v>#N/A</v>
      </c>
      <c r="DO27" s="96" t="e">
        <f t="shared" si="899"/>
        <v>#N/A</v>
      </c>
      <c r="DP27" s="96" t="e">
        <f t="shared" si="900"/>
        <v>#N/A</v>
      </c>
      <c r="DQ27" s="96" t="e">
        <f t="shared" si="901"/>
        <v>#N/A</v>
      </c>
      <c r="DR27" s="96" t="e">
        <f t="shared" si="902"/>
        <v>#N/A</v>
      </c>
      <c r="DS27" s="96" t="e">
        <f t="shared" si="903"/>
        <v>#N/A</v>
      </c>
      <c r="DT27" s="96" t="e">
        <f t="shared" si="904"/>
        <v>#N/A</v>
      </c>
      <c r="DU27" s="96" t="e">
        <f t="shared" si="905"/>
        <v>#N/A</v>
      </c>
      <c r="DV27" s="96" t="e">
        <f t="shared" si="906"/>
        <v>#N/A</v>
      </c>
      <c r="DW27" s="96" t="e">
        <f t="shared" si="907"/>
        <v>#N/A</v>
      </c>
      <c r="DX27" s="96" t="e">
        <f t="shared" si="908"/>
        <v>#N/A</v>
      </c>
      <c r="DY27" s="96" t="e">
        <f t="shared" si="909"/>
        <v>#N/A</v>
      </c>
      <c r="DZ27" s="96" t="e">
        <f t="shared" si="910"/>
        <v>#N/A</v>
      </c>
      <c r="EA27" s="96" t="e">
        <f t="shared" si="911"/>
        <v>#N/A</v>
      </c>
      <c r="EB27" s="96" t="e">
        <f t="shared" si="912"/>
        <v>#N/A</v>
      </c>
      <c r="EC27" s="96" t="e">
        <f t="shared" si="913"/>
        <v>#N/A</v>
      </c>
      <c r="ED27" s="96" t="e">
        <f t="shared" si="914"/>
        <v>#N/A</v>
      </c>
      <c r="EE27" s="96" t="e">
        <f t="shared" si="915"/>
        <v>#N/A</v>
      </c>
      <c r="EF27" s="96" t="e">
        <f t="shared" si="916"/>
        <v>#N/A</v>
      </c>
      <c r="EG27" s="96" t="e">
        <f t="shared" si="917"/>
        <v>#N/A</v>
      </c>
      <c r="EH27" s="96" t="e">
        <f t="shared" si="918"/>
        <v>#N/A</v>
      </c>
      <c r="EI27" s="96" t="e">
        <f t="shared" si="919"/>
        <v>#N/A</v>
      </c>
      <c r="EJ27" s="96" t="e">
        <f t="shared" si="920"/>
        <v>#N/A</v>
      </c>
      <c r="EK27" s="96" t="e">
        <f t="shared" si="921"/>
        <v>#N/A</v>
      </c>
      <c r="EL27" s="96" t="e">
        <f t="shared" si="922"/>
        <v>#N/A</v>
      </c>
      <c r="EM27" s="96" t="e">
        <f t="shared" si="923"/>
        <v>#N/A</v>
      </c>
      <c r="EN27" s="96" t="e">
        <f t="shared" si="924"/>
        <v>#N/A</v>
      </c>
      <c r="EO27" s="96" t="e">
        <f t="shared" si="925"/>
        <v>#N/A</v>
      </c>
      <c r="EP27" s="96" t="e">
        <f t="shared" si="926"/>
        <v>#N/A</v>
      </c>
      <c r="EQ27" s="96" t="e">
        <f t="shared" si="927"/>
        <v>#N/A</v>
      </c>
      <c r="ER27" s="96" t="e">
        <f t="shared" si="928"/>
        <v>#N/A</v>
      </c>
      <c r="ES27" s="96" t="e">
        <f t="shared" si="929"/>
        <v>#N/A</v>
      </c>
      <c r="ET27" s="96" t="e">
        <f t="shared" si="930"/>
        <v>#N/A</v>
      </c>
      <c r="EU27" s="96" t="e">
        <f t="shared" si="931"/>
        <v>#N/A</v>
      </c>
      <c r="EV27" s="96" t="e">
        <f t="shared" si="932"/>
        <v>#N/A</v>
      </c>
      <c r="EW27" s="96" t="e">
        <f t="shared" si="933"/>
        <v>#N/A</v>
      </c>
      <c r="EX27" s="96" t="e">
        <f t="shared" si="934"/>
        <v>#N/A</v>
      </c>
      <c r="EY27" s="96" t="e">
        <f t="shared" si="935"/>
        <v>#N/A</v>
      </c>
      <c r="EZ27" s="96" t="e">
        <f t="shared" si="936"/>
        <v>#N/A</v>
      </c>
      <c r="FA27" s="96" t="e">
        <f t="shared" si="937"/>
        <v>#N/A</v>
      </c>
      <c r="FB27" s="96" t="e">
        <f t="shared" si="938"/>
        <v>#N/A</v>
      </c>
      <c r="FC27" s="96" t="e">
        <f t="shared" si="939"/>
        <v>#N/A</v>
      </c>
      <c r="FD27" s="96" t="e">
        <f t="shared" si="940"/>
        <v>#N/A</v>
      </c>
      <c r="FE27" s="96" t="e">
        <f t="shared" si="941"/>
        <v>#N/A</v>
      </c>
      <c r="FF27" s="96" t="e">
        <f t="shared" si="942"/>
        <v>#N/A</v>
      </c>
      <c r="FG27" s="96" t="e">
        <f t="shared" si="943"/>
        <v>#N/A</v>
      </c>
      <c r="FH27" s="96" t="e">
        <f t="shared" si="944"/>
        <v>#N/A</v>
      </c>
      <c r="FI27" s="96" t="e">
        <f t="shared" si="945"/>
        <v>#N/A</v>
      </c>
      <c r="FJ27" s="96" t="e">
        <f t="shared" si="946"/>
        <v>#N/A</v>
      </c>
      <c r="FK27" s="96" t="e">
        <f t="shared" si="947"/>
        <v>#N/A</v>
      </c>
      <c r="FL27" s="96" t="e">
        <f t="shared" si="948"/>
        <v>#N/A</v>
      </c>
      <c r="FM27" s="96" t="e">
        <f t="shared" si="949"/>
        <v>#N/A</v>
      </c>
      <c r="FN27" s="96" t="e">
        <f t="shared" si="950"/>
        <v>#N/A</v>
      </c>
      <c r="FO27" s="96" t="e">
        <f t="shared" si="951"/>
        <v>#N/A</v>
      </c>
      <c r="FP27" s="96" t="e">
        <f t="shared" si="952"/>
        <v>#N/A</v>
      </c>
      <c r="FQ27" s="96" t="e">
        <f t="shared" si="953"/>
        <v>#N/A</v>
      </c>
      <c r="FR27" s="96" t="e">
        <f t="shared" si="954"/>
        <v>#N/A</v>
      </c>
      <c r="FS27" s="96" t="e">
        <f t="shared" si="955"/>
        <v>#N/A</v>
      </c>
      <c r="FT27" s="96" t="e">
        <f t="shared" si="956"/>
        <v>#N/A</v>
      </c>
      <c r="FU27" s="96" t="e">
        <f t="shared" si="957"/>
        <v>#N/A</v>
      </c>
      <c r="FV27" s="96" t="e">
        <f t="shared" si="958"/>
        <v>#N/A</v>
      </c>
      <c r="FW27" s="96" t="e">
        <f t="shared" si="959"/>
        <v>#N/A</v>
      </c>
      <c r="FX27" s="96" t="e">
        <f t="shared" si="960"/>
        <v>#N/A</v>
      </c>
      <c r="FY27" s="96" t="e">
        <f t="shared" si="961"/>
        <v>#N/A</v>
      </c>
      <c r="FZ27" s="96" t="e">
        <f t="shared" si="962"/>
        <v>#N/A</v>
      </c>
      <c r="GA27" s="96" t="e">
        <f t="shared" si="963"/>
        <v>#N/A</v>
      </c>
      <c r="GB27" s="96" t="e">
        <f t="shared" si="964"/>
        <v>#N/A</v>
      </c>
      <c r="GC27" s="96" t="e">
        <f t="shared" si="965"/>
        <v>#N/A</v>
      </c>
      <c r="GD27" s="96" t="e">
        <f t="shared" si="966"/>
        <v>#N/A</v>
      </c>
      <c r="GE27" s="96" t="e">
        <f t="shared" si="967"/>
        <v>#N/A</v>
      </c>
      <c r="GF27" s="96" t="e">
        <f t="shared" si="968"/>
        <v>#N/A</v>
      </c>
      <c r="GG27" s="96" t="e">
        <f t="shared" si="969"/>
        <v>#N/A</v>
      </c>
      <c r="GH27" s="96" t="e">
        <f t="shared" si="970"/>
        <v>#N/A</v>
      </c>
      <c r="GI27" s="96" t="e">
        <f t="shared" si="971"/>
        <v>#N/A</v>
      </c>
      <c r="GJ27" s="96" t="e">
        <f t="shared" si="972"/>
        <v>#N/A</v>
      </c>
      <c r="GK27" s="96" t="e">
        <f t="shared" si="973"/>
        <v>#N/A</v>
      </c>
      <c r="GL27" s="96" t="e">
        <f t="shared" si="974"/>
        <v>#N/A</v>
      </c>
      <c r="GM27" s="96" t="e">
        <f t="shared" si="975"/>
        <v>#N/A</v>
      </c>
      <c r="GN27" s="96" t="e">
        <f t="shared" si="976"/>
        <v>#N/A</v>
      </c>
      <c r="GO27" s="96" t="e">
        <f t="shared" si="977"/>
        <v>#N/A</v>
      </c>
      <c r="GP27" s="96" t="e">
        <f t="shared" si="978"/>
        <v>#N/A</v>
      </c>
      <c r="GQ27" s="96" t="e">
        <f t="shared" si="979"/>
        <v>#N/A</v>
      </c>
      <c r="GR27" s="96" t="e">
        <f t="shared" si="980"/>
        <v>#N/A</v>
      </c>
      <c r="GS27" s="96" t="e">
        <f t="shared" si="981"/>
        <v>#N/A</v>
      </c>
      <c r="GT27" s="96" t="e">
        <f t="shared" si="982"/>
        <v>#N/A</v>
      </c>
      <c r="GU27" s="96" t="e">
        <f t="shared" si="983"/>
        <v>#N/A</v>
      </c>
      <c r="GV27" s="96" t="e">
        <f t="shared" si="984"/>
        <v>#N/A</v>
      </c>
      <c r="GW27" s="96" t="e">
        <f t="shared" si="985"/>
        <v>#N/A</v>
      </c>
      <c r="GX27" s="96" t="e">
        <f t="shared" si="986"/>
        <v>#N/A</v>
      </c>
      <c r="GY27" s="96" t="e">
        <f t="shared" si="987"/>
        <v>#N/A</v>
      </c>
      <c r="GZ27" s="96" t="e">
        <f t="shared" si="988"/>
        <v>#N/A</v>
      </c>
      <c r="HA27" s="96" t="e">
        <f t="shared" si="989"/>
        <v>#N/A</v>
      </c>
      <c r="HB27" s="96" t="e">
        <f t="shared" si="990"/>
        <v>#N/A</v>
      </c>
      <c r="HC27" s="96" t="e">
        <f t="shared" si="991"/>
        <v>#N/A</v>
      </c>
      <c r="HD27" s="96" t="e">
        <f t="shared" si="992"/>
        <v>#N/A</v>
      </c>
      <c r="HE27" s="96" t="e">
        <f t="shared" si="993"/>
        <v>#N/A</v>
      </c>
      <c r="HF27" s="96" t="e">
        <f t="shared" si="994"/>
        <v>#N/A</v>
      </c>
      <c r="HG27" s="96" t="e">
        <f t="shared" si="995"/>
        <v>#N/A</v>
      </c>
      <c r="HH27" s="96" t="e">
        <f t="shared" si="996"/>
        <v>#N/A</v>
      </c>
      <c r="HI27" s="96" t="e">
        <f t="shared" si="997"/>
        <v>#N/A</v>
      </c>
      <c r="HJ27" s="96" t="e">
        <f t="shared" si="998"/>
        <v>#N/A</v>
      </c>
      <c r="HK27" s="96" t="e">
        <f t="shared" si="999"/>
        <v>#N/A</v>
      </c>
      <c r="HL27" s="96" t="e">
        <f t="shared" si="1000"/>
        <v>#N/A</v>
      </c>
      <c r="HM27" s="96" t="e">
        <f t="shared" si="1001"/>
        <v>#N/A</v>
      </c>
      <c r="HN27" s="96" t="e">
        <f t="shared" si="1002"/>
        <v>#N/A</v>
      </c>
      <c r="HO27" s="96" t="e">
        <f t="shared" si="1003"/>
        <v>#N/A</v>
      </c>
      <c r="HP27" s="96" t="e">
        <f t="shared" si="1004"/>
        <v>#N/A</v>
      </c>
      <c r="HQ27" s="96" t="e">
        <f t="shared" si="1005"/>
        <v>#N/A</v>
      </c>
      <c r="HR27" s="96" t="e">
        <f t="shared" si="1006"/>
        <v>#N/A</v>
      </c>
      <c r="HS27" s="96" t="e">
        <f t="shared" si="1007"/>
        <v>#N/A</v>
      </c>
      <c r="HT27" s="96" t="e">
        <f t="shared" si="1008"/>
        <v>#N/A</v>
      </c>
      <c r="HU27" s="96" t="e">
        <f t="shared" si="1009"/>
        <v>#N/A</v>
      </c>
      <c r="HV27" s="96" t="e">
        <f t="shared" si="1010"/>
        <v>#N/A</v>
      </c>
      <c r="HW27" s="96" t="e">
        <f t="shared" si="1011"/>
        <v>#N/A</v>
      </c>
      <c r="HX27" s="96" t="e">
        <f t="shared" si="1012"/>
        <v>#N/A</v>
      </c>
      <c r="HY27" s="96" t="e">
        <f t="shared" si="1013"/>
        <v>#N/A</v>
      </c>
      <c r="HZ27" s="96" t="e">
        <f t="shared" si="1014"/>
        <v>#N/A</v>
      </c>
      <c r="IA27" s="96" t="e">
        <f t="shared" si="1015"/>
        <v>#N/A</v>
      </c>
      <c r="IB27" s="96" t="e">
        <f t="shared" si="1016"/>
        <v>#N/A</v>
      </c>
      <c r="IC27" s="96" t="e">
        <f t="shared" si="1017"/>
        <v>#N/A</v>
      </c>
      <c r="ID27" s="96" t="e">
        <f t="shared" si="1018"/>
        <v>#N/A</v>
      </c>
      <c r="IE27" s="96" t="e">
        <f t="shared" si="1019"/>
        <v>#N/A</v>
      </c>
      <c r="IF27" s="96" t="e">
        <f t="shared" si="1020"/>
        <v>#N/A</v>
      </c>
      <c r="IG27" s="96" t="e">
        <f t="shared" si="1021"/>
        <v>#N/A</v>
      </c>
      <c r="IH27" s="96" t="e">
        <f t="shared" si="1022"/>
        <v>#N/A</v>
      </c>
      <c r="II27" s="96" t="e">
        <f t="shared" si="1023"/>
        <v>#N/A</v>
      </c>
      <c r="IJ27" s="96" t="e">
        <f t="shared" si="1024"/>
        <v>#N/A</v>
      </c>
      <c r="IK27" s="96" t="e">
        <f t="shared" si="1025"/>
        <v>#N/A</v>
      </c>
      <c r="IL27" s="96" t="e">
        <f t="shared" si="1026"/>
        <v>#N/A</v>
      </c>
      <c r="IM27" s="96" t="e">
        <f t="shared" si="1027"/>
        <v>#N/A</v>
      </c>
      <c r="IN27" s="96" t="e">
        <f t="shared" si="1028"/>
        <v>#N/A</v>
      </c>
      <c r="IO27" s="96" t="e">
        <f t="shared" si="1029"/>
        <v>#N/A</v>
      </c>
      <c r="IP27" s="96" t="e">
        <f t="shared" si="1030"/>
        <v>#N/A</v>
      </c>
      <c r="IQ27" s="96" t="e">
        <f t="shared" si="1031"/>
        <v>#N/A</v>
      </c>
      <c r="IR27" s="96" t="e">
        <f t="shared" si="1032"/>
        <v>#N/A</v>
      </c>
      <c r="IS27" s="96" t="e">
        <f t="shared" si="1033"/>
        <v>#N/A</v>
      </c>
      <c r="IT27" s="96" t="e">
        <f t="shared" si="1034"/>
        <v>#N/A</v>
      </c>
      <c r="IU27" s="96" t="e">
        <f t="shared" si="1035"/>
        <v>#N/A</v>
      </c>
      <c r="IV27" s="96" t="e">
        <f t="shared" si="1036"/>
        <v>#N/A</v>
      </c>
      <c r="IW27" s="96" t="e">
        <f t="shared" si="1037"/>
        <v>#N/A</v>
      </c>
      <c r="IX27" s="96" t="e">
        <f t="shared" si="1038"/>
        <v>#N/A</v>
      </c>
      <c r="IY27" s="96" t="e">
        <f t="shared" si="1039"/>
        <v>#N/A</v>
      </c>
      <c r="IZ27" s="96" t="e">
        <f t="shared" si="1040"/>
        <v>#N/A</v>
      </c>
      <c r="JA27" s="96" t="e">
        <f t="shared" si="1041"/>
        <v>#N/A</v>
      </c>
      <c r="JB27" s="96" t="e">
        <f t="shared" si="1042"/>
        <v>#N/A</v>
      </c>
      <c r="JC27" s="96" t="e">
        <f t="shared" si="1043"/>
        <v>#N/A</v>
      </c>
      <c r="JD27" s="96" t="e">
        <f t="shared" si="1044"/>
        <v>#N/A</v>
      </c>
      <c r="JE27" s="96" t="e">
        <f t="shared" si="1045"/>
        <v>#N/A</v>
      </c>
      <c r="JF27" s="96" t="e">
        <f t="shared" si="1046"/>
        <v>#N/A</v>
      </c>
      <c r="JG27" s="96" t="e">
        <f t="shared" si="1047"/>
        <v>#N/A</v>
      </c>
      <c r="JH27" s="96" t="e">
        <f t="shared" si="1048"/>
        <v>#N/A</v>
      </c>
      <c r="JI27" s="96" t="e">
        <f t="shared" si="1049"/>
        <v>#N/A</v>
      </c>
      <c r="JJ27" s="96" t="e">
        <f t="shared" si="1050"/>
        <v>#N/A</v>
      </c>
      <c r="JK27" s="96" t="e">
        <f t="shared" si="1051"/>
        <v>#N/A</v>
      </c>
      <c r="JL27" s="96" t="e">
        <f t="shared" si="1052"/>
        <v>#N/A</v>
      </c>
      <c r="JM27" s="96" t="e">
        <f t="shared" si="1053"/>
        <v>#N/A</v>
      </c>
      <c r="JN27" s="96" t="e">
        <f t="shared" si="1054"/>
        <v>#N/A</v>
      </c>
      <c r="JO27" s="96" t="e">
        <f t="shared" si="1055"/>
        <v>#N/A</v>
      </c>
      <c r="JP27" s="96" t="e">
        <f t="shared" si="1056"/>
        <v>#N/A</v>
      </c>
      <c r="JQ27" s="96" t="e">
        <f t="shared" si="1057"/>
        <v>#N/A</v>
      </c>
      <c r="JR27" s="96" t="e">
        <f t="shared" si="1058"/>
        <v>#N/A</v>
      </c>
      <c r="JS27" s="96" t="e">
        <f t="shared" si="1059"/>
        <v>#N/A</v>
      </c>
      <c r="JT27" s="96" t="e">
        <f t="shared" si="1060"/>
        <v>#N/A</v>
      </c>
      <c r="JU27" s="96" t="e">
        <f t="shared" si="1061"/>
        <v>#N/A</v>
      </c>
      <c r="JV27" s="96" t="e">
        <f t="shared" si="1062"/>
        <v>#N/A</v>
      </c>
      <c r="JW27" s="96" t="e">
        <f t="shared" si="1063"/>
        <v>#N/A</v>
      </c>
      <c r="JX27" s="96" t="e">
        <f t="shared" si="1064"/>
        <v>#N/A</v>
      </c>
      <c r="JY27" s="96" t="e">
        <f t="shared" si="1065"/>
        <v>#N/A</v>
      </c>
      <c r="JZ27" s="96" t="e">
        <f t="shared" si="1066"/>
        <v>#N/A</v>
      </c>
      <c r="KA27" s="96" t="e">
        <f t="shared" si="1067"/>
        <v>#N/A</v>
      </c>
      <c r="KB27" s="96" t="e">
        <f t="shared" si="1068"/>
        <v>#N/A</v>
      </c>
      <c r="KC27" s="96" t="e">
        <f t="shared" si="1069"/>
        <v>#N/A</v>
      </c>
      <c r="KD27" s="96" t="e">
        <f t="shared" si="1070"/>
        <v>#N/A</v>
      </c>
      <c r="KE27" s="96" t="e">
        <f t="shared" si="1071"/>
        <v>#N/A</v>
      </c>
      <c r="KF27" s="96" t="e">
        <f t="shared" si="1072"/>
        <v>#N/A</v>
      </c>
      <c r="KG27" s="96" t="e">
        <f t="shared" si="1073"/>
        <v>#N/A</v>
      </c>
      <c r="KH27" s="96" t="e">
        <f t="shared" si="1074"/>
        <v>#N/A</v>
      </c>
      <c r="KI27" s="96" t="e">
        <f t="shared" si="1075"/>
        <v>#N/A</v>
      </c>
      <c r="KJ27" s="96" t="e">
        <f t="shared" si="1076"/>
        <v>#N/A</v>
      </c>
      <c r="KK27" s="96" t="e">
        <f t="shared" si="1077"/>
        <v>#N/A</v>
      </c>
      <c r="KL27" s="96" t="e">
        <f t="shared" si="1078"/>
        <v>#N/A</v>
      </c>
      <c r="KM27" s="96" t="e">
        <f t="shared" si="1079"/>
        <v>#N/A</v>
      </c>
      <c r="KN27" s="96" t="e">
        <f t="shared" si="1080"/>
        <v>#N/A</v>
      </c>
    </row>
    <row r="28" spans="1:300" x14ac:dyDescent="0.3">
      <c r="A28" t="str">
        <f t="shared" si="841"/>
        <v>China</v>
      </c>
      <c r="G28" s="96">
        <f t="shared" si="607"/>
        <v>0.39325901136561003</v>
      </c>
      <c r="H28" s="96">
        <f t="shared" si="842"/>
        <v>0.46494990523721647</v>
      </c>
      <c r="I28" s="96">
        <f t="shared" si="842"/>
        <v>0.46304253682414376</v>
      </c>
      <c r="J28" s="96">
        <f t="shared" si="842"/>
        <v>0.47222890603166195</v>
      </c>
      <c r="K28" s="96">
        <f t="shared" si="842"/>
        <v>0.41472903303951864</v>
      </c>
      <c r="L28" s="96">
        <f t="shared" si="842"/>
        <v>0.37104517629117972</v>
      </c>
      <c r="M28" s="96">
        <f t="shared" si="842"/>
        <v>0.31319907615895298</v>
      </c>
      <c r="N28" s="96">
        <f t="shared" si="842"/>
        <v>0.28014480807435821</v>
      </c>
      <c r="O28" s="96">
        <f t="shared" si="842"/>
        <v>0.25019927227972372</v>
      </c>
      <c r="P28" s="96">
        <f t="shared" si="842"/>
        <v>0.24397584469866609</v>
      </c>
      <c r="Q28" s="96">
        <f t="shared" si="842"/>
        <v>0.22498005474151453</v>
      </c>
      <c r="R28" s="96">
        <f t="shared" si="843"/>
        <v>0.19703702011992305</v>
      </c>
      <c r="S28" s="96">
        <f t="shared" si="843"/>
        <v>0.16517494038856304</v>
      </c>
      <c r="T28" s="96">
        <f t="shared" si="843"/>
        <v>0.13229117613530575</v>
      </c>
      <c r="U28" s="96">
        <f t="shared" si="843"/>
        <v>0.11101828419712605</v>
      </c>
      <c r="V28" s="96">
        <f t="shared" si="843"/>
        <v>9.2448122976248451E-2</v>
      </c>
      <c r="W28" s="96">
        <f t="shared" si="843"/>
        <v>8.2497417730044667E-2</v>
      </c>
      <c r="X28" s="96">
        <f t="shared" si="843"/>
        <v>8.634624923982008E-2</v>
      </c>
      <c r="Y28" s="96">
        <f t="shared" si="843"/>
        <v>9.6404430627803059E-2</v>
      </c>
      <c r="Z28" s="96">
        <f t="shared" si="843"/>
        <v>0.10345822913173808</v>
      </c>
      <c r="AA28" s="96">
        <f t="shared" si="843"/>
        <v>0.10171044044858675</v>
      </c>
      <c r="AB28" s="96">
        <f t="shared" si="844"/>
        <v>9.1530455370827671E-2</v>
      </c>
      <c r="AC28" s="96">
        <f t="shared" si="844"/>
        <v>7.2579389338443281E-2</v>
      </c>
      <c r="AD28" s="96">
        <f t="shared" si="844"/>
        <v>4.8162287253296222E-2</v>
      </c>
      <c r="AE28" s="96">
        <f t="shared" si="844"/>
        <v>2.8767870846245696E-2</v>
      </c>
      <c r="AF28" s="96">
        <f t="shared" si="844"/>
        <v>1.8800996738873144E-2</v>
      </c>
      <c r="AG28" s="96">
        <f t="shared" si="844"/>
        <v>1.4987640214833009E-2</v>
      </c>
      <c r="AH28" s="96">
        <f t="shared" si="844"/>
        <v>1.1220741117260458E-2</v>
      </c>
      <c r="AI28" s="96">
        <f t="shared" si="844"/>
        <v>8.8993356502948817E-3</v>
      </c>
      <c r="AJ28" s="96">
        <f t="shared" si="844"/>
        <v>7.1420559151211815E-3</v>
      </c>
      <c r="AK28" s="96">
        <f t="shared" si="844"/>
        <v>6.9313186321295905E-3</v>
      </c>
      <c r="AL28" s="96">
        <f t="shared" si="845"/>
        <v>5.9940393900774769E-3</v>
      </c>
      <c r="AM28" s="96">
        <f t="shared" si="845"/>
        <v>5.2837741588965441E-3</v>
      </c>
      <c r="AN28" s="96">
        <f t="shared" si="845"/>
        <v>4.8124769519703276E-3</v>
      </c>
      <c r="AO28" s="96">
        <f t="shared" si="845"/>
        <v>5.2862866880311428E-3</v>
      </c>
      <c r="AP28" s="96">
        <f t="shared" si="845"/>
        <v>5.3161316835985684E-3</v>
      </c>
      <c r="AQ28" s="96">
        <f t="shared" si="845"/>
        <v>4.9074088747877997E-3</v>
      </c>
      <c r="AR28" s="96">
        <f t="shared" si="845"/>
        <v>4.2830617602046166E-3</v>
      </c>
      <c r="AS28" s="96">
        <f t="shared" si="845"/>
        <v>3.6058627701044768E-3</v>
      </c>
      <c r="AT28" s="96">
        <f t="shared" si="845"/>
        <v>2.838621102598212E-3</v>
      </c>
      <c r="AU28" s="96">
        <f t="shared" si="845"/>
        <v>2.141894423542364E-3</v>
      </c>
      <c r="AV28" s="96">
        <f t="shared" si="846"/>
        <v>1.6211032963812471E-3</v>
      </c>
      <c r="AW28" s="96">
        <f t="shared" si="846"/>
        <v>1.3834631555441994E-3</v>
      </c>
      <c r="AX28" s="96">
        <f t="shared" si="846"/>
        <v>1.1469073065959456E-3</v>
      </c>
      <c r="AY28" s="96">
        <f t="shared" si="846"/>
        <v>8.7203465594424634E-4</v>
      </c>
      <c r="AZ28" s="96">
        <f t="shared" si="846"/>
        <v>6.134611597038061E-4</v>
      </c>
      <c r="BA28" s="96">
        <f t="shared" si="846"/>
        <v>4.2481229061090237E-4</v>
      </c>
      <c r="BB28" s="96">
        <f t="shared" si="846"/>
        <v>3.3058382219378996E-4</v>
      </c>
      <c r="BC28" s="96">
        <f t="shared" si="846"/>
        <v>2.9252978759523412E-4</v>
      </c>
      <c r="BD28" s="96">
        <f t="shared" si="846"/>
        <v>2.8417909320777035E-4</v>
      </c>
      <c r="BE28" s="96">
        <f t="shared" si="846"/>
        <v>2.9149811480292759E-4</v>
      </c>
      <c r="BF28" s="96">
        <f t="shared" si="847"/>
        <v>3.2515198703360798E-4</v>
      </c>
      <c r="BG28" s="96">
        <f t="shared" si="847"/>
        <v>3.8016878388876424E-4</v>
      </c>
      <c r="BH28" s="96">
        <f t="shared" si="847"/>
        <v>4.7947967883277265E-4</v>
      </c>
      <c r="BI28" s="96">
        <f t="shared" si="847"/>
        <v>5.7375126577604207E-4</v>
      </c>
      <c r="BJ28" s="96">
        <f t="shared" si="847"/>
        <v>7.3600524956810942E-4</v>
      </c>
      <c r="BK28" s="96">
        <f t="shared" si="847"/>
        <v>8.5785020181194938E-4</v>
      </c>
      <c r="BL28" s="96">
        <f t="shared" si="847"/>
        <v>9.9094571734951553E-4</v>
      </c>
      <c r="BM28" s="96">
        <f t="shared" si="847"/>
        <v>1.0180054006444876E-3</v>
      </c>
      <c r="BN28" s="96">
        <f t="shared" si="847"/>
        <v>1.08332851818016E-3</v>
      </c>
      <c r="BO28" s="96">
        <f t="shared" si="847"/>
        <v>1.1041160938582244E-3</v>
      </c>
      <c r="BP28" s="96">
        <f t="shared" si="848"/>
        <v>1.1763875734420726E-3</v>
      </c>
      <c r="BQ28" s="96">
        <f t="shared" si="849"/>
        <v>1.2189286538886179E-3</v>
      </c>
      <c r="BR28" s="96">
        <f t="shared" si="850"/>
        <v>1.2788174117370026E-3</v>
      </c>
      <c r="BS28" s="96">
        <f t="shared" si="851"/>
        <v>1.2741563075607438E-3</v>
      </c>
      <c r="BT28" s="96">
        <f t="shared" si="852"/>
        <v>1.2182671221134072E-3</v>
      </c>
      <c r="BU28" s="96">
        <f t="shared" si="853"/>
        <v>1.132313563500853E-3</v>
      </c>
      <c r="BV28" s="96">
        <f t="shared" si="854"/>
        <v>1.0433463846978668E-3</v>
      </c>
      <c r="BW28" s="96">
        <f t="shared" si="855"/>
        <v>9.458328345056296E-4</v>
      </c>
      <c r="BX28" s="96">
        <f t="shared" si="856"/>
        <v>8.5583843194014797E-4</v>
      </c>
      <c r="BY28" s="96">
        <f t="shared" si="857"/>
        <v>7.8635340468731962E-4</v>
      </c>
      <c r="BZ28" s="96">
        <f t="shared" si="858"/>
        <v>7.3799125674874533E-4</v>
      </c>
      <c r="CA28" s="96">
        <f t="shared" si="859"/>
        <v>7.1711896890932125E-4</v>
      </c>
      <c r="CB28" s="96">
        <f t="shared" si="860"/>
        <v>7.4556333152830945E-4</v>
      </c>
      <c r="CC28" s="96">
        <f t="shared" si="861"/>
        <v>7.877349889239641E-4</v>
      </c>
      <c r="CD28" s="96">
        <f t="shared" si="862"/>
        <v>8.2828927683098463E-4</v>
      </c>
      <c r="CE28" s="96">
        <f t="shared" si="863"/>
        <v>8.8873950445322869E-4</v>
      </c>
      <c r="CF28" s="96">
        <f t="shared" si="864"/>
        <v>9.4020001439239686E-4</v>
      </c>
      <c r="CG28" s="96">
        <f t="shared" si="865"/>
        <v>9.9876303065856331E-4</v>
      </c>
      <c r="CH28" s="96">
        <f t="shared" si="866"/>
        <v>9.9706461719839545E-4</v>
      </c>
      <c r="CI28" s="96">
        <f t="shared" si="867"/>
        <v>9.8426422137539338E-4</v>
      </c>
      <c r="CJ28" s="96">
        <f t="shared" si="868"/>
        <v>1.1452135791244118E-3</v>
      </c>
      <c r="CK28" s="96">
        <f t="shared" si="869"/>
        <v>1.2709091679458477E-3</v>
      </c>
      <c r="CL28" s="96">
        <f t="shared" si="870"/>
        <v>1.3574735865102088E-3</v>
      </c>
      <c r="CM28" s="96">
        <f t="shared" si="871"/>
        <v>1.2248648067076928E-3</v>
      </c>
      <c r="CN28" s="96" t="e">
        <f t="shared" si="872"/>
        <v>#N/A</v>
      </c>
      <c r="CO28" s="96" t="e">
        <f t="shared" si="873"/>
        <v>#N/A</v>
      </c>
      <c r="CP28" s="96" t="e">
        <f t="shared" si="874"/>
        <v>#N/A</v>
      </c>
      <c r="CQ28" s="96" t="e">
        <f t="shared" si="875"/>
        <v>#N/A</v>
      </c>
      <c r="CR28" s="96" t="e">
        <f t="shared" si="876"/>
        <v>#N/A</v>
      </c>
      <c r="CS28" s="96" t="e">
        <f t="shared" si="877"/>
        <v>#N/A</v>
      </c>
      <c r="CT28" s="96" t="e">
        <f t="shared" si="878"/>
        <v>#N/A</v>
      </c>
      <c r="CU28" s="96" t="e">
        <f t="shared" si="879"/>
        <v>#N/A</v>
      </c>
      <c r="CV28" s="96" t="e">
        <f t="shared" si="880"/>
        <v>#N/A</v>
      </c>
      <c r="CW28" s="96" t="e">
        <f t="shared" si="881"/>
        <v>#N/A</v>
      </c>
      <c r="CX28" s="96" t="e">
        <f t="shared" si="882"/>
        <v>#N/A</v>
      </c>
      <c r="CY28" s="96" t="e">
        <f t="shared" si="883"/>
        <v>#N/A</v>
      </c>
      <c r="CZ28" s="96" t="e">
        <f t="shared" si="884"/>
        <v>#N/A</v>
      </c>
      <c r="DA28" s="96" t="e">
        <f t="shared" si="885"/>
        <v>#N/A</v>
      </c>
      <c r="DB28" s="96" t="e">
        <f t="shared" si="886"/>
        <v>#N/A</v>
      </c>
      <c r="DC28" s="96" t="e">
        <f t="shared" si="887"/>
        <v>#N/A</v>
      </c>
      <c r="DD28" s="96" t="e">
        <f t="shared" si="888"/>
        <v>#N/A</v>
      </c>
      <c r="DE28" s="96" t="e">
        <f t="shared" si="889"/>
        <v>#N/A</v>
      </c>
      <c r="DF28" s="96" t="e">
        <f t="shared" si="890"/>
        <v>#N/A</v>
      </c>
      <c r="DG28" s="96" t="e">
        <f t="shared" si="891"/>
        <v>#N/A</v>
      </c>
      <c r="DH28" s="96" t="e">
        <f t="shared" si="892"/>
        <v>#N/A</v>
      </c>
      <c r="DI28" s="96" t="e">
        <f t="shared" si="893"/>
        <v>#N/A</v>
      </c>
      <c r="DJ28" s="96" t="e">
        <f t="shared" si="894"/>
        <v>#N/A</v>
      </c>
      <c r="DK28" s="96" t="e">
        <f t="shared" si="895"/>
        <v>#N/A</v>
      </c>
      <c r="DL28" s="96" t="e">
        <f t="shared" si="896"/>
        <v>#N/A</v>
      </c>
      <c r="DM28" s="96" t="e">
        <f t="shared" si="897"/>
        <v>#N/A</v>
      </c>
      <c r="DN28" s="96" t="e">
        <f t="shared" si="898"/>
        <v>#N/A</v>
      </c>
      <c r="DO28" s="96" t="e">
        <f t="shared" si="899"/>
        <v>#N/A</v>
      </c>
      <c r="DP28" s="96" t="e">
        <f t="shared" si="900"/>
        <v>#N/A</v>
      </c>
      <c r="DQ28" s="96" t="e">
        <f t="shared" si="901"/>
        <v>#N/A</v>
      </c>
      <c r="DR28" s="96" t="e">
        <f t="shared" si="902"/>
        <v>#N/A</v>
      </c>
      <c r="DS28" s="96" t="e">
        <f t="shared" si="903"/>
        <v>#N/A</v>
      </c>
      <c r="DT28" s="96" t="e">
        <f t="shared" si="904"/>
        <v>#N/A</v>
      </c>
      <c r="DU28" s="96" t="e">
        <f t="shared" si="905"/>
        <v>#N/A</v>
      </c>
      <c r="DV28" s="96" t="e">
        <f t="shared" si="906"/>
        <v>#N/A</v>
      </c>
      <c r="DW28" s="96" t="e">
        <f t="shared" si="907"/>
        <v>#N/A</v>
      </c>
      <c r="DX28" s="96" t="e">
        <f t="shared" si="908"/>
        <v>#N/A</v>
      </c>
      <c r="DY28" s="96" t="e">
        <f t="shared" si="909"/>
        <v>#N/A</v>
      </c>
      <c r="DZ28" s="96" t="e">
        <f t="shared" si="910"/>
        <v>#N/A</v>
      </c>
      <c r="EA28" s="96" t="e">
        <f t="shared" si="911"/>
        <v>#N/A</v>
      </c>
      <c r="EB28" s="96" t="e">
        <f t="shared" si="912"/>
        <v>#N/A</v>
      </c>
      <c r="EC28" s="96" t="e">
        <f t="shared" si="913"/>
        <v>#N/A</v>
      </c>
      <c r="ED28" s="96" t="e">
        <f t="shared" si="914"/>
        <v>#N/A</v>
      </c>
      <c r="EE28" s="96" t="e">
        <f t="shared" si="915"/>
        <v>#N/A</v>
      </c>
      <c r="EF28" s="96" t="e">
        <f t="shared" si="916"/>
        <v>#N/A</v>
      </c>
      <c r="EG28" s="96" t="e">
        <f t="shared" si="917"/>
        <v>#N/A</v>
      </c>
      <c r="EH28" s="96" t="e">
        <f t="shared" si="918"/>
        <v>#N/A</v>
      </c>
      <c r="EI28" s="96" t="e">
        <f t="shared" si="919"/>
        <v>#N/A</v>
      </c>
      <c r="EJ28" s="96" t="e">
        <f t="shared" si="920"/>
        <v>#N/A</v>
      </c>
      <c r="EK28" s="96" t="e">
        <f t="shared" si="921"/>
        <v>#N/A</v>
      </c>
      <c r="EL28" s="96" t="e">
        <f t="shared" si="922"/>
        <v>#N/A</v>
      </c>
      <c r="EM28" s="96" t="e">
        <f t="shared" si="923"/>
        <v>#N/A</v>
      </c>
      <c r="EN28" s="96" t="e">
        <f t="shared" si="924"/>
        <v>#N/A</v>
      </c>
      <c r="EO28" s="96" t="e">
        <f t="shared" si="925"/>
        <v>#N/A</v>
      </c>
      <c r="EP28" s="96" t="e">
        <f t="shared" si="926"/>
        <v>#N/A</v>
      </c>
      <c r="EQ28" s="96" t="e">
        <f t="shared" si="927"/>
        <v>#N/A</v>
      </c>
      <c r="ER28" s="96" t="e">
        <f t="shared" si="928"/>
        <v>#N/A</v>
      </c>
      <c r="ES28" s="96" t="e">
        <f t="shared" si="929"/>
        <v>#N/A</v>
      </c>
      <c r="ET28" s="96" t="e">
        <f t="shared" si="930"/>
        <v>#N/A</v>
      </c>
      <c r="EU28" s="96" t="e">
        <f t="shared" si="931"/>
        <v>#N/A</v>
      </c>
      <c r="EV28" s="96" t="e">
        <f t="shared" si="932"/>
        <v>#N/A</v>
      </c>
      <c r="EW28" s="96" t="e">
        <f t="shared" si="933"/>
        <v>#N/A</v>
      </c>
      <c r="EX28" s="96" t="e">
        <f t="shared" si="934"/>
        <v>#N/A</v>
      </c>
      <c r="EY28" s="96" t="e">
        <f t="shared" si="935"/>
        <v>#N/A</v>
      </c>
      <c r="EZ28" s="96" t="e">
        <f t="shared" si="936"/>
        <v>#N/A</v>
      </c>
      <c r="FA28" s="96" t="e">
        <f t="shared" si="937"/>
        <v>#N/A</v>
      </c>
      <c r="FB28" s="96" t="e">
        <f t="shared" si="938"/>
        <v>#N/A</v>
      </c>
      <c r="FC28" s="96" t="e">
        <f t="shared" si="939"/>
        <v>#N/A</v>
      </c>
      <c r="FD28" s="96" t="e">
        <f t="shared" si="940"/>
        <v>#N/A</v>
      </c>
      <c r="FE28" s="96" t="e">
        <f t="shared" si="941"/>
        <v>#N/A</v>
      </c>
      <c r="FF28" s="96" t="e">
        <f t="shared" si="942"/>
        <v>#N/A</v>
      </c>
      <c r="FG28" s="96" t="e">
        <f t="shared" si="943"/>
        <v>#N/A</v>
      </c>
      <c r="FH28" s="96" t="e">
        <f t="shared" si="944"/>
        <v>#N/A</v>
      </c>
      <c r="FI28" s="96" t="e">
        <f t="shared" si="945"/>
        <v>#N/A</v>
      </c>
      <c r="FJ28" s="96" t="e">
        <f t="shared" si="946"/>
        <v>#N/A</v>
      </c>
      <c r="FK28" s="96" t="e">
        <f t="shared" si="947"/>
        <v>#N/A</v>
      </c>
      <c r="FL28" s="96" t="e">
        <f t="shared" si="948"/>
        <v>#N/A</v>
      </c>
      <c r="FM28" s="96" t="e">
        <f t="shared" si="949"/>
        <v>#N/A</v>
      </c>
      <c r="FN28" s="96" t="e">
        <f t="shared" si="950"/>
        <v>#N/A</v>
      </c>
      <c r="FO28" s="96" t="e">
        <f t="shared" si="951"/>
        <v>#N/A</v>
      </c>
      <c r="FP28" s="96" t="e">
        <f t="shared" si="952"/>
        <v>#N/A</v>
      </c>
      <c r="FQ28" s="96" t="e">
        <f t="shared" si="953"/>
        <v>#N/A</v>
      </c>
      <c r="FR28" s="96" t="e">
        <f t="shared" si="954"/>
        <v>#N/A</v>
      </c>
      <c r="FS28" s="96" t="e">
        <f t="shared" si="955"/>
        <v>#N/A</v>
      </c>
      <c r="FT28" s="96" t="e">
        <f t="shared" si="956"/>
        <v>#N/A</v>
      </c>
      <c r="FU28" s="96" t="e">
        <f t="shared" si="957"/>
        <v>#N/A</v>
      </c>
      <c r="FV28" s="96" t="e">
        <f t="shared" si="958"/>
        <v>#N/A</v>
      </c>
      <c r="FW28" s="96" t="e">
        <f t="shared" si="959"/>
        <v>#N/A</v>
      </c>
      <c r="FX28" s="96" t="e">
        <f t="shared" si="960"/>
        <v>#N/A</v>
      </c>
      <c r="FY28" s="96" t="e">
        <f t="shared" si="961"/>
        <v>#N/A</v>
      </c>
      <c r="FZ28" s="96" t="e">
        <f t="shared" si="962"/>
        <v>#N/A</v>
      </c>
      <c r="GA28" s="96" t="e">
        <f t="shared" si="963"/>
        <v>#N/A</v>
      </c>
      <c r="GB28" s="96" t="e">
        <f t="shared" si="964"/>
        <v>#N/A</v>
      </c>
      <c r="GC28" s="96" t="e">
        <f t="shared" si="965"/>
        <v>#N/A</v>
      </c>
      <c r="GD28" s="96" t="e">
        <f t="shared" si="966"/>
        <v>#N/A</v>
      </c>
      <c r="GE28" s="96" t="e">
        <f t="shared" si="967"/>
        <v>#N/A</v>
      </c>
      <c r="GF28" s="96" t="e">
        <f t="shared" si="968"/>
        <v>#N/A</v>
      </c>
      <c r="GG28" s="96" t="e">
        <f t="shared" si="969"/>
        <v>#N/A</v>
      </c>
      <c r="GH28" s="96" t="e">
        <f t="shared" si="970"/>
        <v>#N/A</v>
      </c>
      <c r="GI28" s="96" t="e">
        <f t="shared" si="971"/>
        <v>#N/A</v>
      </c>
      <c r="GJ28" s="96" t="e">
        <f t="shared" si="972"/>
        <v>#N/A</v>
      </c>
      <c r="GK28" s="96" t="e">
        <f t="shared" si="973"/>
        <v>#N/A</v>
      </c>
      <c r="GL28" s="96" t="e">
        <f t="shared" si="974"/>
        <v>#N/A</v>
      </c>
      <c r="GM28" s="96" t="e">
        <f t="shared" si="975"/>
        <v>#N/A</v>
      </c>
      <c r="GN28" s="96" t="e">
        <f t="shared" si="976"/>
        <v>#N/A</v>
      </c>
      <c r="GO28" s="96" t="e">
        <f t="shared" si="977"/>
        <v>#N/A</v>
      </c>
      <c r="GP28" s="96" t="e">
        <f t="shared" si="978"/>
        <v>#N/A</v>
      </c>
      <c r="GQ28" s="96" t="e">
        <f t="shared" si="979"/>
        <v>#N/A</v>
      </c>
      <c r="GR28" s="96" t="e">
        <f t="shared" si="980"/>
        <v>#N/A</v>
      </c>
      <c r="GS28" s="96" t="e">
        <f t="shared" si="981"/>
        <v>#N/A</v>
      </c>
      <c r="GT28" s="96" t="e">
        <f t="shared" si="982"/>
        <v>#N/A</v>
      </c>
      <c r="GU28" s="96" t="e">
        <f t="shared" si="983"/>
        <v>#N/A</v>
      </c>
      <c r="GV28" s="96" t="e">
        <f t="shared" si="984"/>
        <v>#N/A</v>
      </c>
      <c r="GW28" s="96" t="e">
        <f t="shared" si="985"/>
        <v>#N/A</v>
      </c>
      <c r="GX28" s="96" t="e">
        <f t="shared" si="986"/>
        <v>#N/A</v>
      </c>
      <c r="GY28" s="96" t="e">
        <f t="shared" si="987"/>
        <v>#N/A</v>
      </c>
      <c r="GZ28" s="96" t="e">
        <f t="shared" si="988"/>
        <v>#N/A</v>
      </c>
      <c r="HA28" s="96" t="e">
        <f t="shared" si="989"/>
        <v>#N/A</v>
      </c>
      <c r="HB28" s="96" t="e">
        <f t="shared" si="990"/>
        <v>#N/A</v>
      </c>
      <c r="HC28" s="96" t="e">
        <f t="shared" si="991"/>
        <v>#N/A</v>
      </c>
      <c r="HD28" s="96" t="e">
        <f t="shared" si="992"/>
        <v>#N/A</v>
      </c>
      <c r="HE28" s="96" t="e">
        <f t="shared" si="993"/>
        <v>#N/A</v>
      </c>
      <c r="HF28" s="96" t="e">
        <f t="shared" si="994"/>
        <v>#N/A</v>
      </c>
      <c r="HG28" s="96" t="e">
        <f t="shared" si="995"/>
        <v>#N/A</v>
      </c>
      <c r="HH28" s="96" t="e">
        <f t="shared" si="996"/>
        <v>#N/A</v>
      </c>
      <c r="HI28" s="96" t="e">
        <f t="shared" si="997"/>
        <v>#N/A</v>
      </c>
      <c r="HJ28" s="96" t="e">
        <f t="shared" si="998"/>
        <v>#N/A</v>
      </c>
      <c r="HK28" s="96" t="e">
        <f t="shared" si="999"/>
        <v>#N/A</v>
      </c>
      <c r="HL28" s="96" t="e">
        <f t="shared" si="1000"/>
        <v>#N/A</v>
      </c>
      <c r="HM28" s="96" t="e">
        <f t="shared" si="1001"/>
        <v>#N/A</v>
      </c>
      <c r="HN28" s="96" t="e">
        <f t="shared" si="1002"/>
        <v>#N/A</v>
      </c>
      <c r="HO28" s="96" t="e">
        <f t="shared" si="1003"/>
        <v>#N/A</v>
      </c>
      <c r="HP28" s="96" t="e">
        <f t="shared" si="1004"/>
        <v>#N/A</v>
      </c>
      <c r="HQ28" s="96" t="e">
        <f t="shared" si="1005"/>
        <v>#N/A</v>
      </c>
      <c r="HR28" s="96" t="e">
        <f t="shared" si="1006"/>
        <v>#N/A</v>
      </c>
      <c r="HS28" s="96" t="e">
        <f t="shared" si="1007"/>
        <v>#N/A</v>
      </c>
      <c r="HT28" s="96" t="e">
        <f t="shared" si="1008"/>
        <v>#N/A</v>
      </c>
      <c r="HU28" s="96" t="e">
        <f t="shared" si="1009"/>
        <v>#N/A</v>
      </c>
      <c r="HV28" s="96" t="e">
        <f t="shared" si="1010"/>
        <v>#N/A</v>
      </c>
      <c r="HW28" s="96" t="e">
        <f t="shared" si="1011"/>
        <v>#N/A</v>
      </c>
      <c r="HX28" s="96" t="e">
        <f t="shared" si="1012"/>
        <v>#N/A</v>
      </c>
      <c r="HY28" s="96" t="e">
        <f t="shared" si="1013"/>
        <v>#N/A</v>
      </c>
      <c r="HZ28" s="96" t="e">
        <f t="shared" si="1014"/>
        <v>#N/A</v>
      </c>
      <c r="IA28" s="96" t="e">
        <f t="shared" si="1015"/>
        <v>#N/A</v>
      </c>
      <c r="IB28" s="96" t="e">
        <f t="shared" si="1016"/>
        <v>#N/A</v>
      </c>
      <c r="IC28" s="96" t="e">
        <f t="shared" si="1017"/>
        <v>#N/A</v>
      </c>
      <c r="ID28" s="96" t="e">
        <f t="shared" si="1018"/>
        <v>#N/A</v>
      </c>
      <c r="IE28" s="96" t="e">
        <f t="shared" si="1019"/>
        <v>#N/A</v>
      </c>
      <c r="IF28" s="96" t="e">
        <f t="shared" si="1020"/>
        <v>#N/A</v>
      </c>
      <c r="IG28" s="96" t="e">
        <f t="shared" si="1021"/>
        <v>#N/A</v>
      </c>
      <c r="IH28" s="96" t="e">
        <f t="shared" si="1022"/>
        <v>#N/A</v>
      </c>
      <c r="II28" s="96" t="e">
        <f t="shared" si="1023"/>
        <v>#N/A</v>
      </c>
      <c r="IJ28" s="96" t="e">
        <f t="shared" si="1024"/>
        <v>#N/A</v>
      </c>
      <c r="IK28" s="96" t="e">
        <f t="shared" si="1025"/>
        <v>#N/A</v>
      </c>
      <c r="IL28" s="96" t="e">
        <f t="shared" si="1026"/>
        <v>#N/A</v>
      </c>
      <c r="IM28" s="96" t="e">
        <f t="shared" si="1027"/>
        <v>#N/A</v>
      </c>
      <c r="IN28" s="96" t="e">
        <f t="shared" si="1028"/>
        <v>#N/A</v>
      </c>
      <c r="IO28" s="96" t="e">
        <f t="shared" si="1029"/>
        <v>#N/A</v>
      </c>
      <c r="IP28" s="96" t="e">
        <f t="shared" si="1030"/>
        <v>#N/A</v>
      </c>
      <c r="IQ28" s="96" t="e">
        <f t="shared" si="1031"/>
        <v>#N/A</v>
      </c>
      <c r="IR28" s="96" t="e">
        <f t="shared" si="1032"/>
        <v>#N/A</v>
      </c>
      <c r="IS28" s="96" t="e">
        <f t="shared" si="1033"/>
        <v>#N/A</v>
      </c>
      <c r="IT28" s="96" t="e">
        <f t="shared" si="1034"/>
        <v>#N/A</v>
      </c>
      <c r="IU28" s="96" t="e">
        <f t="shared" si="1035"/>
        <v>#N/A</v>
      </c>
      <c r="IV28" s="96" t="e">
        <f t="shared" si="1036"/>
        <v>#N/A</v>
      </c>
      <c r="IW28" s="96" t="e">
        <f t="shared" si="1037"/>
        <v>#N/A</v>
      </c>
      <c r="IX28" s="96" t="e">
        <f t="shared" si="1038"/>
        <v>#N/A</v>
      </c>
      <c r="IY28" s="96" t="e">
        <f t="shared" si="1039"/>
        <v>#N/A</v>
      </c>
      <c r="IZ28" s="96" t="e">
        <f t="shared" si="1040"/>
        <v>#N/A</v>
      </c>
      <c r="JA28" s="96" t="e">
        <f t="shared" si="1041"/>
        <v>#N/A</v>
      </c>
      <c r="JB28" s="96" t="e">
        <f t="shared" si="1042"/>
        <v>#N/A</v>
      </c>
      <c r="JC28" s="96" t="e">
        <f t="shared" si="1043"/>
        <v>#N/A</v>
      </c>
      <c r="JD28" s="96" t="e">
        <f t="shared" si="1044"/>
        <v>#N/A</v>
      </c>
      <c r="JE28" s="96" t="e">
        <f t="shared" si="1045"/>
        <v>#N/A</v>
      </c>
      <c r="JF28" s="96" t="e">
        <f t="shared" si="1046"/>
        <v>#N/A</v>
      </c>
      <c r="JG28" s="96" t="e">
        <f t="shared" si="1047"/>
        <v>#N/A</v>
      </c>
      <c r="JH28" s="96" t="e">
        <f t="shared" si="1048"/>
        <v>#N/A</v>
      </c>
      <c r="JI28" s="96" t="e">
        <f t="shared" si="1049"/>
        <v>#N/A</v>
      </c>
      <c r="JJ28" s="96" t="e">
        <f t="shared" si="1050"/>
        <v>#N/A</v>
      </c>
      <c r="JK28" s="96" t="e">
        <f t="shared" si="1051"/>
        <v>#N/A</v>
      </c>
      <c r="JL28" s="96" t="e">
        <f t="shared" si="1052"/>
        <v>#N/A</v>
      </c>
      <c r="JM28" s="96" t="e">
        <f t="shared" si="1053"/>
        <v>#N/A</v>
      </c>
      <c r="JN28" s="96" t="e">
        <f t="shared" si="1054"/>
        <v>#N/A</v>
      </c>
      <c r="JO28" s="96" t="e">
        <f t="shared" si="1055"/>
        <v>#N/A</v>
      </c>
      <c r="JP28" s="96" t="e">
        <f t="shared" si="1056"/>
        <v>#N/A</v>
      </c>
      <c r="JQ28" s="96" t="e">
        <f t="shared" si="1057"/>
        <v>#N/A</v>
      </c>
      <c r="JR28" s="96" t="e">
        <f t="shared" si="1058"/>
        <v>#N/A</v>
      </c>
      <c r="JS28" s="96" t="e">
        <f t="shared" si="1059"/>
        <v>#N/A</v>
      </c>
      <c r="JT28" s="96" t="e">
        <f t="shared" si="1060"/>
        <v>#N/A</v>
      </c>
      <c r="JU28" s="96" t="e">
        <f t="shared" si="1061"/>
        <v>#N/A</v>
      </c>
      <c r="JV28" s="96" t="e">
        <f t="shared" si="1062"/>
        <v>#N/A</v>
      </c>
      <c r="JW28" s="96" t="e">
        <f t="shared" si="1063"/>
        <v>#N/A</v>
      </c>
      <c r="JX28" s="96" t="e">
        <f t="shared" si="1064"/>
        <v>#N/A</v>
      </c>
      <c r="JY28" s="96" t="e">
        <f t="shared" si="1065"/>
        <v>#N/A</v>
      </c>
      <c r="JZ28" s="96" t="e">
        <f t="shared" si="1066"/>
        <v>#N/A</v>
      </c>
      <c r="KA28" s="96" t="e">
        <f t="shared" si="1067"/>
        <v>#N/A</v>
      </c>
      <c r="KB28" s="96" t="e">
        <f t="shared" si="1068"/>
        <v>#N/A</v>
      </c>
      <c r="KC28" s="96" t="e">
        <f t="shared" si="1069"/>
        <v>#N/A</v>
      </c>
      <c r="KD28" s="96" t="e">
        <f t="shared" si="1070"/>
        <v>#N/A</v>
      </c>
      <c r="KE28" s="96" t="e">
        <f t="shared" si="1071"/>
        <v>#N/A</v>
      </c>
      <c r="KF28" s="96" t="e">
        <f t="shared" si="1072"/>
        <v>#N/A</v>
      </c>
      <c r="KG28" s="96" t="e">
        <f t="shared" si="1073"/>
        <v>#N/A</v>
      </c>
      <c r="KH28" s="96" t="e">
        <f t="shared" si="1074"/>
        <v>#N/A</v>
      </c>
      <c r="KI28" s="96" t="e">
        <f t="shared" si="1075"/>
        <v>#N/A</v>
      </c>
      <c r="KJ28" s="96" t="e">
        <f t="shared" si="1076"/>
        <v>#N/A</v>
      </c>
      <c r="KK28" s="96" t="e">
        <f t="shared" si="1077"/>
        <v>#N/A</v>
      </c>
      <c r="KL28" s="96" t="e">
        <f t="shared" si="1078"/>
        <v>#N/A</v>
      </c>
      <c r="KM28" s="96" t="e">
        <f t="shared" si="1079"/>
        <v>#N/A</v>
      </c>
      <c r="KN28" s="96" t="e">
        <f t="shared" si="1080"/>
        <v>#N/A</v>
      </c>
    </row>
    <row r="29" spans="1:300" x14ac:dyDescent="0.3">
      <c r="A29" t="str">
        <f t="shared" si="841"/>
        <v>France</v>
      </c>
      <c r="G29" s="96">
        <f t="shared" si="607"/>
        <v>0.3060407249698005</v>
      </c>
      <c r="H29" s="96">
        <f t="shared" si="842"/>
        <v>0.34415411319308231</v>
      </c>
      <c r="I29" s="96">
        <f t="shared" si="842"/>
        <v>0.35639725025691016</v>
      </c>
      <c r="J29" s="96">
        <f t="shared" si="842"/>
        <v>0.39097515579579761</v>
      </c>
      <c r="K29" s="96">
        <f t="shared" si="842"/>
        <v>0.37505640973579951</v>
      </c>
      <c r="L29" s="96">
        <f t="shared" si="842"/>
        <v>0.36942165673802574</v>
      </c>
      <c r="M29" s="96">
        <f t="shared" si="842"/>
        <v>0.32762992598655488</v>
      </c>
      <c r="N29" s="96">
        <f t="shared" si="842"/>
        <v>0.29800761433181472</v>
      </c>
      <c r="O29" s="96">
        <f t="shared" si="842"/>
        <v>0.26504071413784075</v>
      </c>
      <c r="P29" s="96">
        <f t="shared" si="842"/>
        <v>0.26966379718569522</v>
      </c>
      <c r="Q29" s="96">
        <f t="shared" si="842"/>
        <v>0.27046135791462084</v>
      </c>
      <c r="R29" s="96">
        <f t="shared" si="843"/>
        <v>0.26161844368517212</v>
      </c>
      <c r="S29" s="96">
        <f t="shared" si="843"/>
        <v>0.23492035588114155</v>
      </c>
      <c r="T29" s="96">
        <f t="shared" si="843"/>
        <v>0.21859742499423995</v>
      </c>
      <c r="U29" s="96">
        <f t="shared" si="843"/>
        <v>0.20418003367880777</v>
      </c>
      <c r="V29" s="96">
        <f t="shared" si="843"/>
        <v>0.19352800763591974</v>
      </c>
      <c r="W29" s="96">
        <f t="shared" si="843"/>
        <v>0.18282653581366737</v>
      </c>
      <c r="X29" s="96">
        <f t="shared" si="843"/>
        <v>0.17124595220653394</v>
      </c>
      <c r="Y29" s="96">
        <f t="shared" si="843"/>
        <v>0.16630321338056464</v>
      </c>
      <c r="Z29" s="96">
        <f t="shared" si="843"/>
        <v>0.16256614149067264</v>
      </c>
      <c r="AA29" s="96">
        <f t="shared" si="843"/>
        <v>0.15886540103369287</v>
      </c>
      <c r="AB29" s="96">
        <f t="shared" si="844"/>
        <v>0.1529420720114468</v>
      </c>
      <c r="AC29" s="96">
        <f t="shared" si="844"/>
        <v>0.15272601627452165</v>
      </c>
      <c r="AD29" s="96">
        <f t="shared" si="844"/>
        <v>0.14831079526343904</v>
      </c>
      <c r="AE29" s="96">
        <f t="shared" si="844"/>
        <v>0.13866481860237964</v>
      </c>
      <c r="AF29" s="96">
        <f t="shared" si="844"/>
        <v>0.12705275990741458</v>
      </c>
      <c r="AG29" s="96">
        <f t="shared" si="844"/>
        <v>0.12271646116095747</v>
      </c>
      <c r="AH29" s="96">
        <f t="shared" si="844"/>
        <v>0.11972841881040923</v>
      </c>
      <c r="AI29" s="96">
        <f t="shared" si="844"/>
        <v>0.11123583164989026</v>
      </c>
      <c r="AJ29" s="96">
        <f t="shared" si="844"/>
        <v>0.10310075145914162</v>
      </c>
      <c r="AK29" s="96">
        <f t="shared" si="844"/>
        <v>9.4528491517661337E-2</v>
      </c>
      <c r="AL29" s="96">
        <f t="shared" si="845"/>
        <v>8.3646045141922906E-2</v>
      </c>
      <c r="AM29" s="96">
        <f t="shared" si="845"/>
        <v>6.8924402618181002E-2</v>
      </c>
      <c r="AN29" s="96">
        <f t="shared" si="845"/>
        <v>5.8006835353987242E-2</v>
      </c>
      <c r="AO29" s="96">
        <f t="shared" si="845"/>
        <v>5.3825177582695373E-2</v>
      </c>
      <c r="AP29" s="96">
        <f t="shared" si="845"/>
        <v>5.1221807522554196E-2</v>
      </c>
      <c r="AQ29" s="96">
        <f t="shared" si="845"/>
        <v>4.926236311604567E-2</v>
      </c>
      <c r="AR29" s="96">
        <f t="shared" si="845"/>
        <v>4.8447827381669008E-2</v>
      </c>
      <c r="AS29" s="96">
        <f t="shared" si="845"/>
        <v>6.2787785766001455E-2</v>
      </c>
      <c r="AT29" s="96">
        <f t="shared" si="845"/>
        <v>7.4289649173925262E-2</v>
      </c>
      <c r="AU29" s="96">
        <f t="shared" si="845"/>
        <v>8.6900681695850343E-2</v>
      </c>
      <c r="AV29" s="96">
        <f t="shared" si="846"/>
        <v>8.3508216728968687E-2</v>
      </c>
      <c r="AW29" s="96">
        <f t="shared" si="846"/>
        <v>8.5445083529100005E-2</v>
      </c>
      <c r="AX29" s="96">
        <f t="shared" si="846"/>
        <v>7.0938844705091819E-2</v>
      </c>
      <c r="AY29" s="96">
        <f t="shared" si="846"/>
        <v>5.6153728149010318E-2</v>
      </c>
      <c r="AZ29" s="96">
        <f t="shared" si="846"/>
        <v>3.6405545630672741E-2</v>
      </c>
      <c r="BA29" s="96">
        <f t="shared" si="846"/>
        <v>3.2785913506585183E-2</v>
      </c>
      <c r="BB29" s="96" t="e">
        <f t="shared" si="846"/>
        <v>#N/A</v>
      </c>
      <c r="BC29" s="96" t="e">
        <f t="shared" si="846"/>
        <v>#N/A</v>
      </c>
      <c r="BD29" s="96" t="e">
        <f t="shared" si="846"/>
        <v>#N/A</v>
      </c>
      <c r="BE29" s="96" t="e">
        <f t="shared" si="846"/>
        <v>#N/A</v>
      </c>
      <c r="BF29" s="96" t="e">
        <f t="shared" si="847"/>
        <v>#N/A</v>
      </c>
      <c r="BG29" s="96" t="e">
        <f t="shared" si="847"/>
        <v>#N/A</v>
      </c>
      <c r="BH29" s="96" t="e">
        <f t="shared" si="847"/>
        <v>#N/A</v>
      </c>
      <c r="BI29" s="96" t="e">
        <f t="shared" si="847"/>
        <v>#N/A</v>
      </c>
      <c r="BJ29" s="96" t="e">
        <f t="shared" si="847"/>
        <v>#N/A</v>
      </c>
      <c r="BK29" s="96" t="e">
        <f t="shared" si="847"/>
        <v>#N/A</v>
      </c>
      <c r="BL29" s="96" t="e">
        <f t="shared" si="847"/>
        <v>#N/A</v>
      </c>
      <c r="BM29" s="96" t="e">
        <f t="shared" si="847"/>
        <v>#N/A</v>
      </c>
      <c r="BN29" s="96" t="e">
        <f t="shared" si="847"/>
        <v>#N/A</v>
      </c>
      <c r="BO29" s="96" t="e">
        <f t="shared" si="847"/>
        <v>#N/A</v>
      </c>
      <c r="BP29" s="96" t="e">
        <f t="shared" si="848"/>
        <v>#N/A</v>
      </c>
      <c r="BQ29" s="96" t="e">
        <f t="shared" si="849"/>
        <v>#N/A</v>
      </c>
      <c r="BR29" s="96" t="e">
        <f t="shared" si="850"/>
        <v>#N/A</v>
      </c>
      <c r="BS29" s="96" t="e">
        <f t="shared" si="851"/>
        <v>#N/A</v>
      </c>
      <c r="BT29" s="96" t="e">
        <f t="shared" si="852"/>
        <v>#N/A</v>
      </c>
      <c r="BU29" s="96" t="e">
        <f t="shared" si="853"/>
        <v>#N/A</v>
      </c>
      <c r="BV29" s="96" t="e">
        <f t="shared" si="854"/>
        <v>#N/A</v>
      </c>
      <c r="BW29" s="96" t="e">
        <f t="shared" si="855"/>
        <v>#N/A</v>
      </c>
      <c r="BX29" s="96" t="e">
        <f t="shared" si="856"/>
        <v>#N/A</v>
      </c>
      <c r="BY29" s="96" t="e">
        <f t="shared" si="857"/>
        <v>#N/A</v>
      </c>
      <c r="BZ29" s="96" t="e">
        <f t="shared" si="858"/>
        <v>#N/A</v>
      </c>
      <c r="CA29" s="96" t="e">
        <f t="shared" si="859"/>
        <v>#N/A</v>
      </c>
      <c r="CB29" s="96" t="e">
        <f t="shared" si="860"/>
        <v>#N/A</v>
      </c>
      <c r="CC29" s="96" t="e">
        <f t="shared" si="861"/>
        <v>#N/A</v>
      </c>
      <c r="CD29" s="96" t="e">
        <f t="shared" si="862"/>
        <v>#N/A</v>
      </c>
      <c r="CE29" s="96" t="e">
        <f t="shared" si="863"/>
        <v>#N/A</v>
      </c>
      <c r="CF29" s="96" t="e">
        <f t="shared" si="864"/>
        <v>#N/A</v>
      </c>
      <c r="CG29" s="96" t="e">
        <f t="shared" si="865"/>
        <v>#N/A</v>
      </c>
      <c r="CH29" s="96" t="e">
        <f t="shared" si="866"/>
        <v>#N/A</v>
      </c>
      <c r="CI29" s="96" t="e">
        <f t="shared" si="867"/>
        <v>#N/A</v>
      </c>
      <c r="CJ29" s="96" t="e">
        <f t="shared" si="868"/>
        <v>#N/A</v>
      </c>
      <c r="CK29" s="96" t="e">
        <f t="shared" si="869"/>
        <v>#N/A</v>
      </c>
      <c r="CL29" s="96" t="e">
        <f t="shared" si="870"/>
        <v>#N/A</v>
      </c>
      <c r="CM29" s="96" t="e">
        <f t="shared" si="871"/>
        <v>#N/A</v>
      </c>
      <c r="CN29" s="96" t="e">
        <f t="shared" si="872"/>
        <v>#N/A</v>
      </c>
      <c r="CO29" s="96" t="e">
        <f t="shared" si="873"/>
        <v>#N/A</v>
      </c>
      <c r="CP29" s="96" t="e">
        <f t="shared" si="874"/>
        <v>#N/A</v>
      </c>
      <c r="CQ29" s="96" t="e">
        <f t="shared" si="875"/>
        <v>#N/A</v>
      </c>
      <c r="CR29" s="96" t="e">
        <f t="shared" si="876"/>
        <v>#N/A</v>
      </c>
      <c r="CS29" s="96" t="e">
        <f t="shared" si="877"/>
        <v>#N/A</v>
      </c>
      <c r="CT29" s="96" t="e">
        <f t="shared" si="878"/>
        <v>#N/A</v>
      </c>
      <c r="CU29" s="96" t="e">
        <f t="shared" si="879"/>
        <v>#N/A</v>
      </c>
      <c r="CV29" s="96" t="e">
        <f t="shared" si="880"/>
        <v>#N/A</v>
      </c>
      <c r="CW29" s="96" t="e">
        <f t="shared" si="881"/>
        <v>#N/A</v>
      </c>
      <c r="CX29" s="96" t="e">
        <f t="shared" si="882"/>
        <v>#N/A</v>
      </c>
      <c r="CY29" s="96" t="e">
        <f t="shared" si="883"/>
        <v>#N/A</v>
      </c>
      <c r="CZ29" s="96" t="e">
        <f t="shared" si="884"/>
        <v>#N/A</v>
      </c>
      <c r="DA29" s="96" t="e">
        <f t="shared" si="885"/>
        <v>#N/A</v>
      </c>
      <c r="DB29" s="96" t="e">
        <f t="shared" si="886"/>
        <v>#N/A</v>
      </c>
      <c r="DC29" s="96" t="e">
        <f t="shared" si="887"/>
        <v>#N/A</v>
      </c>
      <c r="DD29" s="96" t="e">
        <f t="shared" si="888"/>
        <v>#N/A</v>
      </c>
      <c r="DE29" s="96" t="e">
        <f t="shared" si="889"/>
        <v>#N/A</v>
      </c>
      <c r="DF29" s="96" t="e">
        <f t="shared" si="890"/>
        <v>#N/A</v>
      </c>
      <c r="DG29" s="96" t="e">
        <f t="shared" si="891"/>
        <v>#N/A</v>
      </c>
      <c r="DH29" s="96" t="e">
        <f t="shared" si="892"/>
        <v>#N/A</v>
      </c>
      <c r="DI29" s="96" t="e">
        <f t="shared" si="893"/>
        <v>#N/A</v>
      </c>
      <c r="DJ29" s="96" t="e">
        <f t="shared" si="894"/>
        <v>#N/A</v>
      </c>
      <c r="DK29" s="96" t="e">
        <f t="shared" si="895"/>
        <v>#N/A</v>
      </c>
      <c r="DL29" s="96" t="e">
        <f t="shared" si="896"/>
        <v>#N/A</v>
      </c>
      <c r="DM29" s="96" t="e">
        <f t="shared" si="897"/>
        <v>#N/A</v>
      </c>
      <c r="DN29" s="96" t="e">
        <f t="shared" si="898"/>
        <v>#N/A</v>
      </c>
      <c r="DO29" s="96" t="e">
        <f t="shared" si="899"/>
        <v>#N/A</v>
      </c>
      <c r="DP29" s="96" t="e">
        <f t="shared" si="900"/>
        <v>#N/A</v>
      </c>
      <c r="DQ29" s="96" t="e">
        <f t="shared" si="901"/>
        <v>#N/A</v>
      </c>
      <c r="DR29" s="96" t="e">
        <f t="shared" si="902"/>
        <v>#N/A</v>
      </c>
      <c r="DS29" s="96" t="e">
        <f t="shared" si="903"/>
        <v>#N/A</v>
      </c>
      <c r="DT29" s="96" t="e">
        <f t="shared" si="904"/>
        <v>#N/A</v>
      </c>
      <c r="DU29" s="96" t="e">
        <f t="shared" si="905"/>
        <v>#N/A</v>
      </c>
      <c r="DV29" s="96" t="e">
        <f t="shared" si="906"/>
        <v>#N/A</v>
      </c>
      <c r="DW29" s="96" t="e">
        <f t="shared" si="907"/>
        <v>#N/A</v>
      </c>
      <c r="DX29" s="96" t="e">
        <f t="shared" si="908"/>
        <v>#N/A</v>
      </c>
      <c r="DY29" s="96" t="e">
        <f t="shared" si="909"/>
        <v>#N/A</v>
      </c>
      <c r="DZ29" s="96" t="e">
        <f t="shared" si="910"/>
        <v>#N/A</v>
      </c>
      <c r="EA29" s="96" t="e">
        <f t="shared" si="911"/>
        <v>#N/A</v>
      </c>
      <c r="EB29" s="96" t="e">
        <f t="shared" si="912"/>
        <v>#N/A</v>
      </c>
      <c r="EC29" s="96" t="e">
        <f t="shared" si="913"/>
        <v>#N/A</v>
      </c>
      <c r="ED29" s="96" t="e">
        <f t="shared" si="914"/>
        <v>#N/A</v>
      </c>
      <c r="EE29" s="96" t="e">
        <f t="shared" si="915"/>
        <v>#N/A</v>
      </c>
      <c r="EF29" s="96" t="e">
        <f t="shared" si="916"/>
        <v>#N/A</v>
      </c>
      <c r="EG29" s="96" t="e">
        <f t="shared" si="917"/>
        <v>#N/A</v>
      </c>
      <c r="EH29" s="96" t="e">
        <f t="shared" si="918"/>
        <v>#N/A</v>
      </c>
      <c r="EI29" s="96" t="e">
        <f t="shared" si="919"/>
        <v>#N/A</v>
      </c>
      <c r="EJ29" s="96" t="e">
        <f t="shared" si="920"/>
        <v>#N/A</v>
      </c>
      <c r="EK29" s="96" t="e">
        <f t="shared" si="921"/>
        <v>#N/A</v>
      </c>
      <c r="EL29" s="96" t="e">
        <f t="shared" si="922"/>
        <v>#N/A</v>
      </c>
      <c r="EM29" s="96" t="e">
        <f t="shared" si="923"/>
        <v>#N/A</v>
      </c>
      <c r="EN29" s="96" t="e">
        <f t="shared" si="924"/>
        <v>#N/A</v>
      </c>
      <c r="EO29" s="96" t="e">
        <f t="shared" si="925"/>
        <v>#N/A</v>
      </c>
      <c r="EP29" s="96" t="e">
        <f t="shared" si="926"/>
        <v>#N/A</v>
      </c>
      <c r="EQ29" s="96" t="e">
        <f t="shared" si="927"/>
        <v>#N/A</v>
      </c>
      <c r="ER29" s="96" t="e">
        <f t="shared" si="928"/>
        <v>#N/A</v>
      </c>
      <c r="ES29" s="96" t="e">
        <f t="shared" si="929"/>
        <v>#N/A</v>
      </c>
      <c r="ET29" s="96" t="e">
        <f t="shared" si="930"/>
        <v>#N/A</v>
      </c>
      <c r="EU29" s="96" t="e">
        <f t="shared" si="931"/>
        <v>#N/A</v>
      </c>
      <c r="EV29" s="96" t="e">
        <f t="shared" si="932"/>
        <v>#N/A</v>
      </c>
      <c r="EW29" s="96" t="e">
        <f t="shared" si="933"/>
        <v>#N/A</v>
      </c>
      <c r="EX29" s="96" t="e">
        <f t="shared" si="934"/>
        <v>#N/A</v>
      </c>
      <c r="EY29" s="96" t="e">
        <f t="shared" si="935"/>
        <v>#N/A</v>
      </c>
      <c r="EZ29" s="96" t="e">
        <f t="shared" si="936"/>
        <v>#N/A</v>
      </c>
      <c r="FA29" s="96" t="e">
        <f t="shared" si="937"/>
        <v>#N/A</v>
      </c>
      <c r="FB29" s="96" t="e">
        <f t="shared" si="938"/>
        <v>#N/A</v>
      </c>
      <c r="FC29" s="96" t="e">
        <f t="shared" si="939"/>
        <v>#N/A</v>
      </c>
      <c r="FD29" s="96" t="e">
        <f t="shared" si="940"/>
        <v>#N/A</v>
      </c>
      <c r="FE29" s="96" t="e">
        <f t="shared" si="941"/>
        <v>#N/A</v>
      </c>
      <c r="FF29" s="96" t="e">
        <f t="shared" si="942"/>
        <v>#N/A</v>
      </c>
      <c r="FG29" s="96" t="e">
        <f t="shared" si="943"/>
        <v>#N/A</v>
      </c>
      <c r="FH29" s="96" t="e">
        <f t="shared" si="944"/>
        <v>#N/A</v>
      </c>
      <c r="FI29" s="96" t="e">
        <f t="shared" si="945"/>
        <v>#N/A</v>
      </c>
      <c r="FJ29" s="96" t="e">
        <f t="shared" si="946"/>
        <v>#N/A</v>
      </c>
      <c r="FK29" s="96" t="e">
        <f t="shared" si="947"/>
        <v>#N/A</v>
      </c>
      <c r="FL29" s="96" t="e">
        <f t="shared" si="948"/>
        <v>#N/A</v>
      </c>
      <c r="FM29" s="96" t="e">
        <f t="shared" si="949"/>
        <v>#N/A</v>
      </c>
      <c r="FN29" s="96" t="e">
        <f t="shared" si="950"/>
        <v>#N/A</v>
      </c>
      <c r="FO29" s="96" t="e">
        <f t="shared" si="951"/>
        <v>#N/A</v>
      </c>
      <c r="FP29" s="96" t="e">
        <f t="shared" si="952"/>
        <v>#N/A</v>
      </c>
      <c r="FQ29" s="96" t="e">
        <f t="shared" si="953"/>
        <v>#N/A</v>
      </c>
      <c r="FR29" s="96" t="e">
        <f t="shared" si="954"/>
        <v>#N/A</v>
      </c>
      <c r="FS29" s="96" t="e">
        <f t="shared" si="955"/>
        <v>#N/A</v>
      </c>
      <c r="FT29" s="96" t="e">
        <f t="shared" si="956"/>
        <v>#N/A</v>
      </c>
      <c r="FU29" s="96" t="e">
        <f t="shared" si="957"/>
        <v>#N/A</v>
      </c>
      <c r="FV29" s="96" t="e">
        <f t="shared" si="958"/>
        <v>#N/A</v>
      </c>
      <c r="FW29" s="96" t="e">
        <f t="shared" si="959"/>
        <v>#N/A</v>
      </c>
      <c r="FX29" s="96" t="e">
        <f t="shared" si="960"/>
        <v>#N/A</v>
      </c>
      <c r="FY29" s="96" t="e">
        <f t="shared" si="961"/>
        <v>#N/A</v>
      </c>
      <c r="FZ29" s="96" t="e">
        <f t="shared" si="962"/>
        <v>#N/A</v>
      </c>
      <c r="GA29" s="96" t="e">
        <f t="shared" si="963"/>
        <v>#N/A</v>
      </c>
      <c r="GB29" s="96" t="e">
        <f t="shared" si="964"/>
        <v>#N/A</v>
      </c>
      <c r="GC29" s="96" t="e">
        <f t="shared" si="965"/>
        <v>#N/A</v>
      </c>
      <c r="GD29" s="96" t="e">
        <f t="shared" si="966"/>
        <v>#N/A</v>
      </c>
      <c r="GE29" s="96" t="e">
        <f t="shared" si="967"/>
        <v>#N/A</v>
      </c>
      <c r="GF29" s="96" t="e">
        <f t="shared" si="968"/>
        <v>#N/A</v>
      </c>
      <c r="GG29" s="96" t="e">
        <f t="shared" si="969"/>
        <v>#N/A</v>
      </c>
      <c r="GH29" s="96" t="e">
        <f t="shared" si="970"/>
        <v>#N/A</v>
      </c>
      <c r="GI29" s="96" t="e">
        <f t="shared" si="971"/>
        <v>#N/A</v>
      </c>
      <c r="GJ29" s="96" t="e">
        <f t="shared" si="972"/>
        <v>#N/A</v>
      </c>
      <c r="GK29" s="96" t="e">
        <f t="shared" si="973"/>
        <v>#N/A</v>
      </c>
      <c r="GL29" s="96" t="e">
        <f t="shared" si="974"/>
        <v>#N/A</v>
      </c>
      <c r="GM29" s="96" t="e">
        <f t="shared" si="975"/>
        <v>#N/A</v>
      </c>
      <c r="GN29" s="96" t="e">
        <f t="shared" si="976"/>
        <v>#N/A</v>
      </c>
      <c r="GO29" s="96" t="e">
        <f t="shared" si="977"/>
        <v>#N/A</v>
      </c>
      <c r="GP29" s="96" t="e">
        <f t="shared" si="978"/>
        <v>#N/A</v>
      </c>
      <c r="GQ29" s="96" t="e">
        <f t="shared" si="979"/>
        <v>#N/A</v>
      </c>
      <c r="GR29" s="96" t="e">
        <f t="shared" si="980"/>
        <v>#N/A</v>
      </c>
      <c r="GS29" s="96" t="e">
        <f t="shared" si="981"/>
        <v>#N/A</v>
      </c>
      <c r="GT29" s="96" t="e">
        <f t="shared" si="982"/>
        <v>#N/A</v>
      </c>
      <c r="GU29" s="96" t="e">
        <f t="shared" si="983"/>
        <v>#N/A</v>
      </c>
      <c r="GV29" s="96" t="e">
        <f t="shared" si="984"/>
        <v>#N/A</v>
      </c>
      <c r="GW29" s="96" t="e">
        <f t="shared" si="985"/>
        <v>#N/A</v>
      </c>
      <c r="GX29" s="96" t="e">
        <f t="shared" si="986"/>
        <v>#N/A</v>
      </c>
      <c r="GY29" s="96" t="e">
        <f t="shared" si="987"/>
        <v>#N/A</v>
      </c>
      <c r="GZ29" s="96" t="e">
        <f t="shared" si="988"/>
        <v>#N/A</v>
      </c>
      <c r="HA29" s="96" t="e">
        <f t="shared" si="989"/>
        <v>#N/A</v>
      </c>
      <c r="HB29" s="96" t="e">
        <f t="shared" si="990"/>
        <v>#N/A</v>
      </c>
      <c r="HC29" s="96" t="e">
        <f t="shared" si="991"/>
        <v>#N/A</v>
      </c>
      <c r="HD29" s="96" t="e">
        <f t="shared" si="992"/>
        <v>#N/A</v>
      </c>
      <c r="HE29" s="96" t="e">
        <f t="shared" si="993"/>
        <v>#N/A</v>
      </c>
      <c r="HF29" s="96" t="e">
        <f t="shared" si="994"/>
        <v>#N/A</v>
      </c>
      <c r="HG29" s="96" t="e">
        <f t="shared" si="995"/>
        <v>#N/A</v>
      </c>
      <c r="HH29" s="96" t="e">
        <f t="shared" si="996"/>
        <v>#N/A</v>
      </c>
      <c r="HI29" s="96" t="e">
        <f t="shared" si="997"/>
        <v>#N/A</v>
      </c>
      <c r="HJ29" s="96" t="e">
        <f t="shared" si="998"/>
        <v>#N/A</v>
      </c>
      <c r="HK29" s="96" t="e">
        <f t="shared" si="999"/>
        <v>#N/A</v>
      </c>
      <c r="HL29" s="96" t="e">
        <f t="shared" si="1000"/>
        <v>#N/A</v>
      </c>
      <c r="HM29" s="96" t="e">
        <f t="shared" si="1001"/>
        <v>#N/A</v>
      </c>
      <c r="HN29" s="96" t="e">
        <f t="shared" si="1002"/>
        <v>#N/A</v>
      </c>
      <c r="HO29" s="96" t="e">
        <f t="shared" si="1003"/>
        <v>#N/A</v>
      </c>
      <c r="HP29" s="96" t="e">
        <f t="shared" si="1004"/>
        <v>#N/A</v>
      </c>
      <c r="HQ29" s="96" t="e">
        <f t="shared" si="1005"/>
        <v>#N/A</v>
      </c>
      <c r="HR29" s="96" t="e">
        <f t="shared" si="1006"/>
        <v>#N/A</v>
      </c>
      <c r="HS29" s="96" t="e">
        <f t="shared" si="1007"/>
        <v>#N/A</v>
      </c>
      <c r="HT29" s="96" t="e">
        <f t="shared" si="1008"/>
        <v>#N/A</v>
      </c>
      <c r="HU29" s="96" t="e">
        <f t="shared" si="1009"/>
        <v>#N/A</v>
      </c>
      <c r="HV29" s="96" t="e">
        <f t="shared" si="1010"/>
        <v>#N/A</v>
      </c>
      <c r="HW29" s="96" t="e">
        <f t="shared" si="1011"/>
        <v>#N/A</v>
      </c>
      <c r="HX29" s="96" t="e">
        <f t="shared" si="1012"/>
        <v>#N/A</v>
      </c>
      <c r="HY29" s="96" t="e">
        <f t="shared" si="1013"/>
        <v>#N/A</v>
      </c>
      <c r="HZ29" s="96" t="e">
        <f t="shared" si="1014"/>
        <v>#N/A</v>
      </c>
      <c r="IA29" s="96" t="e">
        <f t="shared" si="1015"/>
        <v>#N/A</v>
      </c>
      <c r="IB29" s="96" t="e">
        <f t="shared" si="1016"/>
        <v>#N/A</v>
      </c>
      <c r="IC29" s="96" t="e">
        <f t="shared" si="1017"/>
        <v>#N/A</v>
      </c>
      <c r="ID29" s="96" t="e">
        <f t="shared" si="1018"/>
        <v>#N/A</v>
      </c>
      <c r="IE29" s="96" t="e">
        <f t="shared" si="1019"/>
        <v>#N/A</v>
      </c>
      <c r="IF29" s="96" t="e">
        <f t="shared" si="1020"/>
        <v>#N/A</v>
      </c>
      <c r="IG29" s="96" t="e">
        <f t="shared" si="1021"/>
        <v>#N/A</v>
      </c>
      <c r="IH29" s="96" t="e">
        <f t="shared" si="1022"/>
        <v>#N/A</v>
      </c>
      <c r="II29" s="96" t="e">
        <f t="shared" si="1023"/>
        <v>#N/A</v>
      </c>
      <c r="IJ29" s="96" t="e">
        <f t="shared" si="1024"/>
        <v>#N/A</v>
      </c>
      <c r="IK29" s="96" t="e">
        <f t="shared" si="1025"/>
        <v>#N/A</v>
      </c>
      <c r="IL29" s="96" t="e">
        <f t="shared" si="1026"/>
        <v>#N/A</v>
      </c>
      <c r="IM29" s="96" t="e">
        <f t="shared" si="1027"/>
        <v>#N/A</v>
      </c>
      <c r="IN29" s="96" t="e">
        <f t="shared" si="1028"/>
        <v>#N/A</v>
      </c>
      <c r="IO29" s="96" t="e">
        <f t="shared" si="1029"/>
        <v>#N/A</v>
      </c>
      <c r="IP29" s="96" t="e">
        <f t="shared" si="1030"/>
        <v>#N/A</v>
      </c>
      <c r="IQ29" s="96" t="e">
        <f t="shared" si="1031"/>
        <v>#N/A</v>
      </c>
      <c r="IR29" s="96" t="e">
        <f t="shared" si="1032"/>
        <v>#N/A</v>
      </c>
      <c r="IS29" s="96" t="e">
        <f t="shared" si="1033"/>
        <v>#N/A</v>
      </c>
      <c r="IT29" s="96" t="e">
        <f t="shared" si="1034"/>
        <v>#N/A</v>
      </c>
      <c r="IU29" s="96" t="e">
        <f t="shared" si="1035"/>
        <v>#N/A</v>
      </c>
      <c r="IV29" s="96" t="e">
        <f t="shared" si="1036"/>
        <v>#N/A</v>
      </c>
      <c r="IW29" s="96" t="e">
        <f t="shared" si="1037"/>
        <v>#N/A</v>
      </c>
      <c r="IX29" s="96" t="e">
        <f t="shared" si="1038"/>
        <v>#N/A</v>
      </c>
      <c r="IY29" s="96" t="e">
        <f t="shared" si="1039"/>
        <v>#N/A</v>
      </c>
      <c r="IZ29" s="96" t="e">
        <f t="shared" si="1040"/>
        <v>#N/A</v>
      </c>
      <c r="JA29" s="96" t="e">
        <f t="shared" si="1041"/>
        <v>#N/A</v>
      </c>
      <c r="JB29" s="96" t="e">
        <f t="shared" si="1042"/>
        <v>#N/A</v>
      </c>
      <c r="JC29" s="96" t="e">
        <f t="shared" si="1043"/>
        <v>#N/A</v>
      </c>
      <c r="JD29" s="96" t="e">
        <f t="shared" si="1044"/>
        <v>#N/A</v>
      </c>
      <c r="JE29" s="96" t="e">
        <f t="shared" si="1045"/>
        <v>#N/A</v>
      </c>
      <c r="JF29" s="96" t="e">
        <f t="shared" si="1046"/>
        <v>#N/A</v>
      </c>
      <c r="JG29" s="96" t="e">
        <f t="shared" si="1047"/>
        <v>#N/A</v>
      </c>
      <c r="JH29" s="96" t="e">
        <f t="shared" si="1048"/>
        <v>#N/A</v>
      </c>
      <c r="JI29" s="96" t="e">
        <f t="shared" si="1049"/>
        <v>#N/A</v>
      </c>
      <c r="JJ29" s="96" t="e">
        <f t="shared" si="1050"/>
        <v>#N/A</v>
      </c>
      <c r="JK29" s="96" t="e">
        <f t="shared" si="1051"/>
        <v>#N/A</v>
      </c>
      <c r="JL29" s="96" t="e">
        <f t="shared" si="1052"/>
        <v>#N/A</v>
      </c>
      <c r="JM29" s="96" t="e">
        <f t="shared" si="1053"/>
        <v>#N/A</v>
      </c>
      <c r="JN29" s="96" t="e">
        <f t="shared" si="1054"/>
        <v>#N/A</v>
      </c>
      <c r="JO29" s="96" t="e">
        <f t="shared" si="1055"/>
        <v>#N/A</v>
      </c>
      <c r="JP29" s="96" t="e">
        <f t="shared" si="1056"/>
        <v>#N/A</v>
      </c>
      <c r="JQ29" s="96" t="e">
        <f t="shared" si="1057"/>
        <v>#N/A</v>
      </c>
      <c r="JR29" s="96" t="e">
        <f t="shared" si="1058"/>
        <v>#N/A</v>
      </c>
      <c r="JS29" s="96" t="e">
        <f t="shared" si="1059"/>
        <v>#N/A</v>
      </c>
      <c r="JT29" s="96" t="e">
        <f t="shared" si="1060"/>
        <v>#N/A</v>
      </c>
      <c r="JU29" s="96" t="e">
        <f t="shared" si="1061"/>
        <v>#N/A</v>
      </c>
      <c r="JV29" s="96" t="e">
        <f t="shared" si="1062"/>
        <v>#N/A</v>
      </c>
      <c r="JW29" s="96" t="e">
        <f t="shared" si="1063"/>
        <v>#N/A</v>
      </c>
      <c r="JX29" s="96" t="e">
        <f t="shared" si="1064"/>
        <v>#N/A</v>
      </c>
      <c r="JY29" s="96" t="e">
        <f t="shared" si="1065"/>
        <v>#N/A</v>
      </c>
      <c r="JZ29" s="96" t="e">
        <f t="shared" si="1066"/>
        <v>#N/A</v>
      </c>
      <c r="KA29" s="96" t="e">
        <f t="shared" si="1067"/>
        <v>#N/A</v>
      </c>
      <c r="KB29" s="96" t="e">
        <f t="shared" si="1068"/>
        <v>#N/A</v>
      </c>
      <c r="KC29" s="96" t="e">
        <f t="shared" si="1069"/>
        <v>#N/A</v>
      </c>
      <c r="KD29" s="96" t="e">
        <f t="shared" si="1070"/>
        <v>#N/A</v>
      </c>
      <c r="KE29" s="96" t="e">
        <f t="shared" si="1071"/>
        <v>#N/A</v>
      </c>
      <c r="KF29" s="96" t="e">
        <f t="shared" si="1072"/>
        <v>#N/A</v>
      </c>
      <c r="KG29" s="96" t="e">
        <f t="shared" si="1073"/>
        <v>#N/A</v>
      </c>
      <c r="KH29" s="96" t="e">
        <f t="shared" si="1074"/>
        <v>#N/A</v>
      </c>
      <c r="KI29" s="96" t="e">
        <f t="shared" si="1075"/>
        <v>#N/A</v>
      </c>
      <c r="KJ29" s="96" t="e">
        <f t="shared" si="1076"/>
        <v>#N/A</v>
      </c>
      <c r="KK29" s="96" t="e">
        <f t="shared" si="1077"/>
        <v>#N/A</v>
      </c>
      <c r="KL29" s="96" t="e">
        <f t="shared" si="1078"/>
        <v>#N/A</v>
      </c>
      <c r="KM29" s="96" t="e">
        <f t="shared" si="1079"/>
        <v>#N/A</v>
      </c>
      <c r="KN29" s="96" t="e">
        <f t="shared" si="1080"/>
        <v>#N/A</v>
      </c>
    </row>
    <row r="30" spans="1:300" x14ac:dyDescent="0.3">
      <c r="A30" t="str">
        <f t="shared" si="841"/>
        <v>Germany</v>
      </c>
      <c r="G30" s="96">
        <f t="shared" si="607"/>
        <v>0.38811769392774842</v>
      </c>
      <c r="H30" s="96">
        <f t="shared" si="842"/>
        <v>0.38461648836138584</v>
      </c>
      <c r="I30" s="96">
        <f t="shared" si="842"/>
        <v>0.38848603898791656</v>
      </c>
      <c r="J30" s="96">
        <f t="shared" si="842"/>
        <v>0.37587074975305668</v>
      </c>
      <c r="K30" s="96">
        <f t="shared" si="842"/>
        <v>0.33137248934697688</v>
      </c>
      <c r="L30" s="96">
        <f t="shared" si="842"/>
        <v>0.276905095441976</v>
      </c>
      <c r="M30" s="96">
        <f t="shared" si="842"/>
        <v>0.25347048841456249</v>
      </c>
      <c r="N30" s="96">
        <f t="shared" si="842"/>
        <v>0.26666243909999188</v>
      </c>
      <c r="O30" s="96">
        <f t="shared" si="842"/>
        <v>0.29330919611840295</v>
      </c>
      <c r="P30" s="96">
        <f t="shared" si="842"/>
        <v>0.30598993426965887</v>
      </c>
      <c r="Q30" s="96">
        <f t="shared" si="842"/>
        <v>0.31253047522435579</v>
      </c>
      <c r="R30" s="96">
        <f t="shared" si="843"/>
        <v>0.30001652303198095</v>
      </c>
      <c r="S30" s="96">
        <f t="shared" si="843"/>
        <v>0.28529813062534792</v>
      </c>
      <c r="T30" s="96">
        <f t="shared" si="843"/>
        <v>0.27398197652272344</v>
      </c>
      <c r="U30" s="96">
        <f t="shared" si="843"/>
        <v>0.2753025022365006</v>
      </c>
      <c r="V30" s="96">
        <f t="shared" si="843"/>
        <v>0.26742821110010723</v>
      </c>
      <c r="W30" s="96">
        <f t="shared" si="843"/>
        <v>0.24932940111689153</v>
      </c>
      <c r="X30" s="96">
        <f t="shared" si="843"/>
        <v>0.21862449825960231</v>
      </c>
      <c r="Y30" s="96">
        <f t="shared" si="843"/>
        <v>0.19047160772753116</v>
      </c>
      <c r="Z30" s="96">
        <f t="shared" si="843"/>
        <v>0.16248857356848267</v>
      </c>
      <c r="AA30" s="96">
        <f t="shared" si="843"/>
        <v>0.14885369446731853</v>
      </c>
      <c r="AB30" s="96">
        <f t="shared" si="844"/>
        <v>0.14487836872298257</v>
      </c>
      <c r="AC30" s="96">
        <f t="shared" si="844"/>
        <v>0.14901872048026252</v>
      </c>
      <c r="AD30" s="96">
        <f t="shared" si="844"/>
        <v>0.14525355827198538</v>
      </c>
      <c r="AE30" s="96">
        <f t="shared" si="844"/>
        <v>0.13522168341718896</v>
      </c>
      <c r="AF30" s="96">
        <f t="shared" si="844"/>
        <v>0.120617048923311</v>
      </c>
      <c r="AG30" s="96">
        <f t="shared" si="844"/>
        <v>0.10528950651745106</v>
      </c>
      <c r="AH30" s="96">
        <f t="shared" si="844"/>
        <v>9.0723474471457566E-2</v>
      </c>
      <c r="AI30" s="96">
        <f t="shared" si="844"/>
        <v>8.2917456892577082E-2</v>
      </c>
      <c r="AJ30" s="96">
        <f t="shared" si="844"/>
        <v>7.8341139454812289E-2</v>
      </c>
      <c r="AK30" s="96">
        <f t="shared" si="844"/>
        <v>7.456998820110676E-2</v>
      </c>
      <c r="AL30" s="96">
        <f t="shared" si="845"/>
        <v>6.7396688824446896E-2</v>
      </c>
      <c r="AM30" s="96">
        <f t="shared" si="845"/>
        <v>5.8649489158154301E-2</v>
      </c>
      <c r="AN30" s="96">
        <f t="shared" si="845"/>
        <v>5.0548980198157269E-2</v>
      </c>
      <c r="AO30" s="96">
        <f t="shared" si="845"/>
        <v>4.5201398048349585E-2</v>
      </c>
      <c r="AP30" s="96">
        <f t="shared" si="845"/>
        <v>4.2432174421691192E-2</v>
      </c>
      <c r="AQ30" s="96">
        <f t="shared" si="845"/>
        <v>4.0475911992479276E-2</v>
      </c>
      <c r="AR30" s="96">
        <f t="shared" si="845"/>
        <v>3.8050535469287196E-2</v>
      </c>
      <c r="AS30" s="96">
        <f t="shared" si="845"/>
        <v>3.3848691503616989E-2</v>
      </c>
      <c r="AT30" s="96">
        <f t="shared" si="845"/>
        <v>2.8114828044327893E-2</v>
      </c>
      <c r="AU30" s="96">
        <f t="shared" si="845"/>
        <v>2.3055986270576961E-2</v>
      </c>
      <c r="AV30" s="96">
        <f t="shared" si="846"/>
        <v>2.0284871631451058E-2</v>
      </c>
      <c r="AW30" s="96">
        <f t="shared" si="846"/>
        <v>1.9942263588003401E-2</v>
      </c>
      <c r="AX30" s="96">
        <f t="shared" si="846"/>
        <v>1.9882676568849567E-2</v>
      </c>
      <c r="AY30" s="96">
        <f t="shared" si="846"/>
        <v>2.0058275238622542E-2</v>
      </c>
      <c r="AZ30" s="96">
        <f t="shared" si="846"/>
        <v>1.9158075535597414E-2</v>
      </c>
      <c r="BA30" s="96" t="e">
        <f t="shared" si="846"/>
        <v>#N/A</v>
      </c>
      <c r="BB30" s="96" t="e">
        <f t="shared" si="846"/>
        <v>#N/A</v>
      </c>
      <c r="BC30" s="96" t="e">
        <f t="shared" si="846"/>
        <v>#N/A</v>
      </c>
      <c r="BD30" s="96" t="e">
        <f t="shared" si="846"/>
        <v>#N/A</v>
      </c>
      <c r="BE30" s="96" t="e">
        <f t="shared" si="846"/>
        <v>#N/A</v>
      </c>
      <c r="BF30" s="96" t="e">
        <f t="shared" si="847"/>
        <v>#N/A</v>
      </c>
      <c r="BG30" s="96" t="e">
        <f t="shared" si="847"/>
        <v>#N/A</v>
      </c>
      <c r="BH30" s="96" t="e">
        <f t="shared" si="847"/>
        <v>#N/A</v>
      </c>
      <c r="BI30" s="96" t="e">
        <f t="shared" si="847"/>
        <v>#N/A</v>
      </c>
      <c r="BJ30" s="96" t="e">
        <f t="shared" si="847"/>
        <v>#N/A</v>
      </c>
      <c r="BK30" s="96" t="e">
        <f t="shared" si="847"/>
        <v>#N/A</v>
      </c>
      <c r="BL30" s="96" t="e">
        <f t="shared" si="847"/>
        <v>#N/A</v>
      </c>
      <c r="BM30" s="96" t="e">
        <f t="shared" si="847"/>
        <v>#N/A</v>
      </c>
      <c r="BN30" s="96" t="e">
        <f t="shared" si="847"/>
        <v>#N/A</v>
      </c>
      <c r="BO30" s="96" t="e">
        <f t="shared" si="847"/>
        <v>#N/A</v>
      </c>
      <c r="BP30" s="96" t="e">
        <f t="shared" si="848"/>
        <v>#N/A</v>
      </c>
      <c r="BQ30" s="96" t="e">
        <f t="shared" si="849"/>
        <v>#N/A</v>
      </c>
      <c r="BR30" s="96" t="e">
        <f t="shared" si="850"/>
        <v>#N/A</v>
      </c>
      <c r="BS30" s="96" t="e">
        <f t="shared" si="851"/>
        <v>#N/A</v>
      </c>
      <c r="BT30" s="96" t="e">
        <f t="shared" si="852"/>
        <v>#N/A</v>
      </c>
      <c r="BU30" s="96" t="e">
        <f t="shared" si="853"/>
        <v>#N/A</v>
      </c>
      <c r="BV30" s="96" t="e">
        <f t="shared" si="854"/>
        <v>#N/A</v>
      </c>
      <c r="BW30" s="96" t="e">
        <f t="shared" si="855"/>
        <v>#N/A</v>
      </c>
      <c r="BX30" s="96" t="e">
        <f t="shared" si="856"/>
        <v>#N/A</v>
      </c>
      <c r="BY30" s="96" t="e">
        <f t="shared" si="857"/>
        <v>#N/A</v>
      </c>
      <c r="BZ30" s="96" t="e">
        <f t="shared" si="858"/>
        <v>#N/A</v>
      </c>
      <c r="CA30" s="96" t="e">
        <f t="shared" si="859"/>
        <v>#N/A</v>
      </c>
      <c r="CB30" s="96" t="e">
        <f t="shared" si="860"/>
        <v>#N/A</v>
      </c>
      <c r="CC30" s="96" t="e">
        <f t="shared" si="861"/>
        <v>#N/A</v>
      </c>
      <c r="CD30" s="96" t="e">
        <f t="shared" si="862"/>
        <v>#N/A</v>
      </c>
      <c r="CE30" s="96" t="e">
        <f t="shared" si="863"/>
        <v>#N/A</v>
      </c>
      <c r="CF30" s="96" t="e">
        <f t="shared" si="864"/>
        <v>#N/A</v>
      </c>
      <c r="CG30" s="96" t="e">
        <f t="shared" si="865"/>
        <v>#N/A</v>
      </c>
      <c r="CH30" s="96" t="e">
        <f t="shared" si="866"/>
        <v>#N/A</v>
      </c>
      <c r="CI30" s="96" t="e">
        <f t="shared" si="867"/>
        <v>#N/A</v>
      </c>
      <c r="CJ30" s="96" t="e">
        <f t="shared" si="868"/>
        <v>#N/A</v>
      </c>
      <c r="CK30" s="96" t="e">
        <f t="shared" si="869"/>
        <v>#N/A</v>
      </c>
      <c r="CL30" s="96" t="e">
        <f t="shared" si="870"/>
        <v>#N/A</v>
      </c>
      <c r="CM30" s="96" t="e">
        <f t="shared" si="871"/>
        <v>#N/A</v>
      </c>
      <c r="CN30" s="96" t="e">
        <f t="shared" si="872"/>
        <v>#N/A</v>
      </c>
      <c r="CO30" s="96" t="e">
        <f t="shared" si="873"/>
        <v>#N/A</v>
      </c>
      <c r="CP30" s="96" t="e">
        <f t="shared" si="874"/>
        <v>#N/A</v>
      </c>
      <c r="CQ30" s="96" t="e">
        <f t="shared" si="875"/>
        <v>#N/A</v>
      </c>
      <c r="CR30" s="96" t="e">
        <f t="shared" si="876"/>
        <v>#N/A</v>
      </c>
      <c r="CS30" s="96" t="e">
        <f t="shared" si="877"/>
        <v>#N/A</v>
      </c>
      <c r="CT30" s="96" t="e">
        <f t="shared" si="878"/>
        <v>#N/A</v>
      </c>
      <c r="CU30" s="96" t="e">
        <f t="shared" si="879"/>
        <v>#N/A</v>
      </c>
      <c r="CV30" s="96" t="e">
        <f t="shared" si="880"/>
        <v>#N/A</v>
      </c>
      <c r="CW30" s="96" t="e">
        <f t="shared" si="881"/>
        <v>#N/A</v>
      </c>
      <c r="CX30" s="96" t="e">
        <f t="shared" si="882"/>
        <v>#N/A</v>
      </c>
      <c r="CY30" s="96" t="e">
        <f t="shared" si="883"/>
        <v>#N/A</v>
      </c>
      <c r="CZ30" s="96" t="e">
        <f t="shared" si="884"/>
        <v>#N/A</v>
      </c>
      <c r="DA30" s="96" t="e">
        <f t="shared" si="885"/>
        <v>#N/A</v>
      </c>
      <c r="DB30" s="96" t="e">
        <f t="shared" si="886"/>
        <v>#N/A</v>
      </c>
      <c r="DC30" s="96" t="e">
        <f t="shared" si="887"/>
        <v>#N/A</v>
      </c>
      <c r="DD30" s="96" t="e">
        <f t="shared" si="888"/>
        <v>#N/A</v>
      </c>
      <c r="DE30" s="96" t="e">
        <f t="shared" si="889"/>
        <v>#N/A</v>
      </c>
      <c r="DF30" s="96" t="e">
        <f t="shared" si="890"/>
        <v>#N/A</v>
      </c>
      <c r="DG30" s="96" t="e">
        <f t="shared" si="891"/>
        <v>#N/A</v>
      </c>
      <c r="DH30" s="96" t="e">
        <f t="shared" si="892"/>
        <v>#N/A</v>
      </c>
      <c r="DI30" s="96" t="e">
        <f t="shared" si="893"/>
        <v>#N/A</v>
      </c>
      <c r="DJ30" s="96" t="e">
        <f t="shared" si="894"/>
        <v>#N/A</v>
      </c>
      <c r="DK30" s="96" t="e">
        <f t="shared" si="895"/>
        <v>#N/A</v>
      </c>
      <c r="DL30" s="96" t="e">
        <f t="shared" si="896"/>
        <v>#N/A</v>
      </c>
      <c r="DM30" s="96" t="e">
        <f t="shared" si="897"/>
        <v>#N/A</v>
      </c>
      <c r="DN30" s="96" t="e">
        <f t="shared" si="898"/>
        <v>#N/A</v>
      </c>
      <c r="DO30" s="96" t="e">
        <f t="shared" si="899"/>
        <v>#N/A</v>
      </c>
      <c r="DP30" s="96" t="e">
        <f t="shared" si="900"/>
        <v>#N/A</v>
      </c>
      <c r="DQ30" s="96" t="e">
        <f t="shared" si="901"/>
        <v>#N/A</v>
      </c>
      <c r="DR30" s="96" t="e">
        <f t="shared" si="902"/>
        <v>#N/A</v>
      </c>
      <c r="DS30" s="96" t="e">
        <f t="shared" si="903"/>
        <v>#N/A</v>
      </c>
      <c r="DT30" s="96" t="e">
        <f t="shared" si="904"/>
        <v>#N/A</v>
      </c>
      <c r="DU30" s="96" t="e">
        <f t="shared" si="905"/>
        <v>#N/A</v>
      </c>
      <c r="DV30" s="96" t="e">
        <f t="shared" si="906"/>
        <v>#N/A</v>
      </c>
      <c r="DW30" s="96" t="e">
        <f t="shared" si="907"/>
        <v>#N/A</v>
      </c>
      <c r="DX30" s="96" t="e">
        <f t="shared" si="908"/>
        <v>#N/A</v>
      </c>
      <c r="DY30" s="96" t="e">
        <f t="shared" si="909"/>
        <v>#N/A</v>
      </c>
      <c r="DZ30" s="96" t="e">
        <f t="shared" si="910"/>
        <v>#N/A</v>
      </c>
      <c r="EA30" s="96" t="e">
        <f t="shared" si="911"/>
        <v>#N/A</v>
      </c>
      <c r="EB30" s="96" t="e">
        <f t="shared" si="912"/>
        <v>#N/A</v>
      </c>
      <c r="EC30" s="96" t="e">
        <f t="shared" si="913"/>
        <v>#N/A</v>
      </c>
      <c r="ED30" s="96" t="e">
        <f t="shared" si="914"/>
        <v>#N/A</v>
      </c>
      <c r="EE30" s="96" t="e">
        <f t="shared" si="915"/>
        <v>#N/A</v>
      </c>
      <c r="EF30" s="96" t="e">
        <f t="shared" si="916"/>
        <v>#N/A</v>
      </c>
      <c r="EG30" s="96" t="e">
        <f t="shared" si="917"/>
        <v>#N/A</v>
      </c>
      <c r="EH30" s="96" t="e">
        <f t="shared" si="918"/>
        <v>#N/A</v>
      </c>
      <c r="EI30" s="96" t="e">
        <f t="shared" si="919"/>
        <v>#N/A</v>
      </c>
      <c r="EJ30" s="96" t="e">
        <f t="shared" si="920"/>
        <v>#N/A</v>
      </c>
      <c r="EK30" s="96" t="e">
        <f t="shared" si="921"/>
        <v>#N/A</v>
      </c>
      <c r="EL30" s="96" t="e">
        <f t="shared" si="922"/>
        <v>#N/A</v>
      </c>
      <c r="EM30" s="96" t="e">
        <f t="shared" si="923"/>
        <v>#N/A</v>
      </c>
      <c r="EN30" s="96" t="e">
        <f t="shared" si="924"/>
        <v>#N/A</v>
      </c>
      <c r="EO30" s="96" t="e">
        <f t="shared" si="925"/>
        <v>#N/A</v>
      </c>
      <c r="EP30" s="96" t="e">
        <f t="shared" si="926"/>
        <v>#N/A</v>
      </c>
      <c r="EQ30" s="96" t="e">
        <f t="shared" si="927"/>
        <v>#N/A</v>
      </c>
      <c r="ER30" s="96" t="e">
        <f t="shared" si="928"/>
        <v>#N/A</v>
      </c>
      <c r="ES30" s="96" t="e">
        <f t="shared" si="929"/>
        <v>#N/A</v>
      </c>
      <c r="ET30" s="96" t="e">
        <f t="shared" si="930"/>
        <v>#N/A</v>
      </c>
      <c r="EU30" s="96" t="e">
        <f t="shared" si="931"/>
        <v>#N/A</v>
      </c>
      <c r="EV30" s="96" t="e">
        <f t="shared" si="932"/>
        <v>#N/A</v>
      </c>
      <c r="EW30" s="96" t="e">
        <f t="shared" si="933"/>
        <v>#N/A</v>
      </c>
      <c r="EX30" s="96" t="e">
        <f t="shared" si="934"/>
        <v>#N/A</v>
      </c>
      <c r="EY30" s="96" t="e">
        <f t="shared" si="935"/>
        <v>#N/A</v>
      </c>
      <c r="EZ30" s="96" t="e">
        <f t="shared" si="936"/>
        <v>#N/A</v>
      </c>
      <c r="FA30" s="96" t="e">
        <f t="shared" si="937"/>
        <v>#N/A</v>
      </c>
      <c r="FB30" s="96" t="e">
        <f t="shared" si="938"/>
        <v>#N/A</v>
      </c>
      <c r="FC30" s="96" t="e">
        <f t="shared" si="939"/>
        <v>#N/A</v>
      </c>
      <c r="FD30" s="96" t="e">
        <f t="shared" si="940"/>
        <v>#N/A</v>
      </c>
      <c r="FE30" s="96" t="e">
        <f t="shared" si="941"/>
        <v>#N/A</v>
      </c>
      <c r="FF30" s="96" t="e">
        <f t="shared" si="942"/>
        <v>#N/A</v>
      </c>
      <c r="FG30" s="96" t="e">
        <f t="shared" si="943"/>
        <v>#N/A</v>
      </c>
      <c r="FH30" s="96" t="e">
        <f t="shared" si="944"/>
        <v>#N/A</v>
      </c>
      <c r="FI30" s="96" t="e">
        <f t="shared" si="945"/>
        <v>#N/A</v>
      </c>
      <c r="FJ30" s="96" t="e">
        <f t="shared" si="946"/>
        <v>#N/A</v>
      </c>
      <c r="FK30" s="96" t="e">
        <f t="shared" si="947"/>
        <v>#N/A</v>
      </c>
      <c r="FL30" s="96" t="e">
        <f t="shared" si="948"/>
        <v>#N/A</v>
      </c>
      <c r="FM30" s="96" t="e">
        <f t="shared" si="949"/>
        <v>#N/A</v>
      </c>
      <c r="FN30" s="96" t="e">
        <f t="shared" si="950"/>
        <v>#N/A</v>
      </c>
      <c r="FO30" s="96" t="e">
        <f t="shared" si="951"/>
        <v>#N/A</v>
      </c>
      <c r="FP30" s="96" t="e">
        <f t="shared" si="952"/>
        <v>#N/A</v>
      </c>
      <c r="FQ30" s="96" t="e">
        <f t="shared" si="953"/>
        <v>#N/A</v>
      </c>
      <c r="FR30" s="96" t="e">
        <f t="shared" si="954"/>
        <v>#N/A</v>
      </c>
      <c r="FS30" s="96" t="e">
        <f t="shared" si="955"/>
        <v>#N/A</v>
      </c>
      <c r="FT30" s="96" t="e">
        <f t="shared" si="956"/>
        <v>#N/A</v>
      </c>
      <c r="FU30" s="96" t="e">
        <f t="shared" si="957"/>
        <v>#N/A</v>
      </c>
      <c r="FV30" s="96" t="e">
        <f t="shared" si="958"/>
        <v>#N/A</v>
      </c>
      <c r="FW30" s="96" t="e">
        <f t="shared" si="959"/>
        <v>#N/A</v>
      </c>
      <c r="FX30" s="96" t="e">
        <f t="shared" si="960"/>
        <v>#N/A</v>
      </c>
      <c r="FY30" s="96" t="e">
        <f t="shared" si="961"/>
        <v>#N/A</v>
      </c>
      <c r="FZ30" s="96" t="e">
        <f t="shared" si="962"/>
        <v>#N/A</v>
      </c>
      <c r="GA30" s="96" t="e">
        <f t="shared" si="963"/>
        <v>#N/A</v>
      </c>
      <c r="GB30" s="96" t="e">
        <f t="shared" si="964"/>
        <v>#N/A</v>
      </c>
      <c r="GC30" s="96" t="e">
        <f t="shared" si="965"/>
        <v>#N/A</v>
      </c>
      <c r="GD30" s="96" t="e">
        <f t="shared" si="966"/>
        <v>#N/A</v>
      </c>
      <c r="GE30" s="96" t="e">
        <f t="shared" si="967"/>
        <v>#N/A</v>
      </c>
      <c r="GF30" s="96" t="e">
        <f t="shared" si="968"/>
        <v>#N/A</v>
      </c>
      <c r="GG30" s="96" t="e">
        <f t="shared" si="969"/>
        <v>#N/A</v>
      </c>
      <c r="GH30" s="96" t="e">
        <f t="shared" si="970"/>
        <v>#N/A</v>
      </c>
      <c r="GI30" s="96" t="e">
        <f t="shared" si="971"/>
        <v>#N/A</v>
      </c>
      <c r="GJ30" s="96" t="e">
        <f t="shared" si="972"/>
        <v>#N/A</v>
      </c>
      <c r="GK30" s="96" t="e">
        <f t="shared" si="973"/>
        <v>#N/A</v>
      </c>
      <c r="GL30" s="96" t="e">
        <f t="shared" si="974"/>
        <v>#N/A</v>
      </c>
      <c r="GM30" s="96" t="e">
        <f t="shared" si="975"/>
        <v>#N/A</v>
      </c>
      <c r="GN30" s="96" t="e">
        <f t="shared" si="976"/>
        <v>#N/A</v>
      </c>
      <c r="GO30" s="96" t="e">
        <f t="shared" si="977"/>
        <v>#N/A</v>
      </c>
      <c r="GP30" s="96" t="e">
        <f t="shared" si="978"/>
        <v>#N/A</v>
      </c>
      <c r="GQ30" s="96" t="e">
        <f t="shared" si="979"/>
        <v>#N/A</v>
      </c>
      <c r="GR30" s="96" t="e">
        <f t="shared" si="980"/>
        <v>#N/A</v>
      </c>
      <c r="GS30" s="96" t="e">
        <f t="shared" si="981"/>
        <v>#N/A</v>
      </c>
      <c r="GT30" s="96" t="e">
        <f t="shared" si="982"/>
        <v>#N/A</v>
      </c>
      <c r="GU30" s="96" t="e">
        <f t="shared" si="983"/>
        <v>#N/A</v>
      </c>
      <c r="GV30" s="96" t="e">
        <f t="shared" si="984"/>
        <v>#N/A</v>
      </c>
      <c r="GW30" s="96" t="e">
        <f t="shared" si="985"/>
        <v>#N/A</v>
      </c>
      <c r="GX30" s="96" t="e">
        <f t="shared" si="986"/>
        <v>#N/A</v>
      </c>
      <c r="GY30" s="96" t="e">
        <f t="shared" si="987"/>
        <v>#N/A</v>
      </c>
      <c r="GZ30" s="96" t="e">
        <f t="shared" si="988"/>
        <v>#N/A</v>
      </c>
      <c r="HA30" s="96" t="e">
        <f t="shared" si="989"/>
        <v>#N/A</v>
      </c>
      <c r="HB30" s="96" t="e">
        <f t="shared" si="990"/>
        <v>#N/A</v>
      </c>
      <c r="HC30" s="96" t="e">
        <f t="shared" si="991"/>
        <v>#N/A</v>
      </c>
      <c r="HD30" s="96" t="e">
        <f t="shared" si="992"/>
        <v>#N/A</v>
      </c>
      <c r="HE30" s="96" t="e">
        <f t="shared" si="993"/>
        <v>#N/A</v>
      </c>
      <c r="HF30" s="96" t="e">
        <f t="shared" si="994"/>
        <v>#N/A</v>
      </c>
      <c r="HG30" s="96" t="e">
        <f t="shared" si="995"/>
        <v>#N/A</v>
      </c>
      <c r="HH30" s="96" t="e">
        <f t="shared" si="996"/>
        <v>#N/A</v>
      </c>
      <c r="HI30" s="96" t="e">
        <f t="shared" si="997"/>
        <v>#N/A</v>
      </c>
      <c r="HJ30" s="96" t="e">
        <f t="shared" si="998"/>
        <v>#N/A</v>
      </c>
      <c r="HK30" s="96" t="e">
        <f t="shared" si="999"/>
        <v>#N/A</v>
      </c>
      <c r="HL30" s="96" t="e">
        <f t="shared" si="1000"/>
        <v>#N/A</v>
      </c>
      <c r="HM30" s="96" t="e">
        <f t="shared" si="1001"/>
        <v>#N/A</v>
      </c>
      <c r="HN30" s="96" t="e">
        <f t="shared" si="1002"/>
        <v>#N/A</v>
      </c>
      <c r="HO30" s="96" t="e">
        <f t="shared" si="1003"/>
        <v>#N/A</v>
      </c>
      <c r="HP30" s="96" t="e">
        <f t="shared" si="1004"/>
        <v>#N/A</v>
      </c>
      <c r="HQ30" s="96" t="e">
        <f t="shared" si="1005"/>
        <v>#N/A</v>
      </c>
      <c r="HR30" s="96" t="e">
        <f t="shared" si="1006"/>
        <v>#N/A</v>
      </c>
      <c r="HS30" s="96" t="e">
        <f t="shared" si="1007"/>
        <v>#N/A</v>
      </c>
      <c r="HT30" s="96" t="e">
        <f t="shared" si="1008"/>
        <v>#N/A</v>
      </c>
      <c r="HU30" s="96" t="e">
        <f t="shared" si="1009"/>
        <v>#N/A</v>
      </c>
      <c r="HV30" s="96" t="e">
        <f t="shared" si="1010"/>
        <v>#N/A</v>
      </c>
      <c r="HW30" s="96" t="e">
        <f t="shared" si="1011"/>
        <v>#N/A</v>
      </c>
      <c r="HX30" s="96" t="e">
        <f t="shared" si="1012"/>
        <v>#N/A</v>
      </c>
      <c r="HY30" s="96" t="e">
        <f t="shared" si="1013"/>
        <v>#N/A</v>
      </c>
      <c r="HZ30" s="96" t="e">
        <f t="shared" si="1014"/>
        <v>#N/A</v>
      </c>
      <c r="IA30" s="96" t="e">
        <f t="shared" si="1015"/>
        <v>#N/A</v>
      </c>
      <c r="IB30" s="96" t="e">
        <f t="shared" si="1016"/>
        <v>#N/A</v>
      </c>
      <c r="IC30" s="96" t="e">
        <f t="shared" si="1017"/>
        <v>#N/A</v>
      </c>
      <c r="ID30" s="96" t="e">
        <f t="shared" si="1018"/>
        <v>#N/A</v>
      </c>
      <c r="IE30" s="96" t="e">
        <f t="shared" si="1019"/>
        <v>#N/A</v>
      </c>
      <c r="IF30" s="96" t="e">
        <f t="shared" si="1020"/>
        <v>#N/A</v>
      </c>
      <c r="IG30" s="96" t="e">
        <f t="shared" si="1021"/>
        <v>#N/A</v>
      </c>
      <c r="IH30" s="96" t="e">
        <f t="shared" si="1022"/>
        <v>#N/A</v>
      </c>
      <c r="II30" s="96" t="e">
        <f t="shared" si="1023"/>
        <v>#N/A</v>
      </c>
      <c r="IJ30" s="96" t="e">
        <f t="shared" si="1024"/>
        <v>#N/A</v>
      </c>
      <c r="IK30" s="96" t="e">
        <f t="shared" si="1025"/>
        <v>#N/A</v>
      </c>
      <c r="IL30" s="96" t="e">
        <f t="shared" si="1026"/>
        <v>#N/A</v>
      </c>
      <c r="IM30" s="96" t="e">
        <f t="shared" si="1027"/>
        <v>#N/A</v>
      </c>
      <c r="IN30" s="96" t="e">
        <f t="shared" si="1028"/>
        <v>#N/A</v>
      </c>
      <c r="IO30" s="96" t="e">
        <f t="shared" si="1029"/>
        <v>#N/A</v>
      </c>
      <c r="IP30" s="96" t="e">
        <f t="shared" si="1030"/>
        <v>#N/A</v>
      </c>
      <c r="IQ30" s="96" t="e">
        <f t="shared" si="1031"/>
        <v>#N/A</v>
      </c>
      <c r="IR30" s="96" t="e">
        <f t="shared" si="1032"/>
        <v>#N/A</v>
      </c>
      <c r="IS30" s="96" t="e">
        <f t="shared" si="1033"/>
        <v>#N/A</v>
      </c>
      <c r="IT30" s="96" t="e">
        <f t="shared" si="1034"/>
        <v>#N/A</v>
      </c>
      <c r="IU30" s="96" t="e">
        <f t="shared" si="1035"/>
        <v>#N/A</v>
      </c>
      <c r="IV30" s="96" t="e">
        <f t="shared" si="1036"/>
        <v>#N/A</v>
      </c>
      <c r="IW30" s="96" t="e">
        <f t="shared" si="1037"/>
        <v>#N/A</v>
      </c>
      <c r="IX30" s="96" t="e">
        <f t="shared" si="1038"/>
        <v>#N/A</v>
      </c>
      <c r="IY30" s="96" t="e">
        <f t="shared" si="1039"/>
        <v>#N/A</v>
      </c>
      <c r="IZ30" s="96" t="e">
        <f t="shared" si="1040"/>
        <v>#N/A</v>
      </c>
      <c r="JA30" s="96" t="e">
        <f t="shared" si="1041"/>
        <v>#N/A</v>
      </c>
      <c r="JB30" s="96" t="e">
        <f t="shared" si="1042"/>
        <v>#N/A</v>
      </c>
      <c r="JC30" s="96" t="e">
        <f t="shared" si="1043"/>
        <v>#N/A</v>
      </c>
      <c r="JD30" s="96" t="e">
        <f t="shared" si="1044"/>
        <v>#N/A</v>
      </c>
      <c r="JE30" s="96" t="e">
        <f t="shared" si="1045"/>
        <v>#N/A</v>
      </c>
      <c r="JF30" s="96" t="e">
        <f t="shared" si="1046"/>
        <v>#N/A</v>
      </c>
      <c r="JG30" s="96" t="e">
        <f t="shared" si="1047"/>
        <v>#N/A</v>
      </c>
      <c r="JH30" s="96" t="e">
        <f t="shared" si="1048"/>
        <v>#N/A</v>
      </c>
      <c r="JI30" s="96" t="e">
        <f t="shared" si="1049"/>
        <v>#N/A</v>
      </c>
      <c r="JJ30" s="96" t="e">
        <f t="shared" si="1050"/>
        <v>#N/A</v>
      </c>
      <c r="JK30" s="96" t="e">
        <f t="shared" si="1051"/>
        <v>#N/A</v>
      </c>
      <c r="JL30" s="96" t="e">
        <f t="shared" si="1052"/>
        <v>#N/A</v>
      </c>
      <c r="JM30" s="96" t="e">
        <f t="shared" si="1053"/>
        <v>#N/A</v>
      </c>
      <c r="JN30" s="96" t="e">
        <f t="shared" si="1054"/>
        <v>#N/A</v>
      </c>
      <c r="JO30" s="96" t="e">
        <f t="shared" si="1055"/>
        <v>#N/A</v>
      </c>
      <c r="JP30" s="96" t="e">
        <f t="shared" si="1056"/>
        <v>#N/A</v>
      </c>
      <c r="JQ30" s="96" t="e">
        <f t="shared" si="1057"/>
        <v>#N/A</v>
      </c>
      <c r="JR30" s="96" t="e">
        <f t="shared" si="1058"/>
        <v>#N/A</v>
      </c>
      <c r="JS30" s="96" t="e">
        <f t="shared" si="1059"/>
        <v>#N/A</v>
      </c>
      <c r="JT30" s="96" t="e">
        <f t="shared" si="1060"/>
        <v>#N/A</v>
      </c>
      <c r="JU30" s="96" t="e">
        <f t="shared" si="1061"/>
        <v>#N/A</v>
      </c>
      <c r="JV30" s="96" t="e">
        <f t="shared" si="1062"/>
        <v>#N/A</v>
      </c>
      <c r="JW30" s="96" t="e">
        <f t="shared" si="1063"/>
        <v>#N/A</v>
      </c>
      <c r="JX30" s="96" t="e">
        <f t="shared" si="1064"/>
        <v>#N/A</v>
      </c>
      <c r="JY30" s="96" t="e">
        <f t="shared" si="1065"/>
        <v>#N/A</v>
      </c>
      <c r="JZ30" s="96" t="e">
        <f t="shared" si="1066"/>
        <v>#N/A</v>
      </c>
      <c r="KA30" s="96" t="e">
        <f t="shared" si="1067"/>
        <v>#N/A</v>
      </c>
      <c r="KB30" s="96" t="e">
        <f t="shared" si="1068"/>
        <v>#N/A</v>
      </c>
      <c r="KC30" s="96" t="e">
        <f t="shared" si="1069"/>
        <v>#N/A</v>
      </c>
      <c r="KD30" s="96" t="e">
        <f t="shared" si="1070"/>
        <v>#N/A</v>
      </c>
      <c r="KE30" s="96" t="e">
        <f t="shared" si="1071"/>
        <v>#N/A</v>
      </c>
      <c r="KF30" s="96" t="e">
        <f t="shared" si="1072"/>
        <v>#N/A</v>
      </c>
      <c r="KG30" s="96" t="e">
        <f t="shared" si="1073"/>
        <v>#N/A</v>
      </c>
      <c r="KH30" s="96" t="e">
        <f t="shared" si="1074"/>
        <v>#N/A</v>
      </c>
      <c r="KI30" s="96" t="e">
        <f t="shared" si="1075"/>
        <v>#N/A</v>
      </c>
      <c r="KJ30" s="96" t="e">
        <f t="shared" si="1076"/>
        <v>#N/A</v>
      </c>
      <c r="KK30" s="96" t="e">
        <f t="shared" si="1077"/>
        <v>#N/A</v>
      </c>
      <c r="KL30" s="96" t="e">
        <f t="shared" si="1078"/>
        <v>#N/A</v>
      </c>
      <c r="KM30" s="96" t="e">
        <f t="shared" si="1079"/>
        <v>#N/A</v>
      </c>
      <c r="KN30" s="96" t="e">
        <f t="shared" si="1080"/>
        <v>#N/A</v>
      </c>
    </row>
    <row r="31" spans="1:300" x14ac:dyDescent="0.3">
      <c r="A31" t="str">
        <f t="shared" si="841"/>
        <v>Spain</v>
      </c>
      <c r="G31" s="96">
        <f t="shared" si="607"/>
        <v>0.33032499713098584</v>
      </c>
      <c r="H31" s="96">
        <f t="shared" si="842"/>
        <v>0.32749524618931625</v>
      </c>
      <c r="I31" s="96">
        <f t="shared" si="842"/>
        <v>0.34179893396152156</v>
      </c>
      <c r="J31" s="96">
        <f t="shared" si="842"/>
        <v>0.38370469676634311</v>
      </c>
      <c r="K31" s="96">
        <f t="shared" si="842"/>
        <v>0.4141466565138136</v>
      </c>
      <c r="L31" s="96">
        <f t="shared" si="842"/>
        <v>0.43888912117704865</v>
      </c>
      <c r="M31" s="96">
        <f t="shared" si="842"/>
        <v>0.45589501577046732</v>
      </c>
      <c r="N31" s="96">
        <f t="shared" si="842"/>
        <v>0.46018909848127393</v>
      </c>
      <c r="O31" s="96">
        <f t="shared" si="842"/>
        <v>0.43096001032808701</v>
      </c>
      <c r="P31" s="96">
        <f t="shared" si="842"/>
        <v>0.37621783170056333</v>
      </c>
      <c r="Q31" s="96">
        <f t="shared" si="842"/>
        <v>0.33375683229375336</v>
      </c>
      <c r="R31" s="96">
        <f t="shared" si="843"/>
        <v>0.28677310304866271</v>
      </c>
      <c r="S31" s="96">
        <f t="shared" si="843"/>
        <v>0.24902688493651404</v>
      </c>
      <c r="T31" s="96">
        <f t="shared" si="843"/>
        <v>0.21926118039182665</v>
      </c>
      <c r="U31" s="96">
        <f t="shared" si="843"/>
        <v>0.21596250213164417</v>
      </c>
      <c r="V31" s="96">
        <f t="shared" si="843"/>
        <v>0.20481745740096335</v>
      </c>
      <c r="W31" s="96">
        <f t="shared" si="843"/>
        <v>0.20195559460562165</v>
      </c>
      <c r="X31" s="96">
        <f t="shared" si="843"/>
        <v>0.19091183875494622</v>
      </c>
      <c r="Y31" s="96">
        <f t="shared" si="843"/>
        <v>0.19016852374964732</v>
      </c>
      <c r="Z31" s="96">
        <f t="shared" si="843"/>
        <v>0.18194139166896531</v>
      </c>
      <c r="AA31" s="96">
        <f t="shared" si="843"/>
        <v>0.18417153363644698</v>
      </c>
      <c r="AB31" s="96">
        <f t="shared" si="844"/>
        <v>0.17227026805783022</v>
      </c>
      <c r="AC31" s="96">
        <f t="shared" si="844"/>
        <v>0.16252005888657842</v>
      </c>
      <c r="AD31" s="96">
        <f t="shared" si="844"/>
        <v>0.14322558371786087</v>
      </c>
      <c r="AE31" s="96">
        <f t="shared" si="844"/>
        <v>0.12604188534410588</v>
      </c>
      <c r="AF31" s="96">
        <f t="shared" si="844"/>
        <v>0.10828152506674009</v>
      </c>
      <c r="AG31" s="96">
        <f t="shared" si="844"/>
        <v>9.7291671770348476E-2</v>
      </c>
      <c r="AH31" s="96">
        <f t="shared" si="844"/>
        <v>8.9307580827521951E-2</v>
      </c>
      <c r="AI31" s="96">
        <f t="shared" si="844"/>
        <v>8.2116808545636591E-2</v>
      </c>
      <c r="AJ31" s="96">
        <f t="shared" si="844"/>
        <v>7.4302166267627756E-2</v>
      </c>
      <c r="AK31" s="96">
        <f t="shared" si="844"/>
        <v>6.536931475254322E-2</v>
      </c>
      <c r="AL31" s="96">
        <f t="shared" si="845"/>
        <v>5.6562758069454024E-2</v>
      </c>
      <c r="AM31" s="96">
        <f t="shared" si="845"/>
        <v>4.9623684526409605E-2</v>
      </c>
      <c r="AN31" s="96">
        <f t="shared" si="845"/>
        <v>4.4188829486048332E-2</v>
      </c>
      <c r="AO31" s="96">
        <f t="shared" si="845"/>
        <v>4.0563891709938162E-2</v>
      </c>
      <c r="AP31" s="96">
        <f t="shared" si="845"/>
        <v>3.7679502342516193E-2</v>
      </c>
      <c r="AQ31" s="96">
        <f t="shared" si="845"/>
        <v>3.5419790334874447E-2</v>
      </c>
      <c r="AR31" s="96">
        <f t="shared" si="845"/>
        <v>3.2216860762916598E-2</v>
      </c>
      <c r="AS31" s="96">
        <f t="shared" si="845"/>
        <v>2.8264393105531971E-2</v>
      </c>
      <c r="AT31" s="96">
        <f t="shared" si="845"/>
        <v>2.5104538809711825E-2</v>
      </c>
      <c r="AU31" s="96">
        <f t="shared" si="845"/>
        <v>2.4315725896210783E-2</v>
      </c>
      <c r="AV31" s="96">
        <f t="shared" si="846"/>
        <v>2.5389354051520947E-2</v>
      </c>
      <c r="AW31" s="96">
        <f t="shared" si="846"/>
        <v>2.5677824310386638E-2</v>
      </c>
      <c r="AX31" s="96">
        <f t="shared" si="846"/>
        <v>2.6696107027208187E-2</v>
      </c>
      <c r="AY31" s="96">
        <f t="shared" si="846"/>
        <v>2.5679708636792808E-2</v>
      </c>
      <c r="AZ31" s="96" t="e">
        <f t="shared" si="846"/>
        <v>#N/A</v>
      </c>
      <c r="BA31" s="96" t="e">
        <f t="shared" si="846"/>
        <v>#N/A</v>
      </c>
      <c r="BB31" s="96" t="e">
        <f t="shared" si="846"/>
        <v>#N/A</v>
      </c>
      <c r="BC31" s="96" t="e">
        <f t="shared" si="846"/>
        <v>#N/A</v>
      </c>
      <c r="BD31" s="96" t="e">
        <f t="shared" si="846"/>
        <v>#N/A</v>
      </c>
      <c r="BE31" s="96" t="e">
        <f t="shared" si="846"/>
        <v>#N/A</v>
      </c>
      <c r="BF31" s="96" t="e">
        <f t="shared" si="847"/>
        <v>#N/A</v>
      </c>
      <c r="BG31" s="96" t="e">
        <f t="shared" si="847"/>
        <v>#N/A</v>
      </c>
      <c r="BH31" s="96" t="e">
        <f t="shared" si="847"/>
        <v>#N/A</v>
      </c>
      <c r="BI31" s="96" t="e">
        <f t="shared" si="847"/>
        <v>#N/A</v>
      </c>
      <c r="BJ31" s="96" t="e">
        <f t="shared" si="847"/>
        <v>#N/A</v>
      </c>
      <c r="BK31" s="96" t="e">
        <f t="shared" si="847"/>
        <v>#N/A</v>
      </c>
      <c r="BL31" s="96" t="e">
        <f t="shared" si="847"/>
        <v>#N/A</v>
      </c>
      <c r="BM31" s="96" t="e">
        <f t="shared" si="847"/>
        <v>#N/A</v>
      </c>
      <c r="BN31" s="96" t="e">
        <f t="shared" si="847"/>
        <v>#N/A</v>
      </c>
      <c r="BO31" s="96" t="e">
        <f t="shared" si="847"/>
        <v>#N/A</v>
      </c>
      <c r="BP31" s="96" t="e">
        <f t="shared" si="848"/>
        <v>#N/A</v>
      </c>
      <c r="BQ31" s="96" t="e">
        <f t="shared" si="849"/>
        <v>#N/A</v>
      </c>
      <c r="BR31" s="96" t="e">
        <f t="shared" si="850"/>
        <v>#N/A</v>
      </c>
      <c r="BS31" s="96" t="e">
        <f t="shared" si="851"/>
        <v>#N/A</v>
      </c>
      <c r="BT31" s="96" t="e">
        <f t="shared" si="852"/>
        <v>#N/A</v>
      </c>
      <c r="BU31" s="96" t="e">
        <f t="shared" si="853"/>
        <v>#N/A</v>
      </c>
      <c r="BV31" s="96" t="e">
        <f t="shared" si="854"/>
        <v>#N/A</v>
      </c>
      <c r="BW31" s="96" t="e">
        <f t="shared" si="855"/>
        <v>#N/A</v>
      </c>
      <c r="BX31" s="96" t="e">
        <f t="shared" si="856"/>
        <v>#N/A</v>
      </c>
      <c r="BY31" s="96" t="e">
        <f t="shared" si="857"/>
        <v>#N/A</v>
      </c>
      <c r="BZ31" s="96" t="e">
        <f t="shared" si="858"/>
        <v>#N/A</v>
      </c>
      <c r="CA31" s="96" t="e">
        <f t="shared" si="859"/>
        <v>#N/A</v>
      </c>
      <c r="CB31" s="96" t="e">
        <f t="shared" si="860"/>
        <v>#N/A</v>
      </c>
      <c r="CC31" s="96" t="e">
        <f t="shared" si="861"/>
        <v>#N/A</v>
      </c>
      <c r="CD31" s="96" t="e">
        <f t="shared" si="862"/>
        <v>#N/A</v>
      </c>
      <c r="CE31" s="96" t="e">
        <f t="shared" si="863"/>
        <v>#N/A</v>
      </c>
      <c r="CF31" s="96" t="e">
        <f t="shared" si="864"/>
        <v>#N/A</v>
      </c>
      <c r="CG31" s="96" t="e">
        <f t="shared" si="865"/>
        <v>#N/A</v>
      </c>
      <c r="CH31" s="96" t="e">
        <f t="shared" si="866"/>
        <v>#N/A</v>
      </c>
      <c r="CI31" s="96" t="e">
        <f t="shared" si="867"/>
        <v>#N/A</v>
      </c>
      <c r="CJ31" s="96" t="e">
        <f t="shared" si="868"/>
        <v>#N/A</v>
      </c>
      <c r="CK31" s="96" t="e">
        <f t="shared" si="869"/>
        <v>#N/A</v>
      </c>
      <c r="CL31" s="96" t="e">
        <f t="shared" si="870"/>
        <v>#N/A</v>
      </c>
      <c r="CM31" s="96" t="e">
        <f t="shared" si="871"/>
        <v>#N/A</v>
      </c>
      <c r="CN31" s="96" t="e">
        <f t="shared" si="872"/>
        <v>#N/A</v>
      </c>
      <c r="CO31" s="96" t="e">
        <f t="shared" si="873"/>
        <v>#N/A</v>
      </c>
      <c r="CP31" s="96" t="e">
        <f t="shared" si="874"/>
        <v>#N/A</v>
      </c>
      <c r="CQ31" s="96" t="e">
        <f t="shared" si="875"/>
        <v>#N/A</v>
      </c>
      <c r="CR31" s="96" t="e">
        <f t="shared" si="876"/>
        <v>#N/A</v>
      </c>
      <c r="CS31" s="96" t="e">
        <f t="shared" si="877"/>
        <v>#N/A</v>
      </c>
      <c r="CT31" s="96" t="e">
        <f t="shared" si="878"/>
        <v>#N/A</v>
      </c>
      <c r="CU31" s="96" t="e">
        <f t="shared" si="879"/>
        <v>#N/A</v>
      </c>
      <c r="CV31" s="96" t="e">
        <f t="shared" si="880"/>
        <v>#N/A</v>
      </c>
      <c r="CW31" s="96" t="e">
        <f t="shared" si="881"/>
        <v>#N/A</v>
      </c>
      <c r="CX31" s="96" t="e">
        <f t="shared" si="882"/>
        <v>#N/A</v>
      </c>
      <c r="CY31" s="96" t="e">
        <f t="shared" si="883"/>
        <v>#N/A</v>
      </c>
      <c r="CZ31" s="96" t="e">
        <f t="shared" si="884"/>
        <v>#N/A</v>
      </c>
      <c r="DA31" s="96" t="e">
        <f t="shared" si="885"/>
        <v>#N/A</v>
      </c>
      <c r="DB31" s="96" t="e">
        <f t="shared" si="886"/>
        <v>#N/A</v>
      </c>
      <c r="DC31" s="96" t="e">
        <f t="shared" si="887"/>
        <v>#N/A</v>
      </c>
      <c r="DD31" s="96" t="e">
        <f t="shared" si="888"/>
        <v>#N/A</v>
      </c>
      <c r="DE31" s="96" t="e">
        <f t="shared" si="889"/>
        <v>#N/A</v>
      </c>
      <c r="DF31" s="96" t="e">
        <f t="shared" si="890"/>
        <v>#N/A</v>
      </c>
      <c r="DG31" s="96" t="e">
        <f t="shared" si="891"/>
        <v>#N/A</v>
      </c>
      <c r="DH31" s="96" t="e">
        <f t="shared" si="892"/>
        <v>#N/A</v>
      </c>
      <c r="DI31" s="96" t="e">
        <f t="shared" si="893"/>
        <v>#N/A</v>
      </c>
      <c r="DJ31" s="96" t="e">
        <f t="shared" si="894"/>
        <v>#N/A</v>
      </c>
      <c r="DK31" s="96" t="e">
        <f t="shared" si="895"/>
        <v>#N/A</v>
      </c>
      <c r="DL31" s="96" t="e">
        <f t="shared" si="896"/>
        <v>#N/A</v>
      </c>
      <c r="DM31" s="96" t="e">
        <f t="shared" si="897"/>
        <v>#N/A</v>
      </c>
      <c r="DN31" s="96" t="e">
        <f t="shared" si="898"/>
        <v>#N/A</v>
      </c>
      <c r="DO31" s="96" t="e">
        <f t="shared" si="899"/>
        <v>#N/A</v>
      </c>
      <c r="DP31" s="96" t="e">
        <f t="shared" si="900"/>
        <v>#N/A</v>
      </c>
      <c r="DQ31" s="96" t="e">
        <f t="shared" si="901"/>
        <v>#N/A</v>
      </c>
      <c r="DR31" s="96" t="e">
        <f t="shared" si="902"/>
        <v>#N/A</v>
      </c>
      <c r="DS31" s="96" t="e">
        <f t="shared" si="903"/>
        <v>#N/A</v>
      </c>
      <c r="DT31" s="96" t="e">
        <f t="shared" si="904"/>
        <v>#N/A</v>
      </c>
      <c r="DU31" s="96" t="e">
        <f t="shared" si="905"/>
        <v>#N/A</v>
      </c>
      <c r="DV31" s="96" t="e">
        <f t="shared" si="906"/>
        <v>#N/A</v>
      </c>
      <c r="DW31" s="96" t="e">
        <f t="shared" si="907"/>
        <v>#N/A</v>
      </c>
      <c r="DX31" s="96" t="e">
        <f t="shared" si="908"/>
        <v>#N/A</v>
      </c>
      <c r="DY31" s="96" t="e">
        <f t="shared" si="909"/>
        <v>#N/A</v>
      </c>
      <c r="DZ31" s="96" t="e">
        <f t="shared" si="910"/>
        <v>#N/A</v>
      </c>
      <c r="EA31" s="96" t="e">
        <f t="shared" si="911"/>
        <v>#N/A</v>
      </c>
      <c r="EB31" s="96" t="e">
        <f t="shared" si="912"/>
        <v>#N/A</v>
      </c>
      <c r="EC31" s="96" t="e">
        <f t="shared" si="913"/>
        <v>#N/A</v>
      </c>
      <c r="ED31" s="96" t="e">
        <f t="shared" si="914"/>
        <v>#N/A</v>
      </c>
      <c r="EE31" s="96" t="e">
        <f t="shared" si="915"/>
        <v>#N/A</v>
      </c>
      <c r="EF31" s="96" t="e">
        <f t="shared" si="916"/>
        <v>#N/A</v>
      </c>
      <c r="EG31" s="96" t="e">
        <f t="shared" si="917"/>
        <v>#N/A</v>
      </c>
      <c r="EH31" s="96" t="e">
        <f t="shared" si="918"/>
        <v>#N/A</v>
      </c>
      <c r="EI31" s="96" t="e">
        <f t="shared" si="919"/>
        <v>#N/A</v>
      </c>
      <c r="EJ31" s="96" t="e">
        <f t="shared" si="920"/>
        <v>#N/A</v>
      </c>
      <c r="EK31" s="96" t="e">
        <f t="shared" si="921"/>
        <v>#N/A</v>
      </c>
      <c r="EL31" s="96" t="e">
        <f t="shared" si="922"/>
        <v>#N/A</v>
      </c>
      <c r="EM31" s="96" t="e">
        <f t="shared" si="923"/>
        <v>#N/A</v>
      </c>
      <c r="EN31" s="96" t="e">
        <f t="shared" si="924"/>
        <v>#N/A</v>
      </c>
      <c r="EO31" s="96" t="e">
        <f t="shared" si="925"/>
        <v>#N/A</v>
      </c>
      <c r="EP31" s="96" t="e">
        <f t="shared" si="926"/>
        <v>#N/A</v>
      </c>
      <c r="EQ31" s="96" t="e">
        <f t="shared" si="927"/>
        <v>#N/A</v>
      </c>
      <c r="ER31" s="96" t="e">
        <f t="shared" si="928"/>
        <v>#N/A</v>
      </c>
      <c r="ES31" s="96" t="e">
        <f t="shared" si="929"/>
        <v>#N/A</v>
      </c>
      <c r="ET31" s="96" t="e">
        <f t="shared" si="930"/>
        <v>#N/A</v>
      </c>
      <c r="EU31" s="96" t="e">
        <f t="shared" si="931"/>
        <v>#N/A</v>
      </c>
      <c r="EV31" s="96" t="e">
        <f t="shared" si="932"/>
        <v>#N/A</v>
      </c>
      <c r="EW31" s="96" t="e">
        <f t="shared" si="933"/>
        <v>#N/A</v>
      </c>
      <c r="EX31" s="96" t="e">
        <f t="shared" si="934"/>
        <v>#N/A</v>
      </c>
      <c r="EY31" s="96" t="e">
        <f t="shared" si="935"/>
        <v>#N/A</v>
      </c>
      <c r="EZ31" s="96" t="e">
        <f t="shared" si="936"/>
        <v>#N/A</v>
      </c>
      <c r="FA31" s="96" t="e">
        <f t="shared" si="937"/>
        <v>#N/A</v>
      </c>
      <c r="FB31" s="96" t="e">
        <f t="shared" si="938"/>
        <v>#N/A</v>
      </c>
      <c r="FC31" s="96" t="e">
        <f t="shared" si="939"/>
        <v>#N/A</v>
      </c>
      <c r="FD31" s="96" t="e">
        <f t="shared" si="940"/>
        <v>#N/A</v>
      </c>
      <c r="FE31" s="96" t="e">
        <f t="shared" si="941"/>
        <v>#N/A</v>
      </c>
      <c r="FF31" s="96" t="e">
        <f t="shared" si="942"/>
        <v>#N/A</v>
      </c>
      <c r="FG31" s="96" t="e">
        <f t="shared" si="943"/>
        <v>#N/A</v>
      </c>
      <c r="FH31" s="96" t="e">
        <f t="shared" si="944"/>
        <v>#N/A</v>
      </c>
      <c r="FI31" s="96" t="e">
        <f t="shared" si="945"/>
        <v>#N/A</v>
      </c>
      <c r="FJ31" s="96" t="e">
        <f t="shared" si="946"/>
        <v>#N/A</v>
      </c>
      <c r="FK31" s="96" t="e">
        <f t="shared" si="947"/>
        <v>#N/A</v>
      </c>
      <c r="FL31" s="96" t="e">
        <f t="shared" si="948"/>
        <v>#N/A</v>
      </c>
      <c r="FM31" s="96" t="e">
        <f t="shared" si="949"/>
        <v>#N/A</v>
      </c>
      <c r="FN31" s="96" t="e">
        <f t="shared" si="950"/>
        <v>#N/A</v>
      </c>
      <c r="FO31" s="96" t="e">
        <f t="shared" si="951"/>
        <v>#N/A</v>
      </c>
      <c r="FP31" s="96" t="e">
        <f t="shared" si="952"/>
        <v>#N/A</v>
      </c>
      <c r="FQ31" s="96" t="e">
        <f t="shared" si="953"/>
        <v>#N/A</v>
      </c>
      <c r="FR31" s="96" t="e">
        <f t="shared" si="954"/>
        <v>#N/A</v>
      </c>
      <c r="FS31" s="96" t="e">
        <f t="shared" si="955"/>
        <v>#N/A</v>
      </c>
      <c r="FT31" s="96" t="e">
        <f t="shared" si="956"/>
        <v>#N/A</v>
      </c>
      <c r="FU31" s="96" t="e">
        <f t="shared" si="957"/>
        <v>#N/A</v>
      </c>
      <c r="FV31" s="96" t="e">
        <f t="shared" si="958"/>
        <v>#N/A</v>
      </c>
      <c r="FW31" s="96" t="e">
        <f t="shared" si="959"/>
        <v>#N/A</v>
      </c>
      <c r="FX31" s="96" t="e">
        <f t="shared" si="960"/>
        <v>#N/A</v>
      </c>
      <c r="FY31" s="96" t="e">
        <f t="shared" si="961"/>
        <v>#N/A</v>
      </c>
      <c r="FZ31" s="96" t="e">
        <f t="shared" si="962"/>
        <v>#N/A</v>
      </c>
      <c r="GA31" s="96" t="e">
        <f t="shared" si="963"/>
        <v>#N/A</v>
      </c>
      <c r="GB31" s="96" t="e">
        <f t="shared" si="964"/>
        <v>#N/A</v>
      </c>
      <c r="GC31" s="96" t="e">
        <f t="shared" si="965"/>
        <v>#N/A</v>
      </c>
      <c r="GD31" s="96" t="e">
        <f t="shared" si="966"/>
        <v>#N/A</v>
      </c>
      <c r="GE31" s="96" t="e">
        <f t="shared" si="967"/>
        <v>#N/A</v>
      </c>
      <c r="GF31" s="96" t="e">
        <f t="shared" si="968"/>
        <v>#N/A</v>
      </c>
      <c r="GG31" s="96" t="e">
        <f t="shared" si="969"/>
        <v>#N/A</v>
      </c>
      <c r="GH31" s="96" t="e">
        <f t="shared" si="970"/>
        <v>#N/A</v>
      </c>
      <c r="GI31" s="96" t="e">
        <f t="shared" si="971"/>
        <v>#N/A</v>
      </c>
      <c r="GJ31" s="96" t="e">
        <f t="shared" si="972"/>
        <v>#N/A</v>
      </c>
      <c r="GK31" s="96" t="e">
        <f t="shared" si="973"/>
        <v>#N/A</v>
      </c>
      <c r="GL31" s="96" t="e">
        <f t="shared" si="974"/>
        <v>#N/A</v>
      </c>
      <c r="GM31" s="96" t="e">
        <f t="shared" si="975"/>
        <v>#N/A</v>
      </c>
      <c r="GN31" s="96" t="e">
        <f t="shared" si="976"/>
        <v>#N/A</v>
      </c>
      <c r="GO31" s="96" t="e">
        <f t="shared" si="977"/>
        <v>#N/A</v>
      </c>
      <c r="GP31" s="96" t="e">
        <f t="shared" si="978"/>
        <v>#N/A</v>
      </c>
      <c r="GQ31" s="96" t="e">
        <f t="shared" si="979"/>
        <v>#N/A</v>
      </c>
      <c r="GR31" s="96" t="e">
        <f t="shared" si="980"/>
        <v>#N/A</v>
      </c>
      <c r="GS31" s="96" t="e">
        <f t="shared" si="981"/>
        <v>#N/A</v>
      </c>
      <c r="GT31" s="96" t="e">
        <f t="shared" si="982"/>
        <v>#N/A</v>
      </c>
      <c r="GU31" s="96" t="e">
        <f t="shared" si="983"/>
        <v>#N/A</v>
      </c>
      <c r="GV31" s="96" t="e">
        <f t="shared" si="984"/>
        <v>#N/A</v>
      </c>
      <c r="GW31" s="96" t="e">
        <f t="shared" si="985"/>
        <v>#N/A</v>
      </c>
      <c r="GX31" s="96" t="e">
        <f t="shared" si="986"/>
        <v>#N/A</v>
      </c>
      <c r="GY31" s="96" t="e">
        <f t="shared" si="987"/>
        <v>#N/A</v>
      </c>
      <c r="GZ31" s="96" t="e">
        <f t="shared" si="988"/>
        <v>#N/A</v>
      </c>
      <c r="HA31" s="96" t="e">
        <f t="shared" si="989"/>
        <v>#N/A</v>
      </c>
      <c r="HB31" s="96" t="e">
        <f t="shared" si="990"/>
        <v>#N/A</v>
      </c>
      <c r="HC31" s="96" t="e">
        <f t="shared" si="991"/>
        <v>#N/A</v>
      </c>
      <c r="HD31" s="96" t="e">
        <f t="shared" si="992"/>
        <v>#N/A</v>
      </c>
      <c r="HE31" s="96" t="e">
        <f t="shared" si="993"/>
        <v>#N/A</v>
      </c>
      <c r="HF31" s="96" t="e">
        <f t="shared" si="994"/>
        <v>#N/A</v>
      </c>
      <c r="HG31" s="96" t="e">
        <f t="shared" si="995"/>
        <v>#N/A</v>
      </c>
      <c r="HH31" s="96" t="e">
        <f t="shared" si="996"/>
        <v>#N/A</v>
      </c>
      <c r="HI31" s="96" t="e">
        <f t="shared" si="997"/>
        <v>#N/A</v>
      </c>
      <c r="HJ31" s="96" t="e">
        <f t="shared" si="998"/>
        <v>#N/A</v>
      </c>
      <c r="HK31" s="96" t="e">
        <f t="shared" si="999"/>
        <v>#N/A</v>
      </c>
      <c r="HL31" s="96" t="e">
        <f t="shared" si="1000"/>
        <v>#N/A</v>
      </c>
      <c r="HM31" s="96" t="e">
        <f t="shared" si="1001"/>
        <v>#N/A</v>
      </c>
      <c r="HN31" s="96" t="e">
        <f t="shared" si="1002"/>
        <v>#N/A</v>
      </c>
      <c r="HO31" s="96" t="e">
        <f t="shared" si="1003"/>
        <v>#N/A</v>
      </c>
      <c r="HP31" s="96" t="e">
        <f t="shared" si="1004"/>
        <v>#N/A</v>
      </c>
      <c r="HQ31" s="96" t="e">
        <f t="shared" si="1005"/>
        <v>#N/A</v>
      </c>
      <c r="HR31" s="96" t="e">
        <f t="shared" si="1006"/>
        <v>#N/A</v>
      </c>
      <c r="HS31" s="96" t="e">
        <f t="shared" si="1007"/>
        <v>#N/A</v>
      </c>
      <c r="HT31" s="96" t="e">
        <f t="shared" si="1008"/>
        <v>#N/A</v>
      </c>
      <c r="HU31" s="96" t="e">
        <f t="shared" si="1009"/>
        <v>#N/A</v>
      </c>
      <c r="HV31" s="96" t="e">
        <f t="shared" si="1010"/>
        <v>#N/A</v>
      </c>
      <c r="HW31" s="96" t="e">
        <f t="shared" si="1011"/>
        <v>#N/A</v>
      </c>
      <c r="HX31" s="96" t="e">
        <f t="shared" si="1012"/>
        <v>#N/A</v>
      </c>
      <c r="HY31" s="96" t="e">
        <f t="shared" si="1013"/>
        <v>#N/A</v>
      </c>
      <c r="HZ31" s="96" t="e">
        <f t="shared" si="1014"/>
        <v>#N/A</v>
      </c>
      <c r="IA31" s="96" t="e">
        <f t="shared" si="1015"/>
        <v>#N/A</v>
      </c>
      <c r="IB31" s="96" t="e">
        <f t="shared" si="1016"/>
        <v>#N/A</v>
      </c>
      <c r="IC31" s="96" t="e">
        <f t="shared" si="1017"/>
        <v>#N/A</v>
      </c>
      <c r="ID31" s="96" t="e">
        <f t="shared" si="1018"/>
        <v>#N/A</v>
      </c>
      <c r="IE31" s="96" t="e">
        <f t="shared" si="1019"/>
        <v>#N/A</v>
      </c>
      <c r="IF31" s="96" t="e">
        <f t="shared" si="1020"/>
        <v>#N/A</v>
      </c>
      <c r="IG31" s="96" t="e">
        <f t="shared" si="1021"/>
        <v>#N/A</v>
      </c>
      <c r="IH31" s="96" t="e">
        <f t="shared" si="1022"/>
        <v>#N/A</v>
      </c>
      <c r="II31" s="96" t="e">
        <f t="shared" si="1023"/>
        <v>#N/A</v>
      </c>
      <c r="IJ31" s="96" t="e">
        <f t="shared" si="1024"/>
        <v>#N/A</v>
      </c>
      <c r="IK31" s="96" t="e">
        <f t="shared" si="1025"/>
        <v>#N/A</v>
      </c>
      <c r="IL31" s="96" t="e">
        <f t="shared" si="1026"/>
        <v>#N/A</v>
      </c>
      <c r="IM31" s="96" t="e">
        <f t="shared" si="1027"/>
        <v>#N/A</v>
      </c>
      <c r="IN31" s="96" t="e">
        <f t="shared" si="1028"/>
        <v>#N/A</v>
      </c>
      <c r="IO31" s="96" t="e">
        <f t="shared" si="1029"/>
        <v>#N/A</v>
      </c>
      <c r="IP31" s="96" t="e">
        <f t="shared" si="1030"/>
        <v>#N/A</v>
      </c>
      <c r="IQ31" s="96" t="e">
        <f t="shared" si="1031"/>
        <v>#N/A</v>
      </c>
      <c r="IR31" s="96" t="e">
        <f t="shared" si="1032"/>
        <v>#N/A</v>
      </c>
      <c r="IS31" s="96" t="e">
        <f t="shared" si="1033"/>
        <v>#N/A</v>
      </c>
      <c r="IT31" s="96" t="e">
        <f t="shared" si="1034"/>
        <v>#N/A</v>
      </c>
      <c r="IU31" s="96" t="e">
        <f t="shared" si="1035"/>
        <v>#N/A</v>
      </c>
      <c r="IV31" s="96" t="e">
        <f t="shared" si="1036"/>
        <v>#N/A</v>
      </c>
      <c r="IW31" s="96" t="e">
        <f t="shared" si="1037"/>
        <v>#N/A</v>
      </c>
      <c r="IX31" s="96" t="e">
        <f t="shared" si="1038"/>
        <v>#N/A</v>
      </c>
      <c r="IY31" s="96" t="e">
        <f t="shared" si="1039"/>
        <v>#N/A</v>
      </c>
      <c r="IZ31" s="96" t="e">
        <f t="shared" si="1040"/>
        <v>#N/A</v>
      </c>
      <c r="JA31" s="96" t="e">
        <f t="shared" si="1041"/>
        <v>#N/A</v>
      </c>
      <c r="JB31" s="96" t="e">
        <f t="shared" si="1042"/>
        <v>#N/A</v>
      </c>
      <c r="JC31" s="96" t="e">
        <f t="shared" si="1043"/>
        <v>#N/A</v>
      </c>
      <c r="JD31" s="96" t="e">
        <f t="shared" si="1044"/>
        <v>#N/A</v>
      </c>
      <c r="JE31" s="96" t="e">
        <f t="shared" si="1045"/>
        <v>#N/A</v>
      </c>
      <c r="JF31" s="96" t="e">
        <f t="shared" si="1046"/>
        <v>#N/A</v>
      </c>
      <c r="JG31" s="96" t="e">
        <f t="shared" si="1047"/>
        <v>#N/A</v>
      </c>
      <c r="JH31" s="96" t="e">
        <f t="shared" si="1048"/>
        <v>#N/A</v>
      </c>
      <c r="JI31" s="96" t="e">
        <f t="shared" si="1049"/>
        <v>#N/A</v>
      </c>
      <c r="JJ31" s="96" t="e">
        <f t="shared" si="1050"/>
        <v>#N/A</v>
      </c>
      <c r="JK31" s="96" t="e">
        <f t="shared" si="1051"/>
        <v>#N/A</v>
      </c>
      <c r="JL31" s="96" t="e">
        <f t="shared" si="1052"/>
        <v>#N/A</v>
      </c>
      <c r="JM31" s="96" t="e">
        <f t="shared" si="1053"/>
        <v>#N/A</v>
      </c>
      <c r="JN31" s="96" t="e">
        <f t="shared" si="1054"/>
        <v>#N/A</v>
      </c>
      <c r="JO31" s="96" t="e">
        <f t="shared" si="1055"/>
        <v>#N/A</v>
      </c>
      <c r="JP31" s="96" t="e">
        <f t="shared" si="1056"/>
        <v>#N/A</v>
      </c>
      <c r="JQ31" s="96" t="e">
        <f t="shared" si="1057"/>
        <v>#N/A</v>
      </c>
      <c r="JR31" s="96" t="e">
        <f t="shared" si="1058"/>
        <v>#N/A</v>
      </c>
      <c r="JS31" s="96" t="e">
        <f t="shared" si="1059"/>
        <v>#N/A</v>
      </c>
      <c r="JT31" s="96" t="e">
        <f t="shared" si="1060"/>
        <v>#N/A</v>
      </c>
      <c r="JU31" s="96" t="e">
        <f t="shared" si="1061"/>
        <v>#N/A</v>
      </c>
      <c r="JV31" s="96" t="e">
        <f t="shared" si="1062"/>
        <v>#N/A</v>
      </c>
      <c r="JW31" s="96" t="e">
        <f t="shared" si="1063"/>
        <v>#N/A</v>
      </c>
      <c r="JX31" s="96" t="e">
        <f t="shared" si="1064"/>
        <v>#N/A</v>
      </c>
      <c r="JY31" s="96" t="e">
        <f t="shared" si="1065"/>
        <v>#N/A</v>
      </c>
      <c r="JZ31" s="96" t="e">
        <f t="shared" si="1066"/>
        <v>#N/A</v>
      </c>
      <c r="KA31" s="96" t="e">
        <f t="shared" si="1067"/>
        <v>#N/A</v>
      </c>
      <c r="KB31" s="96" t="e">
        <f t="shared" si="1068"/>
        <v>#N/A</v>
      </c>
      <c r="KC31" s="96" t="e">
        <f t="shared" si="1069"/>
        <v>#N/A</v>
      </c>
      <c r="KD31" s="96" t="e">
        <f t="shared" si="1070"/>
        <v>#N/A</v>
      </c>
      <c r="KE31" s="96" t="e">
        <f t="shared" si="1071"/>
        <v>#N/A</v>
      </c>
      <c r="KF31" s="96" t="e">
        <f t="shared" si="1072"/>
        <v>#N/A</v>
      </c>
      <c r="KG31" s="96" t="e">
        <f t="shared" si="1073"/>
        <v>#N/A</v>
      </c>
      <c r="KH31" s="96" t="e">
        <f t="shared" si="1074"/>
        <v>#N/A</v>
      </c>
      <c r="KI31" s="96" t="e">
        <f t="shared" si="1075"/>
        <v>#N/A</v>
      </c>
      <c r="KJ31" s="96" t="e">
        <f t="shared" si="1076"/>
        <v>#N/A</v>
      </c>
      <c r="KK31" s="96" t="e">
        <f t="shared" si="1077"/>
        <v>#N/A</v>
      </c>
      <c r="KL31" s="96" t="e">
        <f t="shared" si="1078"/>
        <v>#N/A</v>
      </c>
      <c r="KM31" s="96" t="e">
        <f t="shared" si="1079"/>
        <v>#N/A</v>
      </c>
      <c r="KN31" s="96" t="e">
        <f t="shared" si="1080"/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C3FC5-BE64-466E-BB88-B9CE9E01F1E8}">
  <sheetPr codeName="Sheet13">
    <tabColor rgb="FFFFC000"/>
  </sheetPr>
  <dimension ref="A1:KN31"/>
  <sheetViews>
    <sheetView topLeftCell="JQ1" workbookViewId="0">
      <selection activeCell="KN25" sqref="BP25:KN31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619</v>
      </c>
      <c r="B1" s="14">
        <v>0</v>
      </c>
      <c r="C1" s="14">
        <f>B1+1</f>
        <v>1</v>
      </c>
      <c r="D1" s="14">
        <f t="shared" ref="D1" si="0">C1+1</f>
        <v>2</v>
      </c>
      <c r="E1" s="14">
        <f t="shared" ref="E1" si="1">D1+1</f>
        <v>3</v>
      </c>
      <c r="F1" s="14">
        <f t="shared" ref="F1" si="2">E1+1</f>
        <v>4</v>
      </c>
      <c r="G1" s="14">
        <f t="shared" ref="G1" si="3">F1+1</f>
        <v>5</v>
      </c>
      <c r="H1" s="14">
        <f t="shared" ref="H1" si="4">G1+1</f>
        <v>6</v>
      </c>
      <c r="I1" s="14">
        <f t="shared" ref="I1" si="5">H1+1</f>
        <v>7</v>
      </c>
      <c r="J1" s="14">
        <f t="shared" ref="J1" si="6">I1+1</f>
        <v>8</v>
      </c>
      <c r="K1" s="14">
        <f t="shared" ref="K1" si="7">J1+1</f>
        <v>9</v>
      </c>
      <c r="L1" s="14">
        <f t="shared" ref="L1" si="8">K1+1</f>
        <v>10</v>
      </c>
      <c r="M1" s="14">
        <f t="shared" ref="M1" si="9">L1+1</f>
        <v>11</v>
      </c>
      <c r="N1" s="14">
        <f t="shared" ref="N1" si="10">M1+1</f>
        <v>12</v>
      </c>
      <c r="O1" s="14">
        <f t="shared" ref="O1" si="11">N1+1</f>
        <v>13</v>
      </c>
      <c r="P1" s="14">
        <f t="shared" ref="P1" si="12">O1+1</f>
        <v>14</v>
      </c>
      <c r="Q1" s="14">
        <f t="shared" ref="Q1" si="13">P1+1</f>
        <v>15</v>
      </c>
      <c r="R1" s="14">
        <f t="shared" ref="R1" si="14">Q1+1</f>
        <v>16</v>
      </c>
      <c r="S1" s="14">
        <f t="shared" ref="S1" si="15">R1+1</f>
        <v>17</v>
      </c>
      <c r="T1" s="14">
        <f t="shared" ref="T1" si="16">S1+1</f>
        <v>18</v>
      </c>
      <c r="U1" s="14">
        <f t="shared" ref="U1" si="17">T1+1</f>
        <v>19</v>
      </c>
      <c r="V1" s="14">
        <f t="shared" ref="V1" si="18">U1+1</f>
        <v>20</v>
      </c>
      <c r="W1" s="14">
        <f t="shared" ref="W1" si="19">V1+1</f>
        <v>21</v>
      </c>
      <c r="X1" s="14">
        <f t="shared" ref="X1" si="20">W1+1</f>
        <v>22</v>
      </c>
      <c r="Y1" s="14">
        <f t="shared" ref="Y1" si="21">X1+1</f>
        <v>23</v>
      </c>
      <c r="Z1" s="14">
        <f t="shared" ref="Z1" si="22">Y1+1</f>
        <v>24</v>
      </c>
      <c r="AA1" s="14">
        <f t="shared" ref="AA1" si="23">Z1+1</f>
        <v>25</v>
      </c>
      <c r="AB1" s="14">
        <f t="shared" ref="AB1" si="24">AA1+1</f>
        <v>26</v>
      </c>
      <c r="AC1" s="14">
        <f t="shared" ref="AC1" si="25">AB1+1</f>
        <v>27</v>
      </c>
      <c r="AD1" s="14">
        <f t="shared" ref="AD1" si="26">AC1+1</f>
        <v>28</v>
      </c>
      <c r="AE1" s="14">
        <f t="shared" ref="AE1" si="27">AD1+1</f>
        <v>29</v>
      </c>
      <c r="AF1" s="14">
        <f t="shared" ref="AF1" si="28">AE1+1</f>
        <v>30</v>
      </c>
      <c r="AG1" s="14">
        <f t="shared" ref="AG1" si="29">AF1+1</f>
        <v>31</v>
      </c>
      <c r="AH1" s="14">
        <f t="shared" ref="AH1" si="30">AG1+1</f>
        <v>32</v>
      </c>
      <c r="AI1" s="14">
        <f t="shared" ref="AI1" si="31">AH1+1</f>
        <v>33</v>
      </c>
      <c r="AJ1" s="14">
        <f t="shared" ref="AJ1" si="32">AI1+1</f>
        <v>34</v>
      </c>
      <c r="AK1" s="14">
        <f t="shared" ref="AK1" si="33">AJ1+1</f>
        <v>35</v>
      </c>
      <c r="AL1" s="14">
        <f t="shared" ref="AL1" si="34">AK1+1</f>
        <v>36</v>
      </c>
      <c r="AM1" s="14">
        <f t="shared" ref="AM1" si="35">AL1+1</f>
        <v>37</v>
      </c>
      <c r="AN1" s="14">
        <f t="shared" ref="AN1" si="36">AM1+1</f>
        <v>38</v>
      </c>
      <c r="AO1" s="14">
        <f t="shared" ref="AO1" si="37">AN1+1</f>
        <v>39</v>
      </c>
      <c r="AP1" s="14">
        <f t="shared" ref="AP1" si="38">AO1+1</f>
        <v>40</v>
      </c>
      <c r="AQ1" s="14">
        <f t="shared" ref="AQ1" si="39">AP1+1</f>
        <v>41</v>
      </c>
      <c r="AR1" s="14">
        <f t="shared" ref="AR1" si="40">AQ1+1</f>
        <v>42</v>
      </c>
      <c r="AS1" s="14">
        <f t="shared" ref="AS1" si="41">AR1+1</f>
        <v>43</v>
      </c>
      <c r="AT1" s="14">
        <f t="shared" ref="AT1" si="42">AS1+1</f>
        <v>44</v>
      </c>
      <c r="AU1" s="14">
        <f t="shared" ref="AU1" si="43">AT1+1</f>
        <v>45</v>
      </c>
      <c r="AV1" s="14">
        <f t="shared" ref="AV1" si="44">AU1+1</f>
        <v>46</v>
      </c>
      <c r="AW1" s="14">
        <f t="shared" ref="AW1" si="45">AV1+1</f>
        <v>47</v>
      </c>
      <c r="AX1" s="14">
        <f t="shared" ref="AX1" si="46">AW1+1</f>
        <v>48</v>
      </c>
      <c r="AY1" s="14">
        <f t="shared" ref="AY1" si="47">AX1+1</f>
        <v>49</v>
      </c>
      <c r="AZ1" s="14">
        <f t="shared" ref="AZ1" si="48">AY1+1</f>
        <v>50</v>
      </c>
      <c r="BA1" s="14">
        <f t="shared" ref="BA1" si="49">AZ1+1</f>
        <v>51</v>
      </c>
      <c r="BB1" s="14">
        <f t="shared" ref="BB1" si="50">BA1+1</f>
        <v>52</v>
      </c>
      <c r="BC1" s="14">
        <f t="shared" ref="BC1" si="51">BB1+1</f>
        <v>53</v>
      </c>
      <c r="BD1" s="14">
        <f t="shared" ref="BD1" si="52">BC1+1</f>
        <v>54</v>
      </c>
      <c r="BE1" s="14">
        <f t="shared" ref="BE1" si="53">BD1+1</f>
        <v>55</v>
      </c>
      <c r="BF1" s="14">
        <f t="shared" ref="BF1" si="54">BE1+1</f>
        <v>56</v>
      </c>
      <c r="BG1" s="14">
        <f t="shared" ref="BG1" si="55">BF1+1</f>
        <v>57</v>
      </c>
      <c r="BH1" s="14">
        <f t="shared" ref="BH1" si="56">BG1+1</f>
        <v>58</v>
      </c>
      <c r="BI1" s="14">
        <f t="shared" ref="BI1" si="57">BH1+1</f>
        <v>59</v>
      </c>
      <c r="BJ1" s="14">
        <f t="shared" ref="BJ1" si="58">BI1+1</f>
        <v>60</v>
      </c>
      <c r="BK1" s="14">
        <f t="shared" ref="BK1" si="59">BJ1+1</f>
        <v>61</v>
      </c>
      <c r="BL1" s="14">
        <f t="shared" ref="BL1" si="60">BK1+1</f>
        <v>62</v>
      </c>
      <c r="BM1" s="14">
        <f t="shared" ref="BM1" si="61">BL1+1</f>
        <v>63</v>
      </c>
      <c r="BN1" s="14">
        <f t="shared" ref="BN1" si="62">BM1+1</f>
        <v>64</v>
      </c>
      <c r="BO1" s="14">
        <f t="shared" ref="BO1" si="63">BN1+1</f>
        <v>65</v>
      </c>
      <c r="BP1" s="14">
        <f t="shared" ref="BP1" si="64">BO1+1</f>
        <v>66</v>
      </c>
      <c r="BQ1" s="14">
        <f t="shared" ref="BQ1" si="65">BP1+1</f>
        <v>67</v>
      </c>
      <c r="BR1" s="14">
        <f t="shared" ref="BR1" si="66">BQ1+1</f>
        <v>68</v>
      </c>
      <c r="BS1" s="14">
        <f t="shared" ref="BS1" si="67">BR1+1</f>
        <v>69</v>
      </c>
      <c r="BT1" s="14">
        <f t="shared" ref="BT1" si="68">BS1+1</f>
        <v>70</v>
      </c>
      <c r="BU1" s="14">
        <f t="shared" ref="BU1" si="69">BT1+1</f>
        <v>71</v>
      </c>
      <c r="BV1" s="14">
        <f t="shared" ref="BV1" si="70">BU1+1</f>
        <v>72</v>
      </c>
      <c r="BW1" s="14">
        <f t="shared" ref="BW1" si="71">BV1+1</f>
        <v>73</v>
      </c>
      <c r="BX1" s="14">
        <f t="shared" ref="BX1" si="72">BW1+1</f>
        <v>74</v>
      </c>
      <c r="BY1" s="14">
        <f t="shared" ref="BY1" si="73">BX1+1</f>
        <v>75</v>
      </c>
      <c r="BZ1" s="14">
        <f t="shared" ref="BZ1" si="74">BY1+1</f>
        <v>76</v>
      </c>
      <c r="CA1" s="14">
        <f t="shared" ref="CA1" si="75">BZ1+1</f>
        <v>77</v>
      </c>
      <c r="CB1" s="14">
        <f t="shared" ref="CB1" si="76">CA1+1</f>
        <v>78</v>
      </c>
      <c r="CC1" s="14">
        <f t="shared" ref="CC1" si="77">CB1+1</f>
        <v>79</v>
      </c>
      <c r="CD1" s="14">
        <f t="shared" ref="CD1" si="78">CC1+1</f>
        <v>80</v>
      </c>
      <c r="CE1" s="14">
        <f t="shared" ref="CE1" si="79">CD1+1</f>
        <v>81</v>
      </c>
      <c r="CF1" s="14">
        <f t="shared" ref="CF1" si="80">CE1+1</f>
        <v>82</v>
      </c>
      <c r="CG1" s="14">
        <f t="shared" ref="CG1" si="81">CF1+1</f>
        <v>83</v>
      </c>
      <c r="CH1" s="14">
        <f t="shared" ref="CH1" si="82">CG1+1</f>
        <v>84</v>
      </c>
      <c r="CI1" s="14">
        <f t="shared" ref="CI1" si="83">CH1+1</f>
        <v>85</v>
      </c>
      <c r="CJ1" s="14">
        <f t="shared" ref="CJ1" si="84">CI1+1</f>
        <v>86</v>
      </c>
      <c r="CK1" s="14">
        <f t="shared" ref="CK1" si="85">CJ1+1</f>
        <v>87</v>
      </c>
      <c r="CL1" s="14">
        <f t="shared" ref="CL1" si="86">CK1+1</f>
        <v>88</v>
      </c>
      <c r="CM1" s="14">
        <f t="shared" ref="CM1" si="87">CL1+1</f>
        <v>89</v>
      </c>
      <c r="CN1" s="14">
        <f t="shared" ref="CN1" si="88">CM1+1</f>
        <v>90</v>
      </c>
      <c r="CO1" s="14">
        <f t="shared" ref="CO1" si="89">CN1+1</f>
        <v>91</v>
      </c>
      <c r="CP1" s="14">
        <f t="shared" ref="CP1" si="90">CO1+1</f>
        <v>92</v>
      </c>
      <c r="CQ1" s="14">
        <f t="shared" ref="CQ1" si="91">CP1+1</f>
        <v>93</v>
      </c>
      <c r="CR1" s="14">
        <f t="shared" ref="CR1" si="92">CQ1+1</f>
        <v>94</v>
      </c>
      <c r="CS1" s="14">
        <f t="shared" ref="CS1" si="93">CR1+1</f>
        <v>95</v>
      </c>
      <c r="CT1" s="14">
        <f t="shared" ref="CT1" si="94">CS1+1</f>
        <v>96</v>
      </c>
      <c r="CU1" s="14">
        <f t="shared" ref="CU1" si="95">CT1+1</f>
        <v>97</v>
      </c>
      <c r="CV1" s="14">
        <f t="shared" ref="CV1" si="96">CU1+1</f>
        <v>98</v>
      </c>
      <c r="CW1" s="14">
        <f t="shared" ref="CW1" si="97">CV1+1</f>
        <v>99</v>
      </c>
      <c r="CX1" s="14">
        <f t="shared" ref="CX1" si="98">CW1+1</f>
        <v>100</v>
      </c>
      <c r="CY1" s="14">
        <f t="shared" ref="CY1" si="99">CX1+1</f>
        <v>101</v>
      </c>
      <c r="CZ1" s="14">
        <f t="shared" ref="CZ1" si="100">CY1+1</f>
        <v>102</v>
      </c>
      <c r="DA1" s="14">
        <f t="shared" ref="DA1" si="101">CZ1+1</f>
        <v>103</v>
      </c>
      <c r="DB1" s="14">
        <f t="shared" ref="DB1" si="102">DA1+1</f>
        <v>104</v>
      </c>
      <c r="DC1" s="14">
        <f t="shared" ref="DC1" si="103">DB1+1</f>
        <v>105</v>
      </c>
      <c r="DD1" s="14">
        <f t="shared" ref="DD1" si="104">DC1+1</f>
        <v>106</v>
      </c>
      <c r="DE1" s="14">
        <f t="shared" ref="DE1" si="105">DD1+1</f>
        <v>107</v>
      </c>
      <c r="DF1" s="14">
        <f t="shared" ref="DF1" si="106">DE1+1</f>
        <v>108</v>
      </c>
      <c r="DG1" s="14">
        <f t="shared" ref="DG1" si="107">DF1+1</f>
        <v>109</v>
      </c>
      <c r="DH1" s="14">
        <f t="shared" ref="DH1" si="108">DG1+1</f>
        <v>110</v>
      </c>
      <c r="DI1" s="14">
        <f t="shared" ref="DI1" si="109">DH1+1</f>
        <v>111</v>
      </c>
      <c r="DJ1" s="14">
        <f t="shared" ref="DJ1" si="110">DI1+1</f>
        <v>112</v>
      </c>
      <c r="DK1" s="14">
        <f t="shared" ref="DK1" si="111">DJ1+1</f>
        <v>113</v>
      </c>
      <c r="DL1" s="14">
        <f t="shared" ref="DL1" si="112">DK1+1</f>
        <v>114</v>
      </c>
      <c r="DM1" s="14">
        <f t="shared" ref="DM1" si="113">DL1+1</f>
        <v>115</v>
      </c>
      <c r="DN1" s="14">
        <f t="shared" ref="DN1" si="114">DM1+1</f>
        <v>116</v>
      </c>
      <c r="DO1" s="14">
        <f t="shared" ref="DO1" si="115">DN1+1</f>
        <v>117</v>
      </c>
      <c r="DP1" s="14">
        <f t="shared" ref="DP1" si="116">DO1+1</f>
        <v>118</v>
      </c>
      <c r="DQ1" s="14">
        <f t="shared" ref="DQ1" si="117">DP1+1</f>
        <v>119</v>
      </c>
      <c r="DR1" s="14">
        <f t="shared" ref="DR1" si="118">DQ1+1</f>
        <v>120</v>
      </c>
      <c r="DS1" s="14">
        <f t="shared" ref="DS1" si="119">DR1+1</f>
        <v>121</v>
      </c>
      <c r="DT1" s="14">
        <f t="shared" ref="DT1" si="120">DS1+1</f>
        <v>122</v>
      </c>
      <c r="DU1" s="14">
        <f t="shared" ref="DU1" si="121">DT1+1</f>
        <v>123</v>
      </c>
      <c r="DV1" s="14">
        <f t="shared" ref="DV1" si="122">DU1+1</f>
        <v>124</v>
      </c>
      <c r="DW1" s="14">
        <f t="shared" ref="DW1" si="123">DV1+1</f>
        <v>125</v>
      </c>
      <c r="DX1" s="14">
        <f t="shared" ref="DX1" si="124">DW1+1</f>
        <v>126</v>
      </c>
      <c r="DY1" s="14">
        <f t="shared" ref="DY1" si="125">DX1+1</f>
        <v>127</v>
      </c>
      <c r="DZ1" s="14">
        <f t="shared" ref="DZ1" si="126">DY1+1</f>
        <v>128</v>
      </c>
      <c r="EA1" s="14">
        <f t="shared" ref="EA1" si="127">DZ1+1</f>
        <v>129</v>
      </c>
      <c r="EB1" s="14">
        <f t="shared" ref="EB1" si="128">EA1+1</f>
        <v>130</v>
      </c>
      <c r="EC1" s="14">
        <f t="shared" ref="EC1" si="129">EB1+1</f>
        <v>131</v>
      </c>
      <c r="ED1" s="14">
        <f t="shared" ref="ED1" si="130">EC1+1</f>
        <v>132</v>
      </c>
      <c r="EE1" s="14">
        <f t="shared" ref="EE1" si="131">ED1+1</f>
        <v>133</v>
      </c>
      <c r="EF1" s="14">
        <f t="shared" ref="EF1" si="132">EE1+1</f>
        <v>134</v>
      </c>
      <c r="EG1" s="14">
        <f t="shared" ref="EG1" si="133">EF1+1</f>
        <v>135</v>
      </c>
      <c r="EH1" s="14">
        <f t="shared" ref="EH1" si="134">EG1+1</f>
        <v>136</v>
      </c>
      <c r="EI1" s="14">
        <f t="shared" ref="EI1" si="135">EH1+1</f>
        <v>137</v>
      </c>
      <c r="EJ1" s="14">
        <f t="shared" ref="EJ1" si="136">EI1+1</f>
        <v>138</v>
      </c>
      <c r="EK1" s="14">
        <f t="shared" ref="EK1" si="137">EJ1+1</f>
        <v>139</v>
      </c>
      <c r="EL1" s="14">
        <f t="shared" ref="EL1" si="138">EK1+1</f>
        <v>140</v>
      </c>
      <c r="EM1" s="14">
        <f t="shared" ref="EM1" si="139">EL1+1</f>
        <v>141</v>
      </c>
      <c r="EN1" s="14">
        <f t="shared" ref="EN1" si="140">EM1+1</f>
        <v>142</v>
      </c>
      <c r="EO1" s="14">
        <f t="shared" ref="EO1" si="141">EN1+1</f>
        <v>143</v>
      </c>
      <c r="EP1" s="14">
        <f t="shared" ref="EP1" si="142">EO1+1</f>
        <v>144</v>
      </c>
      <c r="EQ1" s="14">
        <f t="shared" ref="EQ1" si="143">EP1+1</f>
        <v>145</v>
      </c>
      <c r="ER1" s="14">
        <f t="shared" ref="ER1" si="144">EQ1+1</f>
        <v>146</v>
      </c>
      <c r="ES1" s="14">
        <f t="shared" ref="ES1" si="145">ER1+1</f>
        <v>147</v>
      </c>
      <c r="ET1" s="14">
        <f t="shared" ref="ET1" si="146">ES1+1</f>
        <v>148</v>
      </c>
      <c r="EU1" s="14">
        <f t="shared" ref="EU1" si="147">ET1+1</f>
        <v>149</v>
      </c>
      <c r="EV1" s="14">
        <f t="shared" ref="EV1" si="148">EU1+1</f>
        <v>150</v>
      </c>
      <c r="EW1" s="14">
        <f t="shared" ref="EW1" si="149">EV1+1</f>
        <v>151</v>
      </c>
      <c r="EX1" s="14">
        <f t="shared" ref="EX1" si="150">EW1+1</f>
        <v>152</v>
      </c>
      <c r="EY1" s="14">
        <f t="shared" ref="EY1" si="151">EX1+1</f>
        <v>153</v>
      </c>
      <c r="EZ1" s="14">
        <f t="shared" ref="EZ1" si="152">EY1+1</f>
        <v>154</v>
      </c>
      <c r="FA1" s="14">
        <f t="shared" ref="FA1" si="153">EZ1+1</f>
        <v>155</v>
      </c>
      <c r="FB1" s="14">
        <f t="shared" ref="FB1" si="154">FA1+1</f>
        <v>156</v>
      </c>
      <c r="FC1" s="14">
        <f t="shared" ref="FC1" si="155">FB1+1</f>
        <v>157</v>
      </c>
      <c r="FD1" s="14">
        <f t="shared" ref="FD1" si="156">FC1+1</f>
        <v>158</v>
      </c>
      <c r="FE1" s="14">
        <f t="shared" ref="FE1" si="157">FD1+1</f>
        <v>159</v>
      </c>
      <c r="FF1" s="14">
        <f t="shared" ref="FF1" si="158">FE1+1</f>
        <v>160</v>
      </c>
      <c r="FG1" s="14">
        <f t="shared" ref="FG1" si="159">FF1+1</f>
        <v>161</v>
      </c>
      <c r="FH1" s="14">
        <f t="shared" ref="FH1" si="160">FG1+1</f>
        <v>162</v>
      </c>
      <c r="FI1" s="14">
        <f t="shared" ref="FI1" si="161">FH1+1</f>
        <v>163</v>
      </c>
      <c r="FJ1" s="14">
        <f t="shared" ref="FJ1" si="162">FI1+1</f>
        <v>164</v>
      </c>
      <c r="FK1" s="14">
        <f t="shared" ref="FK1" si="163">FJ1+1</f>
        <v>165</v>
      </c>
      <c r="FL1" s="14">
        <f t="shared" ref="FL1" si="164">FK1+1</f>
        <v>166</v>
      </c>
      <c r="FM1" s="14">
        <f t="shared" ref="FM1" si="165">FL1+1</f>
        <v>167</v>
      </c>
      <c r="FN1" s="14">
        <f t="shared" ref="FN1" si="166">FM1+1</f>
        <v>168</v>
      </c>
      <c r="FO1" s="14">
        <f t="shared" ref="FO1" si="167">FN1+1</f>
        <v>169</v>
      </c>
      <c r="FP1" s="14">
        <f t="shared" ref="FP1" si="168">FO1+1</f>
        <v>170</v>
      </c>
      <c r="FQ1" s="14">
        <f t="shared" ref="FQ1" si="169">FP1+1</f>
        <v>171</v>
      </c>
      <c r="FR1" s="14">
        <f t="shared" ref="FR1" si="170">FQ1+1</f>
        <v>172</v>
      </c>
      <c r="FS1" s="14">
        <f t="shared" ref="FS1" si="171">FR1+1</f>
        <v>173</v>
      </c>
      <c r="FT1" s="14">
        <f t="shared" ref="FT1" si="172">FS1+1</f>
        <v>174</v>
      </c>
      <c r="FU1" s="14">
        <f t="shared" ref="FU1" si="173">FT1+1</f>
        <v>175</v>
      </c>
      <c r="FV1" s="14">
        <f t="shared" ref="FV1" si="174">FU1+1</f>
        <v>176</v>
      </c>
      <c r="FW1" s="14">
        <f t="shared" ref="FW1" si="175">FV1+1</f>
        <v>177</v>
      </c>
      <c r="FX1" s="14">
        <f t="shared" ref="FX1" si="176">FW1+1</f>
        <v>178</v>
      </c>
      <c r="FY1" s="14">
        <f t="shared" ref="FY1" si="177">FX1+1</f>
        <v>179</v>
      </c>
      <c r="FZ1" s="14">
        <f t="shared" ref="FZ1" si="178">FY1+1</f>
        <v>180</v>
      </c>
      <c r="GA1" s="14">
        <f t="shared" ref="GA1" si="179">FZ1+1</f>
        <v>181</v>
      </c>
      <c r="GB1" s="14">
        <f t="shared" ref="GB1" si="180">GA1+1</f>
        <v>182</v>
      </c>
      <c r="GC1" s="14">
        <f t="shared" ref="GC1" si="181">GB1+1</f>
        <v>183</v>
      </c>
      <c r="GD1" s="14">
        <f t="shared" ref="GD1" si="182">GC1+1</f>
        <v>184</v>
      </c>
      <c r="GE1" s="14">
        <f t="shared" ref="GE1" si="183">GD1+1</f>
        <v>185</v>
      </c>
      <c r="GF1" s="14">
        <f t="shared" ref="GF1" si="184">GE1+1</f>
        <v>186</v>
      </c>
      <c r="GG1" s="14">
        <f t="shared" ref="GG1" si="185">GF1+1</f>
        <v>187</v>
      </c>
      <c r="GH1" s="14">
        <f t="shared" ref="GH1" si="186">GG1+1</f>
        <v>188</v>
      </c>
      <c r="GI1" s="14">
        <f t="shared" ref="GI1" si="187">GH1+1</f>
        <v>189</v>
      </c>
      <c r="GJ1" s="14">
        <f t="shared" ref="GJ1" si="188">GI1+1</f>
        <v>190</v>
      </c>
      <c r="GK1" s="14">
        <f t="shared" ref="GK1" si="189">GJ1+1</f>
        <v>191</v>
      </c>
      <c r="GL1" s="14">
        <f t="shared" ref="GL1" si="190">GK1+1</f>
        <v>192</v>
      </c>
      <c r="GM1" s="14">
        <f t="shared" ref="GM1" si="191">GL1+1</f>
        <v>193</v>
      </c>
      <c r="GN1" s="14">
        <f t="shared" ref="GN1" si="192">GM1+1</f>
        <v>194</v>
      </c>
      <c r="GO1" s="14">
        <f t="shared" ref="GO1" si="193">GN1+1</f>
        <v>195</v>
      </c>
      <c r="GP1" s="14">
        <f t="shared" ref="GP1" si="194">GO1+1</f>
        <v>196</v>
      </c>
      <c r="GQ1" s="14">
        <f t="shared" ref="GQ1" si="195">GP1+1</f>
        <v>197</v>
      </c>
      <c r="GR1" s="14">
        <f t="shared" ref="GR1" si="196">GQ1+1</f>
        <v>198</v>
      </c>
      <c r="GS1" s="14">
        <f t="shared" ref="GS1" si="197">GR1+1</f>
        <v>199</v>
      </c>
      <c r="GT1" s="14">
        <f t="shared" ref="GT1" si="198">GS1+1</f>
        <v>200</v>
      </c>
      <c r="GU1" s="14">
        <f t="shared" ref="GU1" si="199">GT1+1</f>
        <v>201</v>
      </c>
      <c r="GV1" s="14">
        <f t="shared" ref="GV1" si="200">GU1+1</f>
        <v>202</v>
      </c>
      <c r="GW1" s="14">
        <f t="shared" ref="GW1" si="201">GV1+1</f>
        <v>203</v>
      </c>
      <c r="GX1" s="14">
        <f t="shared" ref="GX1" si="202">GW1+1</f>
        <v>204</v>
      </c>
      <c r="GY1" s="14">
        <f t="shared" ref="GY1" si="203">GX1+1</f>
        <v>205</v>
      </c>
      <c r="GZ1" s="14">
        <f t="shared" ref="GZ1" si="204">GY1+1</f>
        <v>206</v>
      </c>
      <c r="HA1" s="14">
        <f t="shared" ref="HA1" si="205">GZ1+1</f>
        <v>207</v>
      </c>
      <c r="HB1" s="14">
        <f t="shared" ref="HB1" si="206">HA1+1</f>
        <v>208</v>
      </c>
      <c r="HC1" s="14">
        <f t="shared" ref="HC1" si="207">HB1+1</f>
        <v>209</v>
      </c>
      <c r="HD1" s="14">
        <f t="shared" ref="HD1" si="208">HC1+1</f>
        <v>210</v>
      </c>
      <c r="HE1" s="14">
        <f t="shared" ref="HE1" si="209">HD1+1</f>
        <v>211</v>
      </c>
      <c r="HF1" s="14">
        <f t="shared" ref="HF1" si="210">HE1+1</f>
        <v>212</v>
      </c>
      <c r="HG1" s="14">
        <f t="shared" ref="HG1" si="211">HF1+1</f>
        <v>213</v>
      </c>
      <c r="HH1" s="14">
        <f t="shared" ref="HH1" si="212">HG1+1</f>
        <v>214</v>
      </c>
      <c r="HI1" s="14">
        <f t="shared" ref="HI1" si="213">HH1+1</f>
        <v>215</v>
      </c>
      <c r="HJ1" s="14">
        <f t="shared" ref="HJ1" si="214">HI1+1</f>
        <v>216</v>
      </c>
      <c r="HK1" s="14">
        <f t="shared" ref="HK1" si="215">HJ1+1</f>
        <v>217</v>
      </c>
      <c r="HL1" s="14">
        <f t="shared" ref="HL1" si="216">HK1+1</f>
        <v>218</v>
      </c>
      <c r="HM1" s="14">
        <f t="shared" ref="HM1" si="217">HL1+1</f>
        <v>219</v>
      </c>
      <c r="HN1" s="14">
        <f t="shared" ref="HN1" si="218">HM1+1</f>
        <v>220</v>
      </c>
      <c r="HO1" s="14">
        <f t="shared" ref="HO1" si="219">HN1+1</f>
        <v>221</v>
      </c>
      <c r="HP1" s="14">
        <f t="shared" ref="HP1" si="220">HO1+1</f>
        <v>222</v>
      </c>
      <c r="HQ1" s="14">
        <f t="shared" ref="HQ1" si="221">HP1+1</f>
        <v>223</v>
      </c>
      <c r="HR1" s="14">
        <f t="shared" ref="HR1" si="222">HQ1+1</f>
        <v>224</v>
      </c>
      <c r="HS1" s="14">
        <f t="shared" ref="HS1" si="223">HR1+1</f>
        <v>225</v>
      </c>
      <c r="HT1" s="14">
        <f t="shared" ref="HT1" si="224">HS1+1</f>
        <v>226</v>
      </c>
      <c r="HU1" s="14">
        <f t="shared" ref="HU1" si="225">HT1+1</f>
        <v>227</v>
      </c>
      <c r="HV1" s="14">
        <f t="shared" ref="HV1" si="226">HU1+1</f>
        <v>228</v>
      </c>
      <c r="HW1" s="14">
        <f t="shared" ref="HW1" si="227">HV1+1</f>
        <v>229</v>
      </c>
      <c r="HX1" s="14">
        <f t="shared" ref="HX1" si="228">HW1+1</f>
        <v>230</v>
      </c>
      <c r="HY1" s="14">
        <f t="shared" ref="HY1" si="229">HX1+1</f>
        <v>231</v>
      </c>
      <c r="HZ1" s="14">
        <f t="shared" ref="HZ1" si="230">HY1+1</f>
        <v>232</v>
      </c>
      <c r="IA1" s="14">
        <f t="shared" ref="IA1" si="231">HZ1+1</f>
        <v>233</v>
      </c>
      <c r="IB1" s="14">
        <f t="shared" ref="IB1" si="232">IA1+1</f>
        <v>234</v>
      </c>
      <c r="IC1" s="14">
        <f t="shared" ref="IC1" si="233">IB1+1</f>
        <v>235</v>
      </c>
      <c r="ID1" s="14">
        <f t="shared" ref="ID1" si="234">IC1+1</f>
        <v>236</v>
      </c>
      <c r="IE1" s="14">
        <f t="shared" ref="IE1" si="235">ID1+1</f>
        <v>237</v>
      </c>
      <c r="IF1" s="14">
        <f t="shared" ref="IF1" si="236">IE1+1</f>
        <v>238</v>
      </c>
      <c r="IG1" s="14">
        <f t="shared" ref="IG1" si="237">IF1+1</f>
        <v>239</v>
      </c>
      <c r="IH1" s="14">
        <f t="shared" ref="IH1" si="238">IG1+1</f>
        <v>240</v>
      </c>
      <c r="II1" s="14">
        <f t="shared" ref="II1" si="239">IH1+1</f>
        <v>241</v>
      </c>
      <c r="IJ1" s="14">
        <f t="shared" ref="IJ1" si="240">II1+1</f>
        <v>242</v>
      </c>
      <c r="IK1" s="14">
        <f t="shared" ref="IK1" si="241">IJ1+1</f>
        <v>243</v>
      </c>
      <c r="IL1" s="14">
        <f t="shared" ref="IL1" si="242">IK1+1</f>
        <v>244</v>
      </c>
      <c r="IM1" s="14">
        <f t="shared" ref="IM1" si="243">IL1+1</f>
        <v>245</v>
      </c>
      <c r="IN1" s="14">
        <f t="shared" ref="IN1" si="244">IM1+1</f>
        <v>246</v>
      </c>
      <c r="IO1" s="14">
        <f t="shared" ref="IO1" si="245">IN1+1</f>
        <v>247</v>
      </c>
      <c r="IP1" s="14">
        <f t="shared" ref="IP1" si="246">IO1+1</f>
        <v>248</v>
      </c>
      <c r="IQ1" s="14">
        <f t="shared" ref="IQ1" si="247">IP1+1</f>
        <v>249</v>
      </c>
      <c r="IR1" s="14">
        <f t="shared" ref="IR1" si="248">IQ1+1</f>
        <v>250</v>
      </c>
      <c r="IS1" s="14">
        <f t="shared" ref="IS1" si="249">IR1+1</f>
        <v>251</v>
      </c>
      <c r="IT1" s="14">
        <f t="shared" ref="IT1" si="250">IS1+1</f>
        <v>252</v>
      </c>
      <c r="IU1" s="14">
        <f t="shared" ref="IU1" si="251">IT1+1</f>
        <v>253</v>
      </c>
      <c r="IV1" s="14">
        <f t="shared" ref="IV1" si="252">IU1+1</f>
        <v>254</v>
      </c>
      <c r="IW1" s="14">
        <f t="shared" ref="IW1" si="253">IV1+1</f>
        <v>255</v>
      </c>
      <c r="IX1" s="14">
        <f t="shared" ref="IX1" si="254">IW1+1</f>
        <v>256</v>
      </c>
      <c r="IY1" s="14">
        <f t="shared" ref="IY1" si="255">IX1+1</f>
        <v>257</v>
      </c>
      <c r="IZ1" s="14">
        <f t="shared" ref="IZ1" si="256">IY1+1</f>
        <v>258</v>
      </c>
      <c r="JA1" s="14">
        <f t="shared" ref="JA1" si="257">IZ1+1</f>
        <v>259</v>
      </c>
      <c r="JB1" s="14">
        <f t="shared" ref="JB1" si="258">JA1+1</f>
        <v>260</v>
      </c>
      <c r="JC1" s="14">
        <f t="shared" ref="JC1" si="259">JB1+1</f>
        <v>261</v>
      </c>
      <c r="JD1" s="14">
        <f t="shared" ref="JD1" si="260">JC1+1</f>
        <v>262</v>
      </c>
      <c r="JE1" s="14">
        <f t="shared" ref="JE1" si="261">JD1+1</f>
        <v>263</v>
      </c>
      <c r="JF1" s="14">
        <f t="shared" ref="JF1" si="262">JE1+1</f>
        <v>264</v>
      </c>
      <c r="JG1" s="14">
        <f t="shared" ref="JG1" si="263">JF1+1</f>
        <v>265</v>
      </c>
      <c r="JH1" s="14">
        <f t="shared" ref="JH1" si="264">JG1+1</f>
        <v>266</v>
      </c>
      <c r="JI1" s="14">
        <f t="shared" ref="JI1" si="265">JH1+1</f>
        <v>267</v>
      </c>
      <c r="JJ1" s="14">
        <f t="shared" ref="JJ1" si="266">JI1+1</f>
        <v>268</v>
      </c>
      <c r="JK1" s="14">
        <f t="shared" ref="JK1" si="267">JJ1+1</f>
        <v>269</v>
      </c>
      <c r="JL1" s="14">
        <f t="shared" ref="JL1" si="268">JK1+1</f>
        <v>270</v>
      </c>
      <c r="JM1" s="14">
        <f t="shared" ref="JM1" si="269">JL1+1</f>
        <v>271</v>
      </c>
      <c r="JN1" s="14">
        <f t="shared" ref="JN1" si="270">JM1+1</f>
        <v>272</v>
      </c>
      <c r="JO1" s="14">
        <f t="shared" ref="JO1" si="271">JN1+1</f>
        <v>273</v>
      </c>
      <c r="JP1" s="14">
        <f t="shared" ref="JP1" si="272">JO1+1</f>
        <v>274</v>
      </c>
      <c r="JQ1" s="14">
        <f t="shared" ref="JQ1" si="273">JP1+1</f>
        <v>275</v>
      </c>
      <c r="JR1" s="14">
        <f t="shared" ref="JR1" si="274">JQ1+1</f>
        <v>276</v>
      </c>
      <c r="JS1" s="14">
        <f t="shared" ref="JS1" si="275">JR1+1</f>
        <v>277</v>
      </c>
      <c r="JT1" s="14">
        <f t="shared" ref="JT1" si="276">JS1+1</f>
        <v>278</v>
      </c>
      <c r="JU1" s="14">
        <f t="shared" ref="JU1" si="277">JT1+1</f>
        <v>279</v>
      </c>
      <c r="JV1" s="14">
        <f t="shared" ref="JV1" si="278">JU1+1</f>
        <v>280</v>
      </c>
      <c r="JW1" s="14">
        <f t="shared" ref="JW1" si="279">JV1+1</f>
        <v>281</v>
      </c>
      <c r="JX1" s="14">
        <f t="shared" ref="JX1" si="280">JW1+1</f>
        <v>282</v>
      </c>
      <c r="JY1" s="14">
        <f t="shared" ref="JY1" si="281">JX1+1</f>
        <v>283</v>
      </c>
      <c r="JZ1" s="14">
        <f t="shared" ref="JZ1" si="282">JY1+1</f>
        <v>284</v>
      </c>
      <c r="KA1" s="14">
        <f t="shared" ref="KA1" si="283">JZ1+1</f>
        <v>285</v>
      </c>
      <c r="KB1" s="14">
        <f t="shared" ref="KB1" si="284">KA1+1</f>
        <v>286</v>
      </c>
      <c r="KC1" s="14">
        <f t="shared" ref="KC1" si="285">KB1+1</f>
        <v>287</v>
      </c>
      <c r="KD1" s="14">
        <f t="shared" ref="KD1" si="286">KC1+1</f>
        <v>288</v>
      </c>
      <c r="KE1" s="14">
        <f t="shared" ref="KE1" si="287">KD1+1</f>
        <v>289</v>
      </c>
      <c r="KF1" s="14">
        <f t="shared" ref="KF1" si="288">KE1+1</f>
        <v>290</v>
      </c>
      <c r="KG1" s="14">
        <f t="shared" ref="KG1" si="289">KF1+1</f>
        <v>291</v>
      </c>
      <c r="KH1" s="14">
        <f t="shared" ref="KH1" si="290">KG1+1</f>
        <v>292</v>
      </c>
      <c r="KI1" s="14">
        <f t="shared" ref="KI1" si="291">KH1+1</f>
        <v>293</v>
      </c>
      <c r="KJ1" s="14">
        <f t="shared" ref="KJ1" si="292">KI1+1</f>
        <v>294</v>
      </c>
      <c r="KK1" s="14">
        <f t="shared" ref="KK1" si="293">KJ1+1</f>
        <v>295</v>
      </c>
      <c r="KL1" s="14">
        <f t="shared" ref="KL1" si="294">KK1+1</f>
        <v>296</v>
      </c>
      <c r="KM1" s="14">
        <f t="shared" ref="KM1" si="295">KL1+1</f>
        <v>297</v>
      </c>
      <c r="KN1" s="14">
        <f t="shared" ref="KN1" si="296">KM1+1</f>
        <v>298</v>
      </c>
    </row>
    <row r="2" spans="1:300" x14ac:dyDescent="0.3">
      <c r="A2" t="str">
        <f>Country_Comparison!$I2</f>
        <v>United Kingdom</v>
      </c>
      <c r="B2">
        <f>IF(VLOOKUP($A2,Deaths_since_10!$H:$KU,B$1+2,FALSE)=0,NA(),VLOOKUP($A2,Deaths_since_10!$H:$KU,B$1+2,FALSE))</f>
        <v>8</v>
      </c>
      <c r="C2">
        <f>IF(VLOOKUP($A2,Deaths_since_10!$H:$KU,C$1+2,FALSE)=0,NA(),VLOOKUP($A2,Deaths_since_10!$H:$KU,C$1+2,FALSE))</f>
        <v>10</v>
      </c>
      <c r="D2">
        <f>IF(VLOOKUP($A2,Deaths_since_10!$H:$KU,D$1+2,FALSE)=0,NA(),VLOOKUP($A2,Deaths_since_10!$H:$KU,D$1+2,FALSE))</f>
        <v>11</v>
      </c>
      <c r="E2">
        <f>IF(VLOOKUP($A2,Deaths_since_10!$H:$KU,E$1+2,FALSE)=0,NA(),VLOOKUP($A2,Deaths_since_10!$H:$KU,E$1+2,FALSE))</f>
        <v>21</v>
      </c>
      <c r="F2">
        <f>IF(VLOOKUP($A2,Deaths_since_10!$H:$KU,F$1+2,FALSE)=0,NA(),VLOOKUP($A2,Deaths_since_10!$H:$KU,F$1+2,FALSE))</f>
        <v>35</v>
      </c>
      <c r="G2">
        <f>IF(VLOOKUP($A2,Deaths_since_10!$H:$KU,G$1+2,FALSE)=0,NA(),VLOOKUP($A2,Deaths_since_10!$H:$KU,G$1+2,FALSE))</f>
        <v>56</v>
      </c>
      <c r="H2">
        <f>IF(VLOOKUP($A2,Deaths_since_10!$H:$KU,H$1+2,FALSE)=0,NA(),VLOOKUP($A2,Deaths_since_10!$H:$KU,H$1+2,FALSE))</f>
        <v>71</v>
      </c>
      <c r="I2">
        <f>IF(VLOOKUP($A2,Deaths_since_10!$H:$KU,I$1+2,FALSE)=0,NA(),VLOOKUP($A2,Deaths_since_10!$H:$KU,I$1+2,FALSE))</f>
        <v>104</v>
      </c>
      <c r="J2">
        <f>IF(VLOOKUP($A2,Deaths_since_10!$H:$KU,J$1+2,FALSE)=0,NA(),VLOOKUP($A2,Deaths_since_10!$H:$KU,J$1+2,FALSE))</f>
        <v>138</v>
      </c>
      <c r="K2">
        <f>IF(VLOOKUP($A2,Deaths_since_10!$H:$KU,K$1+2,FALSE)=0,NA(),VLOOKUP($A2,Deaths_since_10!$H:$KU,K$1+2,FALSE))</f>
        <v>178</v>
      </c>
      <c r="L2">
        <f>IF(VLOOKUP($A2,Deaths_since_10!$H:$KU,L$1+2,FALSE)=0,NA(),VLOOKUP($A2,Deaths_since_10!$H:$KU,L$1+2,FALSE))</f>
        <v>234</v>
      </c>
      <c r="M2">
        <f>IF(VLOOKUP($A2,Deaths_since_10!$H:$KU,M$1+2,FALSE)=0,NA(),VLOOKUP($A2,Deaths_since_10!$H:$KU,M$1+2,FALSE))</f>
        <v>282</v>
      </c>
      <c r="N2">
        <f>IF(VLOOKUP($A2,Deaths_since_10!$H:$KU,N$1+2,FALSE)=0,NA(),VLOOKUP($A2,Deaths_since_10!$H:$KU,N$1+2,FALSE))</f>
        <v>336</v>
      </c>
      <c r="O2">
        <f>IF(VLOOKUP($A2,Deaths_since_10!$H:$KU,O$1+2,FALSE)=0,NA(),VLOOKUP($A2,Deaths_since_10!$H:$KU,O$1+2,FALSE))</f>
        <v>423</v>
      </c>
      <c r="P2">
        <f>IF(VLOOKUP($A2,Deaths_since_10!$H:$KU,P$1+2,FALSE)=0,NA(),VLOOKUP($A2,Deaths_since_10!$H:$KU,P$1+2,FALSE))</f>
        <v>466</v>
      </c>
      <c r="Q2">
        <f>IF(VLOOKUP($A2,Deaths_since_10!$H:$KU,Q$1+2,FALSE)=0,NA(),VLOOKUP($A2,Deaths_since_10!$H:$KU,Q$1+2,FALSE))</f>
        <v>580</v>
      </c>
      <c r="R2">
        <f>IF(VLOOKUP($A2,Deaths_since_10!$H:$KU,R$1+2,FALSE)=0,NA(),VLOOKUP($A2,Deaths_since_10!$H:$KU,R$1+2,FALSE))</f>
        <v>761</v>
      </c>
      <c r="S2">
        <f>IF(VLOOKUP($A2,Deaths_since_10!$H:$KU,S$1+2,FALSE)=0,NA(),VLOOKUP($A2,Deaths_since_10!$H:$KU,S$1+2,FALSE))</f>
        <v>1021</v>
      </c>
      <c r="T2">
        <f>IF(VLOOKUP($A2,Deaths_since_10!$H:$KU,T$1+2,FALSE)=0,NA(),VLOOKUP($A2,Deaths_since_10!$H:$KU,T$1+2,FALSE))</f>
        <v>1231</v>
      </c>
      <c r="U2">
        <f>IF(VLOOKUP($A2,Deaths_since_10!$H:$KU,U$1+2,FALSE)=0,NA(),VLOOKUP($A2,Deaths_since_10!$H:$KU,U$1+2,FALSE))</f>
        <v>1411</v>
      </c>
      <c r="V2">
        <f>IF(VLOOKUP($A2,Deaths_since_10!$H:$KU,V$1+2,FALSE)=0,NA(),VLOOKUP($A2,Deaths_since_10!$H:$KU,V$1+2,FALSE))</f>
        <v>1793</v>
      </c>
      <c r="W2">
        <f>IF(VLOOKUP($A2,Deaths_since_10!$H:$KU,W$1+2,FALSE)=0,NA(),VLOOKUP($A2,Deaths_since_10!$H:$KU,W$1+2,FALSE))</f>
        <v>2357</v>
      </c>
      <c r="X2">
        <f>IF(VLOOKUP($A2,Deaths_since_10!$H:$KU,X$1+2,FALSE)=0,NA(),VLOOKUP($A2,Deaths_since_10!$H:$KU,X$1+2,FALSE))</f>
        <v>2926</v>
      </c>
      <c r="Y2">
        <f>IF(VLOOKUP($A2,Deaths_since_10!$H:$KU,Y$1+2,FALSE)=0,NA(),VLOOKUP($A2,Deaths_since_10!$H:$KU,Y$1+2,FALSE))</f>
        <v>3611</v>
      </c>
      <c r="Z2">
        <f>IF(VLOOKUP($A2,Deaths_since_10!$H:$KU,Z$1+2,FALSE)=0,NA(),VLOOKUP($A2,Deaths_since_10!$H:$KU,Z$1+2,FALSE))</f>
        <v>4320</v>
      </c>
      <c r="AA2">
        <f>IF(VLOOKUP($A2,Deaths_since_10!$H:$KU,AA$1+2,FALSE)=0,NA(),VLOOKUP($A2,Deaths_since_10!$H:$KU,AA$1+2,FALSE))</f>
        <v>4943</v>
      </c>
      <c r="AB2">
        <f>IF(VLOOKUP($A2,Deaths_since_10!$H:$KU,AB$1+2,FALSE)=0,NA(),VLOOKUP($A2,Deaths_since_10!$H:$KU,AB$1+2,FALSE))</f>
        <v>5385</v>
      </c>
      <c r="AC2">
        <f>IF(VLOOKUP($A2,Deaths_since_10!$H:$KU,AC$1+2,FALSE)=0,NA(),VLOOKUP($A2,Deaths_since_10!$H:$KU,AC$1+2,FALSE))</f>
        <v>6171</v>
      </c>
      <c r="AD2">
        <f>IF(VLOOKUP($A2,Deaths_since_10!$H:$KU,AD$1+2,FALSE)=0,NA(),VLOOKUP($A2,Deaths_since_10!$H:$KU,AD$1+2,FALSE))</f>
        <v>7111</v>
      </c>
      <c r="AE2">
        <f>IF(VLOOKUP($A2,Deaths_since_10!$H:$KU,AE$1+2,FALSE)=0,NA(),VLOOKUP($A2,Deaths_since_10!$H:$KU,AE$1+2,FALSE))</f>
        <v>7993</v>
      </c>
      <c r="AF2">
        <f>IF(VLOOKUP($A2,Deaths_since_10!$H:$KU,AF$1+2,FALSE)=0,NA(),VLOOKUP($A2,Deaths_since_10!$H:$KU,AF$1+2,FALSE))</f>
        <v>8974</v>
      </c>
      <c r="AG2">
        <f>IF(VLOOKUP($A2,Deaths_since_10!$H:$KU,AG$1+2,FALSE)=0,NA(),VLOOKUP($A2,Deaths_since_10!$H:$KU,AG$1+2,FALSE))</f>
        <v>9892</v>
      </c>
      <c r="AH2">
        <f>IF(VLOOKUP($A2,Deaths_since_10!$H:$KU,AH$1+2,FALSE)=0,NA(),VLOOKUP($A2,Deaths_since_10!$H:$KU,AH$1+2,FALSE))</f>
        <v>10629</v>
      </c>
      <c r="AI2">
        <f>IF(VLOOKUP($A2,Deaths_since_10!$H:$KU,AI$1+2,FALSE)=0,NA(),VLOOKUP($A2,Deaths_since_10!$H:$KU,AI$1+2,FALSE))</f>
        <v>11347</v>
      </c>
      <c r="AJ2">
        <f>IF(VLOOKUP($A2,Deaths_since_10!$H:$KU,AJ$1+2,FALSE)=0,NA(),VLOOKUP($A2,Deaths_since_10!$H:$KU,AJ$1+2,FALSE))</f>
        <v>12129</v>
      </c>
      <c r="AK2">
        <f>IF(VLOOKUP($A2,Deaths_since_10!$H:$KU,AK$1+2,FALSE)=0,NA(),VLOOKUP($A2,Deaths_since_10!$H:$KU,AK$1+2,FALSE))</f>
        <v>12894</v>
      </c>
      <c r="AL2">
        <f>IF(VLOOKUP($A2,Deaths_since_10!$H:$KU,AL$1+2,FALSE)=0,NA(),VLOOKUP($A2,Deaths_since_10!$H:$KU,AL$1+2,FALSE))</f>
        <v>13759</v>
      </c>
      <c r="AM2">
        <f>IF(VLOOKUP($A2,Deaths_since_10!$H:$KU,AM$1+2,FALSE)=0,NA(),VLOOKUP($A2,Deaths_since_10!$H:$KU,AM$1+2,FALSE))</f>
        <v>14607</v>
      </c>
      <c r="AN2">
        <f>IF(VLOOKUP($A2,Deaths_since_10!$H:$KU,AN$1+2,FALSE)=0,NA(),VLOOKUP($A2,Deaths_since_10!$H:$KU,AN$1+2,FALSE))</f>
        <v>15498</v>
      </c>
      <c r="AO2">
        <f>IF(VLOOKUP($A2,Deaths_since_10!$H:$KU,AO$1+2,FALSE)=0,NA(),VLOOKUP($A2,Deaths_since_10!$H:$KU,AO$1+2,FALSE))</f>
        <v>16095</v>
      </c>
      <c r="AP2">
        <f>IF(VLOOKUP($A2,Deaths_since_10!$H:$KU,AP$1+2,FALSE)=0,NA(),VLOOKUP($A2,Deaths_since_10!$H:$KU,AP$1+2,FALSE))</f>
        <v>16550</v>
      </c>
      <c r="AQ2" t="e">
        <f>IF(VLOOKUP($A2,Deaths_since_10!$H:$KU,AQ$1+2,FALSE)=0,NA(),VLOOKUP($A2,Deaths_since_10!$H:$KU,AQ$1+2,FALSE))</f>
        <v>#N/A</v>
      </c>
      <c r="AR2" t="e">
        <f>IF(VLOOKUP($A2,Deaths_since_10!$H:$KU,AR$1+2,FALSE)=0,NA(),VLOOKUP($A2,Deaths_since_10!$H:$KU,AR$1+2,FALSE))</f>
        <v>#N/A</v>
      </c>
      <c r="AS2" t="e">
        <f>IF(VLOOKUP($A2,Deaths_since_10!$H:$KU,AS$1+2,FALSE)=0,NA(),VLOOKUP($A2,Deaths_since_10!$H:$KU,AS$1+2,FALSE))</f>
        <v>#N/A</v>
      </c>
      <c r="AT2" t="e">
        <f>IF(VLOOKUP($A2,Deaths_since_10!$H:$KU,AT$1+2,FALSE)=0,NA(),VLOOKUP($A2,Deaths_since_10!$H:$KU,AT$1+2,FALSE))</f>
        <v>#N/A</v>
      </c>
      <c r="AU2" t="e">
        <f>IF(VLOOKUP($A2,Deaths_since_10!$H:$KU,AU$1+2,FALSE)=0,NA(),VLOOKUP($A2,Deaths_since_10!$H:$KU,AU$1+2,FALSE))</f>
        <v>#N/A</v>
      </c>
      <c r="AV2" t="e">
        <f>IF(VLOOKUP($A2,Deaths_since_10!$H:$KU,AV$1+2,FALSE)=0,NA(),VLOOKUP($A2,Deaths_since_10!$H:$KU,AV$1+2,FALSE))</f>
        <v>#N/A</v>
      </c>
      <c r="AW2" t="e">
        <f>IF(VLOOKUP($A2,Deaths_since_10!$H:$KU,AW$1+2,FALSE)=0,NA(),VLOOKUP($A2,Deaths_since_10!$H:$KU,AW$1+2,FALSE))</f>
        <v>#N/A</v>
      </c>
      <c r="AX2" t="e">
        <f>IF(VLOOKUP($A2,Deaths_since_10!$H:$KU,AX$1+2,FALSE)=0,NA(),VLOOKUP($A2,Deaths_since_10!$H:$KU,AX$1+2,FALSE))</f>
        <v>#N/A</v>
      </c>
      <c r="AY2" t="e">
        <f>IF(VLOOKUP($A2,Deaths_since_10!$H:$KU,AY$1+2,FALSE)=0,NA(),VLOOKUP($A2,Deaths_since_10!$H:$KU,AY$1+2,FALSE))</f>
        <v>#N/A</v>
      </c>
      <c r="AZ2" t="e">
        <f>IF(VLOOKUP($A2,Deaths_since_10!$H:$KU,AZ$1+2,FALSE)=0,NA(),VLOOKUP($A2,Deaths_since_10!$H:$KU,AZ$1+2,FALSE))</f>
        <v>#N/A</v>
      </c>
      <c r="BA2" t="e">
        <f>IF(VLOOKUP($A2,Deaths_since_10!$H:$KU,BA$1+2,FALSE)=0,NA(),VLOOKUP($A2,Deaths_since_10!$H:$KU,BA$1+2,FALSE))</f>
        <v>#N/A</v>
      </c>
      <c r="BB2" t="e">
        <f>IF(VLOOKUP($A2,Deaths_since_10!$H:$KU,BB$1+2,FALSE)=0,NA(),VLOOKUP($A2,Deaths_since_10!$H:$KU,BB$1+2,FALSE))</f>
        <v>#N/A</v>
      </c>
      <c r="BC2" t="e">
        <f>IF(VLOOKUP($A2,Deaths_since_10!$H:$KU,BC$1+2,FALSE)=0,NA(),VLOOKUP($A2,Deaths_since_10!$H:$KU,BC$1+2,FALSE))</f>
        <v>#N/A</v>
      </c>
      <c r="BD2" t="e">
        <f>IF(VLOOKUP($A2,Deaths_since_10!$H:$KU,BD$1+2,FALSE)=0,NA(),VLOOKUP($A2,Deaths_since_10!$H:$KU,BD$1+2,FALSE))</f>
        <v>#N/A</v>
      </c>
      <c r="BE2" t="e">
        <f>IF(VLOOKUP($A2,Deaths_since_10!$H:$KU,BE$1+2,FALSE)=0,NA(),VLOOKUP($A2,Deaths_since_10!$H:$KU,BE$1+2,FALSE))</f>
        <v>#N/A</v>
      </c>
      <c r="BF2" t="e">
        <f>IF(VLOOKUP($A2,Deaths_since_10!$H:$KU,BF$1+2,FALSE)=0,NA(),VLOOKUP($A2,Deaths_since_10!$H:$KU,BF$1+2,FALSE))</f>
        <v>#N/A</v>
      </c>
      <c r="BG2" t="e">
        <f>IF(VLOOKUP($A2,Deaths_since_10!$H:$KU,BG$1+2,FALSE)=0,NA(),VLOOKUP($A2,Deaths_since_10!$H:$KU,BG$1+2,FALSE))</f>
        <v>#N/A</v>
      </c>
      <c r="BH2" t="e">
        <f>IF(VLOOKUP($A2,Deaths_since_10!$H:$KU,BH$1+2,FALSE)=0,NA(),VLOOKUP($A2,Deaths_since_10!$H:$KU,BH$1+2,FALSE))</f>
        <v>#N/A</v>
      </c>
      <c r="BI2" t="e">
        <f>IF(VLOOKUP($A2,Deaths_since_10!$H:$KU,BI$1+2,FALSE)=0,NA(),VLOOKUP($A2,Deaths_since_10!$H:$KU,BI$1+2,FALSE))</f>
        <v>#N/A</v>
      </c>
      <c r="BJ2" t="e">
        <f>IF(VLOOKUP($A2,Deaths_since_10!$H:$KU,BJ$1+2,FALSE)=0,NA(),VLOOKUP($A2,Deaths_since_10!$H:$KU,BJ$1+2,FALSE))</f>
        <v>#N/A</v>
      </c>
      <c r="BK2" t="e">
        <f>IF(VLOOKUP($A2,Deaths_since_10!$H:$KU,BK$1+2,FALSE)=0,NA(),VLOOKUP($A2,Deaths_since_10!$H:$KU,BK$1+2,FALSE))</f>
        <v>#N/A</v>
      </c>
      <c r="BL2" t="e">
        <f>IF(VLOOKUP($A2,Deaths_since_10!$H:$KU,BL$1+2,FALSE)=0,NA(),VLOOKUP($A2,Deaths_since_10!$H:$KU,BL$1+2,FALSE))</f>
        <v>#N/A</v>
      </c>
      <c r="BM2" t="e">
        <f>IF(VLOOKUP($A2,Deaths_since_10!$H:$KU,BM$1+2,FALSE)=0,NA(),VLOOKUP($A2,Deaths_since_10!$H:$KU,BM$1+2,FALSE))</f>
        <v>#N/A</v>
      </c>
      <c r="BN2" t="e">
        <f>IF(VLOOKUP($A2,Deaths_since_10!$H:$KU,BN$1+2,FALSE)=0,NA(),VLOOKUP($A2,Deaths_since_10!$H:$KU,BN$1+2,FALSE))</f>
        <v>#N/A</v>
      </c>
      <c r="BO2" t="e">
        <f>IF(VLOOKUP($A2,Deaths_since_10!$H:$KU,BO$1+2,FALSE)=0,NA(),VLOOKUP($A2,Deaths_since_10!$H:$KU,BO$1+2,FALSE))</f>
        <v>#N/A</v>
      </c>
      <c r="BP2" t="e">
        <f>IF(VLOOKUP($A2,Deaths_since_10!$H:$KU,BP$1+2,FALSE)=0,NA(),VLOOKUP($A2,Deaths_since_10!$H:$KU,BP$1+2,FALSE))</f>
        <v>#N/A</v>
      </c>
      <c r="BQ2" t="e">
        <f>IF(VLOOKUP($A2,Deaths_since_10!$H:$KU,BQ$1+2,FALSE)=0,NA(),VLOOKUP($A2,Deaths_since_10!$H:$KU,BQ$1+2,FALSE))</f>
        <v>#N/A</v>
      </c>
      <c r="BR2" t="e">
        <f>IF(VLOOKUP($A2,Deaths_since_10!$H:$KU,BR$1+2,FALSE)=0,NA(),VLOOKUP($A2,Deaths_since_10!$H:$KU,BR$1+2,FALSE))</f>
        <v>#N/A</v>
      </c>
      <c r="BS2" t="e">
        <f>IF(VLOOKUP($A2,Deaths_since_10!$H:$KU,BS$1+2,FALSE)=0,NA(),VLOOKUP($A2,Deaths_since_10!$H:$KU,BS$1+2,FALSE))</f>
        <v>#N/A</v>
      </c>
      <c r="BT2" t="e">
        <f>IF(VLOOKUP($A2,Deaths_since_10!$H:$KU,BT$1+2,FALSE)=0,NA(),VLOOKUP($A2,Deaths_since_10!$H:$KU,BT$1+2,FALSE))</f>
        <v>#N/A</v>
      </c>
      <c r="BU2" t="e">
        <f>IF(VLOOKUP($A2,Deaths_since_10!$H:$KU,BU$1+2,FALSE)=0,NA(),VLOOKUP($A2,Deaths_since_10!$H:$KU,BU$1+2,FALSE))</f>
        <v>#N/A</v>
      </c>
      <c r="BV2" t="e">
        <f>IF(VLOOKUP($A2,Deaths_since_10!$H:$KU,BV$1+2,FALSE)=0,NA(),VLOOKUP($A2,Deaths_since_10!$H:$KU,BV$1+2,FALSE))</f>
        <v>#N/A</v>
      </c>
      <c r="BW2" t="e">
        <f>IF(VLOOKUP($A2,Deaths_since_10!$H:$KU,BW$1+2,FALSE)=0,NA(),VLOOKUP($A2,Deaths_since_10!$H:$KU,BW$1+2,FALSE))</f>
        <v>#N/A</v>
      </c>
      <c r="BX2" t="e">
        <f>IF(VLOOKUP($A2,Deaths_since_10!$H:$KU,BX$1+2,FALSE)=0,NA(),VLOOKUP($A2,Deaths_since_10!$H:$KU,BX$1+2,FALSE))</f>
        <v>#N/A</v>
      </c>
      <c r="BY2" t="e">
        <f>IF(VLOOKUP($A2,Deaths_since_10!$H:$KU,BY$1+2,FALSE)=0,NA(),VLOOKUP($A2,Deaths_since_10!$H:$KU,BY$1+2,FALSE))</f>
        <v>#N/A</v>
      </c>
      <c r="BZ2" t="e">
        <f>IF(VLOOKUP($A2,Deaths_since_10!$H:$KU,BZ$1+2,FALSE)=0,NA(),VLOOKUP($A2,Deaths_since_10!$H:$KU,BZ$1+2,FALSE))</f>
        <v>#N/A</v>
      </c>
      <c r="CA2" t="e">
        <f>IF(VLOOKUP($A2,Deaths_since_10!$H:$KU,CA$1+2,FALSE)=0,NA(),VLOOKUP($A2,Deaths_since_10!$H:$KU,CA$1+2,FALSE))</f>
        <v>#N/A</v>
      </c>
      <c r="CB2" t="e">
        <f>IF(VLOOKUP($A2,Deaths_since_10!$H:$KU,CB$1+2,FALSE)=0,NA(),VLOOKUP($A2,Deaths_since_10!$H:$KU,CB$1+2,FALSE))</f>
        <v>#N/A</v>
      </c>
      <c r="CC2" t="e">
        <f>IF(VLOOKUP($A2,Deaths_since_10!$H:$KU,CC$1+2,FALSE)=0,NA(),VLOOKUP($A2,Deaths_since_10!$H:$KU,CC$1+2,FALSE))</f>
        <v>#N/A</v>
      </c>
      <c r="CD2" t="e">
        <f>IF(VLOOKUP($A2,Deaths_since_10!$H:$KU,CD$1+2,FALSE)=0,NA(),VLOOKUP($A2,Deaths_since_10!$H:$KU,CD$1+2,FALSE))</f>
        <v>#N/A</v>
      </c>
      <c r="CE2" t="e">
        <f>IF(VLOOKUP($A2,Deaths_since_10!$H:$KU,CE$1+2,FALSE)=0,NA(),VLOOKUP($A2,Deaths_since_10!$H:$KU,CE$1+2,FALSE))</f>
        <v>#N/A</v>
      </c>
      <c r="CF2" t="e">
        <f>IF(VLOOKUP($A2,Deaths_since_10!$H:$KU,CF$1+2,FALSE)=0,NA(),VLOOKUP($A2,Deaths_since_10!$H:$KU,CF$1+2,FALSE))</f>
        <v>#N/A</v>
      </c>
      <c r="CG2" t="e">
        <f>IF(VLOOKUP($A2,Deaths_since_10!$H:$KU,CG$1+2,FALSE)=0,NA(),VLOOKUP($A2,Deaths_since_10!$H:$KU,CG$1+2,FALSE))</f>
        <v>#N/A</v>
      </c>
      <c r="CH2" t="e">
        <f>IF(VLOOKUP($A2,Deaths_since_10!$H:$KU,CH$1+2,FALSE)=0,NA(),VLOOKUP($A2,Deaths_since_10!$H:$KU,CH$1+2,FALSE))</f>
        <v>#N/A</v>
      </c>
      <c r="CI2" t="e">
        <f>IF(VLOOKUP($A2,Deaths_since_10!$H:$KU,CI$1+2,FALSE)=0,NA(),VLOOKUP($A2,Deaths_since_10!$H:$KU,CI$1+2,FALSE))</f>
        <v>#N/A</v>
      </c>
      <c r="CJ2" t="e">
        <f>IF(VLOOKUP($A2,Deaths_since_10!$H:$KU,CJ$1+2,FALSE)=0,NA(),VLOOKUP($A2,Deaths_since_10!$H:$KU,CJ$1+2,FALSE))</f>
        <v>#N/A</v>
      </c>
      <c r="CK2" t="e">
        <f>IF(VLOOKUP($A2,Deaths_since_10!$H:$KU,CK$1+2,FALSE)=0,NA(),VLOOKUP($A2,Deaths_since_10!$H:$KU,CK$1+2,FALSE))</f>
        <v>#N/A</v>
      </c>
      <c r="CL2" t="e">
        <f>IF(VLOOKUP($A2,Deaths_since_10!$H:$KU,CL$1+2,FALSE)=0,NA(),VLOOKUP($A2,Deaths_since_10!$H:$KU,CL$1+2,FALSE))</f>
        <v>#N/A</v>
      </c>
      <c r="CM2" t="e">
        <f>IF(VLOOKUP($A2,Deaths_since_10!$H:$KU,CM$1+2,FALSE)=0,NA(),VLOOKUP($A2,Deaths_since_10!$H:$KU,CM$1+2,FALSE))</f>
        <v>#N/A</v>
      </c>
      <c r="CN2" t="e">
        <f>IF(VLOOKUP($A2,Deaths_since_10!$H:$KU,CN$1+2,FALSE)=0,NA(),VLOOKUP($A2,Deaths_since_10!$H:$KU,CN$1+2,FALSE))</f>
        <v>#N/A</v>
      </c>
      <c r="CO2" t="e">
        <f>IF(VLOOKUP($A2,Deaths_since_10!$H:$KU,CO$1+2,FALSE)=0,NA(),VLOOKUP($A2,Deaths_since_10!$H:$KU,CO$1+2,FALSE))</f>
        <v>#N/A</v>
      </c>
      <c r="CP2" t="e">
        <f>IF(VLOOKUP($A2,Deaths_since_10!$H:$KU,CP$1+2,FALSE)=0,NA(),VLOOKUP($A2,Deaths_since_10!$H:$KU,CP$1+2,FALSE))</f>
        <v>#N/A</v>
      </c>
      <c r="CQ2" t="e">
        <f>IF(VLOOKUP($A2,Deaths_since_10!$H:$KU,CQ$1+2,FALSE)=0,NA(),VLOOKUP($A2,Deaths_since_10!$H:$KU,CQ$1+2,FALSE))</f>
        <v>#N/A</v>
      </c>
      <c r="CR2" t="e">
        <f>IF(VLOOKUP($A2,Deaths_since_10!$H:$KU,CR$1+2,FALSE)=0,NA(),VLOOKUP($A2,Deaths_since_10!$H:$KU,CR$1+2,FALSE))</f>
        <v>#N/A</v>
      </c>
      <c r="CS2" t="e">
        <f>IF(VLOOKUP($A2,Deaths_since_10!$H:$KU,CS$1+2,FALSE)=0,NA(),VLOOKUP($A2,Deaths_since_10!$H:$KU,CS$1+2,FALSE))</f>
        <v>#N/A</v>
      </c>
      <c r="CT2" t="e">
        <f>IF(VLOOKUP($A2,Deaths_since_10!$H:$KU,CT$1+2,FALSE)=0,NA(),VLOOKUP($A2,Deaths_since_10!$H:$KU,CT$1+2,FALSE))</f>
        <v>#N/A</v>
      </c>
      <c r="CU2" t="e">
        <f>IF(VLOOKUP($A2,Deaths_since_10!$H:$KU,CU$1+2,FALSE)=0,NA(),VLOOKUP($A2,Deaths_since_10!$H:$KU,CU$1+2,FALSE))</f>
        <v>#N/A</v>
      </c>
      <c r="CV2" t="e">
        <f>IF(VLOOKUP($A2,Deaths_since_10!$H:$KU,CV$1+2,FALSE)=0,NA(),VLOOKUP($A2,Deaths_since_10!$H:$KU,CV$1+2,FALSE))</f>
        <v>#N/A</v>
      </c>
      <c r="CW2" t="e">
        <f>IF(VLOOKUP($A2,Deaths_since_10!$H:$KU,CW$1+2,FALSE)=0,NA(),VLOOKUP($A2,Deaths_since_10!$H:$KU,CW$1+2,FALSE))</f>
        <v>#N/A</v>
      </c>
      <c r="CX2" t="e">
        <f>IF(VLOOKUP($A2,Deaths_since_10!$H:$KU,CX$1+2,FALSE)=0,NA(),VLOOKUP($A2,Deaths_since_10!$H:$KU,CX$1+2,FALSE))</f>
        <v>#N/A</v>
      </c>
      <c r="CY2" t="e">
        <f>IF(VLOOKUP($A2,Deaths_since_10!$H:$KU,CY$1+2,FALSE)=0,NA(),VLOOKUP($A2,Deaths_since_10!$H:$KU,CY$1+2,FALSE))</f>
        <v>#N/A</v>
      </c>
      <c r="CZ2" t="e">
        <f>IF(VLOOKUP($A2,Deaths_since_10!$H:$KU,CZ$1+2,FALSE)=0,NA(),VLOOKUP($A2,Deaths_since_10!$H:$KU,CZ$1+2,FALSE))</f>
        <v>#N/A</v>
      </c>
      <c r="DA2" t="e">
        <f>IF(VLOOKUP($A2,Deaths_since_10!$H:$KU,DA$1+2,FALSE)=0,NA(),VLOOKUP($A2,Deaths_since_10!$H:$KU,DA$1+2,FALSE))</f>
        <v>#N/A</v>
      </c>
      <c r="DB2" t="e">
        <f>IF(VLOOKUP($A2,Deaths_since_10!$H:$KU,DB$1+2,FALSE)=0,NA(),VLOOKUP($A2,Deaths_since_10!$H:$KU,DB$1+2,FALSE))</f>
        <v>#N/A</v>
      </c>
      <c r="DC2" t="e">
        <f>IF(VLOOKUP($A2,Deaths_since_10!$H:$KU,DC$1+2,FALSE)=0,NA(),VLOOKUP($A2,Deaths_since_10!$H:$KU,DC$1+2,FALSE))</f>
        <v>#N/A</v>
      </c>
      <c r="DD2" t="e">
        <f>IF(VLOOKUP($A2,Deaths_since_10!$H:$KU,DD$1+2,FALSE)=0,NA(),VLOOKUP($A2,Deaths_since_10!$H:$KU,DD$1+2,FALSE))</f>
        <v>#N/A</v>
      </c>
      <c r="DE2" t="e">
        <f>IF(VLOOKUP($A2,Deaths_since_10!$H:$KU,DE$1+2,FALSE)=0,NA(),VLOOKUP($A2,Deaths_since_10!$H:$KU,DE$1+2,FALSE))</f>
        <v>#N/A</v>
      </c>
      <c r="DF2" t="e">
        <f>IF(VLOOKUP($A2,Deaths_since_10!$H:$KU,DF$1+2,FALSE)=0,NA(),VLOOKUP($A2,Deaths_since_10!$H:$KU,DF$1+2,FALSE))</f>
        <v>#N/A</v>
      </c>
      <c r="DG2" t="e">
        <f>IF(VLOOKUP($A2,Deaths_since_10!$H:$KU,DG$1+2,FALSE)=0,NA(),VLOOKUP($A2,Deaths_since_10!$H:$KU,DG$1+2,FALSE))</f>
        <v>#N/A</v>
      </c>
      <c r="DH2" t="e">
        <f>IF(VLOOKUP($A2,Deaths_since_10!$H:$KU,DH$1+2,FALSE)=0,NA(),VLOOKUP($A2,Deaths_since_10!$H:$KU,DH$1+2,FALSE))</f>
        <v>#N/A</v>
      </c>
      <c r="DI2" t="e">
        <f>IF(VLOOKUP($A2,Deaths_since_10!$H:$KU,DI$1+2,FALSE)=0,NA(),VLOOKUP($A2,Deaths_since_10!$H:$KU,DI$1+2,FALSE))</f>
        <v>#N/A</v>
      </c>
      <c r="DJ2" t="e">
        <f>IF(VLOOKUP($A2,Deaths_since_10!$H:$KU,DJ$1+2,FALSE)=0,NA(),VLOOKUP($A2,Deaths_since_10!$H:$KU,DJ$1+2,FALSE))</f>
        <v>#N/A</v>
      </c>
      <c r="DK2" t="e">
        <f>IF(VLOOKUP($A2,Deaths_since_10!$H:$KU,DK$1+2,FALSE)=0,NA(),VLOOKUP($A2,Deaths_since_10!$H:$KU,DK$1+2,FALSE))</f>
        <v>#N/A</v>
      </c>
      <c r="DL2" t="e">
        <f>IF(VLOOKUP($A2,Deaths_since_10!$H:$KU,DL$1+2,FALSE)=0,NA(),VLOOKUP($A2,Deaths_since_10!$H:$KU,DL$1+2,FALSE))</f>
        <v>#N/A</v>
      </c>
      <c r="DM2" t="e">
        <f>IF(VLOOKUP($A2,Deaths_since_10!$H:$KU,DM$1+2,FALSE)=0,NA(),VLOOKUP($A2,Deaths_since_10!$H:$KU,DM$1+2,FALSE))</f>
        <v>#N/A</v>
      </c>
      <c r="DN2" t="e">
        <f>IF(VLOOKUP($A2,Deaths_since_10!$H:$KU,DN$1+2,FALSE)=0,NA(),VLOOKUP($A2,Deaths_since_10!$H:$KU,DN$1+2,FALSE))</f>
        <v>#N/A</v>
      </c>
      <c r="DO2" t="e">
        <f>IF(VLOOKUP($A2,Deaths_since_10!$H:$KU,DO$1+2,FALSE)=0,NA(),VLOOKUP($A2,Deaths_since_10!$H:$KU,DO$1+2,FALSE))</f>
        <v>#N/A</v>
      </c>
      <c r="DP2" t="e">
        <f>IF(VLOOKUP($A2,Deaths_since_10!$H:$KU,DP$1+2,FALSE)=0,NA(),VLOOKUP($A2,Deaths_since_10!$H:$KU,DP$1+2,FALSE))</f>
        <v>#N/A</v>
      </c>
      <c r="DQ2" t="e">
        <f>IF(VLOOKUP($A2,Deaths_since_10!$H:$KU,DQ$1+2,FALSE)=0,NA(),VLOOKUP($A2,Deaths_since_10!$H:$KU,DQ$1+2,FALSE))</f>
        <v>#N/A</v>
      </c>
      <c r="DR2" t="e">
        <f>IF(VLOOKUP($A2,Deaths_since_10!$H:$KU,DR$1+2,FALSE)=0,NA(),VLOOKUP($A2,Deaths_since_10!$H:$KU,DR$1+2,FALSE))</f>
        <v>#N/A</v>
      </c>
      <c r="DS2" t="e">
        <f>IF(VLOOKUP($A2,Deaths_since_10!$H:$KU,DS$1+2,FALSE)=0,NA(),VLOOKUP($A2,Deaths_since_10!$H:$KU,DS$1+2,FALSE))</f>
        <v>#N/A</v>
      </c>
      <c r="DT2" t="e">
        <f>IF(VLOOKUP($A2,Deaths_since_10!$H:$KU,DT$1+2,FALSE)=0,NA(),VLOOKUP($A2,Deaths_since_10!$H:$KU,DT$1+2,FALSE))</f>
        <v>#N/A</v>
      </c>
      <c r="DU2" t="e">
        <f>IF(VLOOKUP($A2,Deaths_since_10!$H:$KU,DU$1+2,FALSE)=0,NA(),VLOOKUP($A2,Deaths_since_10!$H:$KU,DU$1+2,FALSE))</f>
        <v>#N/A</v>
      </c>
      <c r="DV2" t="e">
        <f>IF(VLOOKUP($A2,Deaths_since_10!$H:$KU,DV$1+2,FALSE)=0,NA(),VLOOKUP($A2,Deaths_since_10!$H:$KU,DV$1+2,FALSE))</f>
        <v>#N/A</v>
      </c>
      <c r="DW2" t="e">
        <f>IF(VLOOKUP($A2,Deaths_since_10!$H:$KU,DW$1+2,FALSE)=0,NA(),VLOOKUP($A2,Deaths_since_10!$H:$KU,DW$1+2,FALSE))</f>
        <v>#N/A</v>
      </c>
      <c r="DX2" t="e">
        <f>IF(VLOOKUP($A2,Deaths_since_10!$H:$KU,DX$1+2,FALSE)=0,NA(),VLOOKUP($A2,Deaths_since_10!$H:$KU,DX$1+2,FALSE))</f>
        <v>#N/A</v>
      </c>
      <c r="DY2" t="e">
        <f>IF(VLOOKUP($A2,Deaths_since_10!$H:$KU,DY$1+2,FALSE)=0,NA(),VLOOKUP($A2,Deaths_since_10!$H:$KU,DY$1+2,FALSE))</f>
        <v>#N/A</v>
      </c>
      <c r="DZ2" t="e">
        <f>IF(VLOOKUP($A2,Deaths_since_10!$H:$KU,DZ$1+2,FALSE)=0,NA(),VLOOKUP($A2,Deaths_since_10!$H:$KU,DZ$1+2,FALSE))</f>
        <v>#N/A</v>
      </c>
      <c r="EA2" t="e">
        <f>IF(VLOOKUP($A2,Deaths_since_10!$H:$KU,EA$1+2,FALSE)=0,NA(),VLOOKUP($A2,Deaths_since_10!$H:$KU,EA$1+2,FALSE))</f>
        <v>#N/A</v>
      </c>
      <c r="EB2" t="e">
        <f>IF(VLOOKUP($A2,Deaths_since_10!$H:$KU,EB$1+2,FALSE)=0,NA(),VLOOKUP($A2,Deaths_since_10!$H:$KU,EB$1+2,FALSE))</f>
        <v>#N/A</v>
      </c>
      <c r="EC2" t="e">
        <f>IF(VLOOKUP($A2,Deaths_since_10!$H:$KU,EC$1+2,FALSE)=0,NA(),VLOOKUP($A2,Deaths_since_10!$H:$KU,EC$1+2,FALSE))</f>
        <v>#N/A</v>
      </c>
      <c r="ED2" t="e">
        <f>IF(VLOOKUP($A2,Deaths_since_10!$H:$KU,ED$1+2,FALSE)=0,NA(),VLOOKUP($A2,Deaths_since_10!$H:$KU,ED$1+2,FALSE))</f>
        <v>#N/A</v>
      </c>
      <c r="EE2" t="e">
        <f>IF(VLOOKUP($A2,Deaths_since_10!$H:$KU,EE$1+2,FALSE)=0,NA(),VLOOKUP($A2,Deaths_since_10!$H:$KU,EE$1+2,FALSE))</f>
        <v>#N/A</v>
      </c>
      <c r="EF2" t="e">
        <f>IF(VLOOKUP($A2,Deaths_since_10!$H:$KU,EF$1+2,FALSE)=0,NA(),VLOOKUP($A2,Deaths_since_10!$H:$KU,EF$1+2,FALSE))</f>
        <v>#N/A</v>
      </c>
      <c r="EG2" t="e">
        <f>IF(VLOOKUP($A2,Deaths_since_10!$H:$KU,EG$1+2,FALSE)=0,NA(),VLOOKUP($A2,Deaths_since_10!$H:$KU,EG$1+2,FALSE))</f>
        <v>#N/A</v>
      </c>
      <c r="EH2" t="e">
        <f>IF(VLOOKUP($A2,Deaths_since_10!$H:$KU,EH$1+2,FALSE)=0,NA(),VLOOKUP($A2,Deaths_since_10!$H:$KU,EH$1+2,FALSE))</f>
        <v>#N/A</v>
      </c>
      <c r="EI2" t="e">
        <f>IF(VLOOKUP($A2,Deaths_since_10!$H:$KU,EI$1+2,FALSE)=0,NA(),VLOOKUP($A2,Deaths_since_10!$H:$KU,EI$1+2,FALSE))</f>
        <v>#N/A</v>
      </c>
      <c r="EJ2" t="e">
        <f>IF(VLOOKUP($A2,Deaths_since_10!$H:$KU,EJ$1+2,FALSE)=0,NA(),VLOOKUP($A2,Deaths_since_10!$H:$KU,EJ$1+2,FALSE))</f>
        <v>#N/A</v>
      </c>
      <c r="EK2" t="e">
        <f>IF(VLOOKUP($A2,Deaths_since_10!$H:$KU,EK$1+2,FALSE)=0,NA(),VLOOKUP($A2,Deaths_since_10!$H:$KU,EK$1+2,FALSE))</f>
        <v>#N/A</v>
      </c>
      <c r="EL2" t="e">
        <f>IF(VLOOKUP($A2,Deaths_since_10!$H:$KU,EL$1+2,FALSE)=0,NA(),VLOOKUP($A2,Deaths_since_10!$H:$KU,EL$1+2,FALSE))</f>
        <v>#N/A</v>
      </c>
      <c r="EM2" t="e">
        <f>IF(VLOOKUP($A2,Deaths_since_10!$H:$KU,EM$1+2,FALSE)=0,NA(),VLOOKUP($A2,Deaths_since_10!$H:$KU,EM$1+2,FALSE))</f>
        <v>#N/A</v>
      </c>
      <c r="EN2" t="e">
        <f>IF(VLOOKUP($A2,Deaths_since_10!$H:$KU,EN$1+2,FALSE)=0,NA(),VLOOKUP($A2,Deaths_since_10!$H:$KU,EN$1+2,FALSE))</f>
        <v>#N/A</v>
      </c>
      <c r="EO2" t="e">
        <f>IF(VLOOKUP($A2,Deaths_since_10!$H:$KU,EO$1+2,FALSE)=0,NA(),VLOOKUP($A2,Deaths_since_10!$H:$KU,EO$1+2,FALSE))</f>
        <v>#N/A</v>
      </c>
      <c r="EP2" t="e">
        <f>IF(VLOOKUP($A2,Deaths_since_10!$H:$KU,EP$1+2,FALSE)=0,NA(),VLOOKUP($A2,Deaths_since_10!$H:$KU,EP$1+2,FALSE))</f>
        <v>#N/A</v>
      </c>
      <c r="EQ2" t="e">
        <f>IF(VLOOKUP($A2,Deaths_since_10!$H:$KU,EQ$1+2,FALSE)=0,NA(),VLOOKUP($A2,Deaths_since_10!$H:$KU,EQ$1+2,FALSE))</f>
        <v>#N/A</v>
      </c>
      <c r="ER2" t="e">
        <f>IF(VLOOKUP($A2,Deaths_since_10!$H:$KU,ER$1+2,FALSE)=0,NA(),VLOOKUP($A2,Deaths_since_10!$H:$KU,ER$1+2,FALSE))</f>
        <v>#N/A</v>
      </c>
      <c r="ES2" t="e">
        <f>IF(VLOOKUP($A2,Deaths_since_10!$H:$KU,ES$1+2,FALSE)=0,NA(),VLOOKUP($A2,Deaths_since_10!$H:$KU,ES$1+2,FALSE))</f>
        <v>#N/A</v>
      </c>
      <c r="ET2" t="e">
        <f>IF(VLOOKUP($A2,Deaths_since_10!$H:$KU,ET$1+2,FALSE)=0,NA(),VLOOKUP($A2,Deaths_since_10!$H:$KU,ET$1+2,FALSE))</f>
        <v>#N/A</v>
      </c>
      <c r="EU2" t="e">
        <f>IF(VLOOKUP($A2,Deaths_since_10!$H:$KU,EU$1+2,FALSE)=0,NA(),VLOOKUP($A2,Deaths_since_10!$H:$KU,EU$1+2,FALSE))</f>
        <v>#N/A</v>
      </c>
      <c r="EV2" t="e">
        <f>IF(VLOOKUP($A2,Deaths_since_10!$H:$KU,EV$1+2,FALSE)=0,NA(),VLOOKUP($A2,Deaths_since_10!$H:$KU,EV$1+2,FALSE))</f>
        <v>#N/A</v>
      </c>
      <c r="EW2" t="e">
        <f>IF(VLOOKUP($A2,Deaths_since_10!$H:$KU,EW$1+2,FALSE)=0,NA(),VLOOKUP($A2,Deaths_since_10!$H:$KU,EW$1+2,FALSE))</f>
        <v>#N/A</v>
      </c>
      <c r="EX2" t="e">
        <f>IF(VLOOKUP($A2,Deaths_since_10!$H:$KU,EX$1+2,FALSE)=0,NA(),VLOOKUP($A2,Deaths_since_10!$H:$KU,EX$1+2,FALSE))</f>
        <v>#N/A</v>
      </c>
      <c r="EY2" t="e">
        <f>IF(VLOOKUP($A2,Deaths_since_10!$H:$KU,EY$1+2,FALSE)=0,NA(),VLOOKUP($A2,Deaths_since_10!$H:$KU,EY$1+2,FALSE))</f>
        <v>#N/A</v>
      </c>
      <c r="EZ2" t="e">
        <f>IF(VLOOKUP($A2,Deaths_since_10!$H:$KU,EZ$1+2,FALSE)=0,NA(),VLOOKUP($A2,Deaths_since_10!$H:$KU,EZ$1+2,FALSE))</f>
        <v>#N/A</v>
      </c>
      <c r="FA2" t="e">
        <f>IF(VLOOKUP($A2,Deaths_since_10!$H:$KU,FA$1+2,FALSE)=0,NA(),VLOOKUP($A2,Deaths_since_10!$H:$KU,FA$1+2,FALSE))</f>
        <v>#N/A</v>
      </c>
      <c r="FB2" t="e">
        <f>IF(VLOOKUP($A2,Deaths_since_10!$H:$KU,FB$1+2,FALSE)=0,NA(),VLOOKUP($A2,Deaths_since_10!$H:$KU,FB$1+2,FALSE))</f>
        <v>#N/A</v>
      </c>
      <c r="FC2" t="e">
        <f>IF(VLOOKUP($A2,Deaths_since_10!$H:$KU,FC$1+2,FALSE)=0,NA(),VLOOKUP($A2,Deaths_since_10!$H:$KU,FC$1+2,FALSE))</f>
        <v>#N/A</v>
      </c>
      <c r="FD2" t="e">
        <f>IF(VLOOKUP($A2,Deaths_since_10!$H:$KU,FD$1+2,FALSE)=0,NA(),VLOOKUP($A2,Deaths_since_10!$H:$KU,FD$1+2,FALSE))</f>
        <v>#N/A</v>
      </c>
      <c r="FE2" t="e">
        <f>IF(VLOOKUP($A2,Deaths_since_10!$H:$KU,FE$1+2,FALSE)=0,NA(),VLOOKUP($A2,Deaths_since_10!$H:$KU,FE$1+2,FALSE))</f>
        <v>#N/A</v>
      </c>
      <c r="FF2" t="e">
        <f>IF(VLOOKUP($A2,Deaths_since_10!$H:$KU,FF$1+2,FALSE)=0,NA(),VLOOKUP($A2,Deaths_since_10!$H:$KU,FF$1+2,FALSE))</f>
        <v>#N/A</v>
      </c>
      <c r="FG2" t="e">
        <f>IF(VLOOKUP($A2,Deaths_since_10!$H:$KU,FG$1+2,FALSE)=0,NA(),VLOOKUP($A2,Deaths_since_10!$H:$KU,FG$1+2,FALSE))</f>
        <v>#N/A</v>
      </c>
      <c r="FH2" t="e">
        <f>IF(VLOOKUP($A2,Deaths_since_10!$H:$KU,FH$1+2,FALSE)=0,NA(),VLOOKUP($A2,Deaths_since_10!$H:$KU,FH$1+2,FALSE))</f>
        <v>#N/A</v>
      </c>
      <c r="FI2" t="e">
        <f>IF(VLOOKUP($A2,Deaths_since_10!$H:$KU,FI$1+2,FALSE)=0,NA(),VLOOKUP($A2,Deaths_since_10!$H:$KU,FI$1+2,FALSE))</f>
        <v>#N/A</v>
      </c>
      <c r="FJ2" t="e">
        <f>IF(VLOOKUP($A2,Deaths_since_10!$H:$KU,FJ$1+2,FALSE)=0,NA(),VLOOKUP($A2,Deaths_since_10!$H:$KU,FJ$1+2,FALSE))</f>
        <v>#N/A</v>
      </c>
      <c r="FK2" t="e">
        <f>IF(VLOOKUP($A2,Deaths_since_10!$H:$KU,FK$1+2,FALSE)=0,NA(),VLOOKUP($A2,Deaths_since_10!$H:$KU,FK$1+2,FALSE))</f>
        <v>#N/A</v>
      </c>
      <c r="FL2" t="e">
        <f>IF(VLOOKUP($A2,Deaths_since_10!$H:$KU,FL$1+2,FALSE)=0,NA(),VLOOKUP($A2,Deaths_since_10!$H:$KU,FL$1+2,FALSE))</f>
        <v>#N/A</v>
      </c>
      <c r="FM2" t="e">
        <f>IF(VLOOKUP($A2,Deaths_since_10!$H:$KU,FM$1+2,FALSE)=0,NA(),VLOOKUP($A2,Deaths_since_10!$H:$KU,FM$1+2,FALSE))</f>
        <v>#N/A</v>
      </c>
      <c r="FN2" t="e">
        <f>IF(VLOOKUP($A2,Deaths_since_10!$H:$KU,FN$1+2,FALSE)=0,NA(),VLOOKUP($A2,Deaths_since_10!$H:$KU,FN$1+2,FALSE))</f>
        <v>#N/A</v>
      </c>
      <c r="FO2" t="e">
        <f>IF(VLOOKUP($A2,Deaths_since_10!$H:$KU,FO$1+2,FALSE)=0,NA(),VLOOKUP($A2,Deaths_since_10!$H:$KU,FO$1+2,FALSE))</f>
        <v>#N/A</v>
      </c>
      <c r="FP2" t="e">
        <f>IF(VLOOKUP($A2,Deaths_since_10!$H:$KU,FP$1+2,FALSE)=0,NA(),VLOOKUP($A2,Deaths_since_10!$H:$KU,FP$1+2,FALSE))</f>
        <v>#N/A</v>
      </c>
      <c r="FQ2" t="e">
        <f>IF(VLOOKUP($A2,Deaths_since_10!$H:$KU,FQ$1+2,FALSE)=0,NA(),VLOOKUP($A2,Deaths_since_10!$H:$KU,FQ$1+2,FALSE))</f>
        <v>#N/A</v>
      </c>
      <c r="FR2" t="e">
        <f>IF(VLOOKUP($A2,Deaths_since_10!$H:$KU,FR$1+2,FALSE)=0,NA(),VLOOKUP($A2,Deaths_since_10!$H:$KU,FR$1+2,FALSE))</f>
        <v>#N/A</v>
      </c>
      <c r="FS2" t="e">
        <f>IF(VLOOKUP($A2,Deaths_since_10!$H:$KU,FS$1+2,FALSE)=0,NA(),VLOOKUP($A2,Deaths_since_10!$H:$KU,FS$1+2,FALSE))</f>
        <v>#N/A</v>
      </c>
      <c r="FT2" t="e">
        <f>IF(VLOOKUP($A2,Deaths_since_10!$H:$KU,FT$1+2,FALSE)=0,NA(),VLOOKUP($A2,Deaths_since_10!$H:$KU,FT$1+2,FALSE))</f>
        <v>#N/A</v>
      </c>
      <c r="FU2" t="e">
        <f>IF(VLOOKUP($A2,Deaths_since_10!$H:$KU,FU$1+2,FALSE)=0,NA(),VLOOKUP($A2,Deaths_since_10!$H:$KU,FU$1+2,FALSE))</f>
        <v>#N/A</v>
      </c>
      <c r="FV2" t="e">
        <f>IF(VLOOKUP($A2,Deaths_since_10!$H:$KU,FV$1+2,FALSE)=0,NA(),VLOOKUP($A2,Deaths_since_10!$H:$KU,FV$1+2,FALSE))</f>
        <v>#N/A</v>
      </c>
      <c r="FW2" t="e">
        <f>IF(VLOOKUP($A2,Deaths_since_10!$H:$KU,FW$1+2,FALSE)=0,NA(),VLOOKUP($A2,Deaths_since_10!$H:$KU,FW$1+2,FALSE))</f>
        <v>#N/A</v>
      </c>
      <c r="FX2" t="e">
        <f>IF(VLOOKUP($A2,Deaths_since_10!$H:$KU,FX$1+2,FALSE)=0,NA(),VLOOKUP($A2,Deaths_since_10!$H:$KU,FX$1+2,FALSE))</f>
        <v>#N/A</v>
      </c>
      <c r="FY2" t="e">
        <f>IF(VLOOKUP($A2,Deaths_since_10!$H:$KU,FY$1+2,FALSE)=0,NA(),VLOOKUP($A2,Deaths_since_10!$H:$KU,FY$1+2,FALSE))</f>
        <v>#N/A</v>
      </c>
      <c r="FZ2" t="e">
        <f>IF(VLOOKUP($A2,Deaths_since_10!$H:$KU,FZ$1+2,FALSE)=0,NA(),VLOOKUP($A2,Deaths_since_10!$H:$KU,FZ$1+2,FALSE))</f>
        <v>#N/A</v>
      </c>
      <c r="GA2" t="e">
        <f>IF(VLOOKUP($A2,Deaths_since_10!$H:$KU,GA$1+2,FALSE)=0,NA(),VLOOKUP($A2,Deaths_since_10!$H:$KU,GA$1+2,FALSE))</f>
        <v>#N/A</v>
      </c>
      <c r="GB2" t="e">
        <f>IF(VLOOKUP($A2,Deaths_since_10!$H:$KU,GB$1+2,FALSE)=0,NA(),VLOOKUP($A2,Deaths_since_10!$H:$KU,GB$1+2,FALSE))</f>
        <v>#N/A</v>
      </c>
      <c r="GC2" t="e">
        <f>IF(VLOOKUP($A2,Deaths_since_10!$H:$KU,GC$1+2,FALSE)=0,NA(),VLOOKUP($A2,Deaths_since_10!$H:$KU,GC$1+2,FALSE))</f>
        <v>#N/A</v>
      </c>
      <c r="GD2" t="e">
        <f>IF(VLOOKUP($A2,Deaths_since_10!$H:$KU,GD$1+2,FALSE)=0,NA(),VLOOKUP($A2,Deaths_since_10!$H:$KU,GD$1+2,FALSE))</f>
        <v>#N/A</v>
      </c>
      <c r="GE2" t="e">
        <f>IF(VLOOKUP($A2,Deaths_since_10!$H:$KU,GE$1+2,FALSE)=0,NA(),VLOOKUP($A2,Deaths_since_10!$H:$KU,GE$1+2,FALSE))</f>
        <v>#N/A</v>
      </c>
      <c r="GF2" t="e">
        <f>IF(VLOOKUP($A2,Deaths_since_10!$H:$KU,GF$1+2,FALSE)=0,NA(),VLOOKUP($A2,Deaths_since_10!$H:$KU,GF$1+2,FALSE))</f>
        <v>#N/A</v>
      </c>
      <c r="GG2" t="e">
        <f>IF(VLOOKUP($A2,Deaths_since_10!$H:$KU,GG$1+2,FALSE)=0,NA(),VLOOKUP($A2,Deaths_since_10!$H:$KU,GG$1+2,FALSE))</f>
        <v>#N/A</v>
      </c>
      <c r="GH2" t="e">
        <f>IF(VLOOKUP($A2,Deaths_since_10!$H:$KU,GH$1+2,FALSE)=0,NA(),VLOOKUP($A2,Deaths_since_10!$H:$KU,GH$1+2,FALSE))</f>
        <v>#N/A</v>
      </c>
      <c r="GI2" t="e">
        <f>IF(VLOOKUP($A2,Deaths_since_10!$H:$KU,GI$1+2,FALSE)=0,NA(),VLOOKUP($A2,Deaths_since_10!$H:$KU,GI$1+2,FALSE))</f>
        <v>#N/A</v>
      </c>
      <c r="GJ2" t="e">
        <f>IF(VLOOKUP($A2,Deaths_since_10!$H:$KU,GJ$1+2,FALSE)=0,NA(),VLOOKUP($A2,Deaths_since_10!$H:$KU,GJ$1+2,FALSE))</f>
        <v>#N/A</v>
      </c>
      <c r="GK2" t="e">
        <f>IF(VLOOKUP($A2,Deaths_since_10!$H:$KU,GK$1+2,FALSE)=0,NA(),VLOOKUP($A2,Deaths_since_10!$H:$KU,GK$1+2,FALSE))</f>
        <v>#N/A</v>
      </c>
      <c r="GL2" t="e">
        <f>IF(VLOOKUP($A2,Deaths_since_10!$H:$KU,GL$1+2,FALSE)=0,NA(),VLOOKUP($A2,Deaths_since_10!$H:$KU,GL$1+2,FALSE))</f>
        <v>#N/A</v>
      </c>
      <c r="GM2" t="e">
        <f>IF(VLOOKUP($A2,Deaths_since_10!$H:$KU,GM$1+2,FALSE)=0,NA(),VLOOKUP($A2,Deaths_since_10!$H:$KU,GM$1+2,FALSE))</f>
        <v>#N/A</v>
      </c>
      <c r="GN2" t="e">
        <f>IF(VLOOKUP($A2,Deaths_since_10!$H:$KU,GN$1+2,FALSE)=0,NA(),VLOOKUP($A2,Deaths_since_10!$H:$KU,GN$1+2,FALSE))</f>
        <v>#N/A</v>
      </c>
      <c r="GO2" t="e">
        <f>IF(VLOOKUP($A2,Deaths_since_10!$H:$KU,GO$1+2,FALSE)=0,NA(),VLOOKUP($A2,Deaths_since_10!$H:$KU,GO$1+2,FALSE))</f>
        <v>#N/A</v>
      </c>
      <c r="GP2" t="e">
        <f>IF(VLOOKUP($A2,Deaths_since_10!$H:$KU,GP$1+2,FALSE)=0,NA(),VLOOKUP($A2,Deaths_since_10!$H:$KU,GP$1+2,FALSE))</f>
        <v>#N/A</v>
      </c>
      <c r="GQ2" t="e">
        <f>IF(VLOOKUP($A2,Deaths_since_10!$H:$KU,GQ$1+2,FALSE)=0,NA(),VLOOKUP($A2,Deaths_since_10!$H:$KU,GQ$1+2,FALSE))</f>
        <v>#N/A</v>
      </c>
      <c r="GR2" t="e">
        <f>IF(VLOOKUP($A2,Deaths_since_10!$H:$KU,GR$1+2,FALSE)=0,NA(),VLOOKUP($A2,Deaths_since_10!$H:$KU,GR$1+2,FALSE))</f>
        <v>#N/A</v>
      </c>
      <c r="GS2" t="e">
        <f>IF(VLOOKUP($A2,Deaths_since_10!$H:$KU,GS$1+2,FALSE)=0,NA(),VLOOKUP($A2,Deaths_since_10!$H:$KU,GS$1+2,FALSE))</f>
        <v>#N/A</v>
      </c>
      <c r="GT2" t="e">
        <f>IF(VLOOKUP($A2,Deaths_since_10!$H:$KU,GT$1+2,FALSE)=0,NA(),VLOOKUP($A2,Deaths_since_10!$H:$KU,GT$1+2,FALSE))</f>
        <v>#N/A</v>
      </c>
      <c r="GU2" t="e">
        <f>IF(VLOOKUP($A2,Deaths_since_10!$H:$KU,GU$1+2,FALSE)=0,NA(),VLOOKUP($A2,Deaths_since_10!$H:$KU,GU$1+2,FALSE))</f>
        <v>#N/A</v>
      </c>
      <c r="GV2" t="e">
        <f>IF(VLOOKUP($A2,Deaths_since_10!$H:$KU,GV$1+2,FALSE)=0,NA(),VLOOKUP($A2,Deaths_since_10!$H:$KU,GV$1+2,FALSE))</f>
        <v>#N/A</v>
      </c>
      <c r="GW2" t="e">
        <f>IF(VLOOKUP($A2,Deaths_since_10!$H:$KU,GW$1+2,FALSE)=0,NA(),VLOOKUP($A2,Deaths_since_10!$H:$KU,GW$1+2,FALSE))</f>
        <v>#N/A</v>
      </c>
      <c r="GX2" t="e">
        <f>IF(VLOOKUP($A2,Deaths_since_10!$H:$KU,GX$1+2,FALSE)=0,NA(),VLOOKUP($A2,Deaths_since_10!$H:$KU,GX$1+2,FALSE))</f>
        <v>#N/A</v>
      </c>
      <c r="GY2" t="e">
        <f>IF(VLOOKUP($A2,Deaths_since_10!$H:$KU,GY$1+2,FALSE)=0,NA(),VLOOKUP($A2,Deaths_since_10!$H:$KU,GY$1+2,FALSE))</f>
        <v>#N/A</v>
      </c>
      <c r="GZ2" t="e">
        <f>IF(VLOOKUP($A2,Deaths_since_10!$H:$KU,GZ$1+2,FALSE)=0,NA(),VLOOKUP($A2,Deaths_since_10!$H:$KU,GZ$1+2,FALSE))</f>
        <v>#N/A</v>
      </c>
      <c r="HA2" t="e">
        <f>IF(VLOOKUP($A2,Deaths_since_10!$H:$KU,HA$1+2,FALSE)=0,NA(),VLOOKUP($A2,Deaths_since_10!$H:$KU,HA$1+2,FALSE))</f>
        <v>#N/A</v>
      </c>
      <c r="HB2" t="e">
        <f>IF(VLOOKUP($A2,Deaths_since_10!$H:$KU,HB$1+2,FALSE)=0,NA(),VLOOKUP($A2,Deaths_since_10!$H:$KU,HB$1+2,FALSE))</f>
        <v>#N/A</v>
      </c>
      <c r="HC2" t="e">
        <f>IF(VLOOKUP($A2,Deaths_since_10!$H:$KU,HC$1+2,FALSE)=0,NA(),VLOOKUP($A2,Deaths_since_10!$H:$KU,HC$1+2,FALSE))</f>
        <v>#N/A</v>
      </c>
      <c r="HD2" t="e">
        <f>IF(VLOOKUP($A2,Deaths_since_10!$H:$KU,HD$1+2,FALSE)=0,NA(),VLOOKUP($A2,Deaths_since_10!$H:$KU,HD$1+2,FALSE))</f>
        <v>#N/A</v>
      </c>
      <c r="HE2" t="e">
        <f>IF(VLOOKUP($A2,Deaths_since_10!$H:$KU,HE$1+2,FALSE)=0,NA(),VLOOKUP($A2,Deaths_since_10!$H:$KU,HE$1+2,FALSE))</f>
        <v>#N/A</v>
      </c>
      <c r="HF2" t="e">
        <f>IF(VLOOKUP($A2,Deaths_since_10!$H:$KU,HF$1+2,FALSE)=0,NA(),VLOOKUP($A2,Deaths_since_10!$H:$KU,HF$1+2,FALSE))</f>
        <v>#N/A</v>
      </c>
      <c r="HG2" t="e">
        <f>IF(VLOOKUP($A2,Deaths_since_10!$H:$KU,HG$1+2,FALSE)=0,NA(),VLOOKUP($A2,Deaths_since_10!$H:$KU,HG$1+2,FALSE))</f>
        <v>#N/A</v>
      </c>
      <c r="HH2" t="e">
        <f>IF(VLOOKUP($A2,Deaths_since_10!$H:$KU,HH$1+2,FALSE)=0,NA(),VLOOKUP($A2,Deaths_since_10!$H:$KU,HH$1+2,FALSE))</f>
        <v>#N/A</v>
      </c>
      <c r="HI2" t="e">
        <f>IF(VLOOKUP($A2,Deaths_since_10!$H:$KU,HI$1+2,FALSE)=0,NA(),VLOOKUP($A2,Deaths_since_10!$H:$KU,HI$1+2,FALSE))</f>
        <v>#N/A</v>
      </c>
      <c r="HJ2" t="e">
        <f>IF(VLOOKUP($A2,Deaths_since_10!$H:$KU,HJ$1+2,FALSE)=0,NA(),VLOOKUP($A2,Deaths_since_10!$H:$KU,HJ$1+2,FALSE))</f>
        <v>#N/A</v>
      </c>
      <c r="HK2" t="e">
        <f>IF(VLOOKUP($A2,Deaths_since_10!$H:$KU,HK$1+2,FALSE)=0,NA(),VLOOKUP($A2,Deaths_since_10!$H:$KU,HK$1+2,FALSE))</f>
        <v>#N/A</v>
      </c>
      <c r="HL2" t="e">
        <f>IF(VLOOKUP($A2,Deaths_since_10!$H:$KU,HL$1+2,FALSE)=0,NA(),VLOOKUP($A2,Deaths_since_10!$H:$KU,HL$1+2,FALSE))</f>
        <v>#N/A</v>
      </c>
      <c r="HM2" t="e">
        <f>IF(VLOOKUP($A2,Deaths_since_10!$H:$KU,HM$1+2,FALSE)=0,NA(),VLOOKUP($A2,Deaths_since_10!$H:$KU,HM$1+2,FALSE))</f>
        <v>#N/A</v>
      </c>
      <c r="HN2" t="e">
        <f>IF(VLOOKUP($A2,Deaths_since_10!$H:$KU,HN$1+2,FALSE)=0,NA(),VLOOKUP($A2,Deaths_since_10!$H:$KU,HN$1+2,FALSE))</f>
        <v>#N/A</v>
      </c>
      <c r="HO2" t="e">
        <f>IF(VLOOKUP($A2,Deaths_since_10!$H:$KU,HO$1+2,FALSE)=0,NA(),VLOOKUP($A2,Deaths_since_10!$H:$KU,HO$1+2,FALSE))</f>
        <v>#N/A</v>
      </c>
      <c r="HP2" t="e">
        <f>IF(VLOOKUP($A2,Deaths_since_10!$H:$KU,HP$1+2,FALSE)=0,NA(),VLOOKUP($A2,Deaths_since_10!$H:$KU,HP$1+2,FALSE))</f>
        <v>#N/A</v>
      </c>
      <c r="HQ2" t="e">
        <f>IF(VLOOKUP($A2,Deaths_since_10!$H:$KU,HQ$1+2,FALSE)=0,NA(),VLOOKUP($A2,Deaths_since_10!$H:$KU,HQ$1+2,FALSE))</f>
        <v>#N/A</v>
      </c>
      <c r="HR2" t="e">
        <f>IF(VLOOKUP($A2,Deaths_since_10!$H:$KU,HR$1+2,FALSE)=0,NA(),VLOOKUP($A2,Deaths_since_10!$H:$KU,HR$1+2,FALSE))</f>
        <v>#N/A</v>
      </c>
      <c r="HS2" t="e">
        <f>IF(VLOOKUP($A2,Deaths_since_10!$H:$KU,HS$1+2,FALSE)=0,NA(),VLOOKUP($A2,Deaths_since_10!$H:$KU,HS$1+2,FALSE))</f>
        <v>#N/A</v>
      </c>
      <c r="HT2" t="e">
        <f>IF(VLOOKUP($A2,Deaths_since_10!$H:$KU,HT$1+2,FALSE)=0,NA(),VLOOKUP($A2,Deaths_since_10!$H:$KU,HT$1+2,FALSE))</f>
        <v>#N/A</v>
      </c>
      <c r="HU2" t="e">
        <f>IF(VLOOKUP($A2,Deaths_since_10!$H:$KU,HU$1+2,FALSE)=0,NA(),VLOOKUP($A2,Deaths_since_10!$H:$KU,HU$1+2,FALSE))</f>
        <v>#N/A</v>
      </c>
      <c r="HV2" t="e">
        <f>IF(VLOOKUP($A2,Deaths_since_10!$H:$KU,HV$1+2,FALSE)=0,NA(),VLOOKUP($A2,Deaths_since_10!$H:$KU,HV$1+2,FALSE))</f>
        <v>#N/A</v>
      </c>
      <c r="HW2" t="e">
        <f>IF(VLOOKUP($A2,Deaths_since_10!$H:$KU,HW$1+2,FALSE)=0,NA(),VLOOKUP($A2,Deaths_since_10!$H:$KU,HW$1+2,FALSE))</f>
        <v>#N/A</v>
      </c>
      <c r="HX2" t="e">
        <f>IF(VLOOKUP($A2,Deaths_since_10!$H:$KU,HX$1+2,FALSE)=0,NA(),VLOOKUP($A2,Deaths_since_10!$H:$KU,HX$1+2,FALSE))</f>
        <v>#N/A</v>
      </c>
      <c r="HY2" t="e">
        <f>IF(VLOOKUP($A2,Deaths_since_10!$H:$KU,HY$1+2,FALSE)=0,NA(),VLOOKUP($A2,Deaths_since_10!$H:$KU,HY$1+2,FALSE))</f>
        <v>#N/A</v>
      </c>
      <c r="HZ2" t="e">
        <f>IF(VLOOKUP($A2,Deaths_since_10!$H:$KU,HZ$1+2,FALSE)=0,NA(),VLOOKUP($A2,Deaths_since_10!$H:$KU,HZ$1+2,FALSE))</f>
        <v>#N/A</v>
      </c>
      <c r="IA2" t="e">
        <f>IF(VLOOKUP($A2,Deaths_since_10!$H:$KU,IA$1+2,FALSE)=0,NA(),VLOOKUP($A2,Deaths_since_10!$H:$KU,IA$1+2,FALSE))</f>
        <v>#N/A</v>
      </c>
      <c r="IB2" t="e">
        <f>IF(VLOOKUP($A2,Deaths_since_10!$H:$KU,IB$1+2,FALSE)=0,NA(),VLOOKUP($A2,Deaths_since_10!$H:$KU,IB$1+2,FALSE))</f>
        <v>#N/A</v>
      </c>
      <c r="IC2" t="e">
        <f>IF(VLOOKUP($A2,Deaths_since_10!$H:$KU,IC$1+2,FALSE)=0,NA(),VLOOKUP($A2,Deaths_since_10!$H:$KU,IC$1+2,FALSE))</f>
        <v>#N/A</v>
      </c>
      <c r="ID2" t="e">
        <f>IF(VLOOKUP($A2,Deaths_since_10!$H:$KU,ID$1+2,FALSE)=0,NA(),VLOOKUP($A2,Deaths_since_10!$H:$KU,ID$1+2,FALSE))</f>
        <v>#N/A</v>
      </c>
      <c r="IE2" t="e">
        <f>IF(VLOOKUP($A2,Deaths_since_10!$H:$KU,IE$1+2,FALSE)=0,NA(),VLOOKUP($A2,Deaths_since_10!$H:$KU,IE$1+2,FALSE))</f>
        <v>#N/A</v>
      </c>
      <c r="IF2" t="e">
        <f>IF(VLOOKUP($A2,Deaths_since_10!$H:$KU,IF$1+2,FALSE)=0,NA(),VLOOKUP($A2,Deaths_since_10!$H:$KU,IF$1+2,FALSE))</f>
        <v>#N/A</v>
      </c>
      <c r="IG2" t="e">
        <f>IF(VLOOKUP($A2,Deaths_since_10!$H:$KU,IG$1+2,FALSE)=0,NA(),VLOOKUP($A2,Deaths_since_10!$H:$KU,IG$1+2,FALSE))</f>
        <v>#N/A</v>
      </c>
      <c r="IH2" t="e">
        <f>IF(VLOOKUP($A2,Deaths_since_10!$H:$KU,IH$1+2,FALSE)=0,NA(),VLOOKUP($A2,Deaths_since_10!$H:$KU,IH$1+2,FALSE))</f>
        <v>#N/A</v>
      </c>
      <c r="II2" t="e">
        <f>IF(VLOOKUP($A2,Deaths_since_10!$H:$KU,II$1+2,FALSE)=0,NA(),VLOOKUP($A2,Deaths_since_10!$H:$KU,II$1+2,FALSE))</f>
        <v>#N/A</v>
      </c>
      <c r="IJ2" t="e">
        <f>IF(VLOOKUP($A2,Deaths_since_10!$H:$KU,IJ$1+2,FALSE)=0,NA(),VLOOKUP($A2,Deaths_since_10!$H:$KU,IJ$1+2,FALSE))</f>
        <v>#N/A</v>
      </c>
      <c r="IK2" t="e">
        <f>IF(VLOOKUP($A2,Deaths_since_10!$H:$KU,IK$1+2,FALSE)=0,NA(),VLOOKUP($A2,Deaths_since_10!$H:$KU,IK$1+2,FALSE))</f>
        <v>#N/A</v>
      </c>
      <c r="IL2" t="e">
        <f>IF(VLOOKUP($A2,Deaths_since_10!$H:$KU,IL$1+2,FALSE)=0,NA(),VLOOKUP($A2,Deaths_since_10!$H:$KU,IL$1+2,FALSE))</f>
        <v>#N/A</v>
      </c>
      <c r="IM2" t="e">
        <f>IF(VLOOKUP($A2,Deaths_since_10!$H:$KU,IM$1+2,FALSE)=0,NA(),VLOOKUP($A2,Deaths_since_10!$H:$KU,IM$1+2,FALSE))</f>
        <v>#N/A</v>
      </c>
      <c r="IN2" t="e">
        <f>IF(VLOOKUP($A2,Deaths_since_10!$H:$KU,IN$1+2,FALSE)=0,NA(),VLOOKUP($A2,Deaths_since_10!$H:$KU,IN$1+2,FALSE))</f>
        <v>#N/A</v>
      </c>
      <c r="IO2" t="e">
        <f>IF(VLOOKUP($A2,Deaths_since_10!$H:$KU,IO$1+2,FALSE)=0,NA(),VLOOKUP($A2,Deaths_since_10!$H:$KU,IO$1+2,FALSE))</f>
        <v>#N/A</v>
      </c>
      <c r="IP2" t="e">
        <f>IF(VLOOKUP($A2,Deaths_since_10!$H:$KU,IP$1+2,FALSE)=0,NA(),VLOOKUP($A2,Deaths_since_10!$H:$KU,IP$1+2,FALSE))</f>
        <v>#N/A</v>
      </c>
      <c r="IQ2" t="e">
        <f>IF(VLOOKUP($A2,Deaths_since_10!$H:$KU,IQ$1+2,FALSE)=0,NA(),VLOOKUP($A2,Deaths_since_10!$H:$KU,IQ$1+2,FALSE))</f>
        <v>#N/A</v>
      </c>
      <c r="IR2" t="e">
        <f>IF(VLOOKUP($A2,Deaths_since_10!$H:$KU,IR$1+2,FALSE)=0,NA(),VLOOKUP($A2,Deaths_since_10!$H:$KU,IR$1+2,FALSE))</f>
        <v>#N/A</v>
      </c>
      <c r="IS2" t="e">
        <f>IF(VLOOKUP($A2,Deaths_since_10!$H:$KU,IS$1+2,FALSE)=0,NA(),VLOOKUP($A2,Deaths_since_10!$H:$KU,IS$1+2,FALSE))</f>
        <v>#N/A</v>
      </c>
      <c r="IT2" t="e">
        <f>IF(VLOOKUP($A2,Deaths_since_10!$H:$KU,IT$1+2,FALSE)=0,NA(),VLOOKUP($A2,Deaths_since_10!$H:$KU,IT$1+2,FALSE))</f>
        <v>#N/A</v>
      </c>
      <c r="IU2" t="e">
        <f>IF(VLOOKUP($A2,Deaths_since_10!$H:$KU,IU$1+2,FALSE)=0,NA(),VLOOKUP($A2,Deaths_since_10!$H:$KU,IU$1+2,FALSE))</f>
        <v>#N/A</v>
      </c>
      <c r="IV2" t="e">
        <f>IF(VLOOKUP($A2,Deaths_since_10!$H:$KU,IV$1+2,FALSE)=0,NA(),VLOOKUP($A2,Deaths_since_10!$H:$KU,IV$1+2,FALSE))</f>
        <v>#N/A</v>
      </c>
      <c r="IW2" t="e">
        <f>IF(VLOOKUP($A2,Deaths_since_10!$H:$KU,IW$1+2,FALSE)=0,NA(),VLOOKUP($A2,Deaths_since_10!$H:$KU,IW$1+2,FALSE))</f>
        <v>#N/A</v>
      </c>
      <c r="IX2" t="e">
        <f>IF(VLOOKUP($A2,Deaths_since_10!$H:$KU,IX$1+2,FALSE)=0,NA(),VLOOKUP($A2,Deaths_since_10!$H:$KU,IX$1+2,FALSE))</f>
        <v>#N/A</v>
      </c>
      <c r="IY2" t="e">
        <f>IF(VLOOKUP($A2,Deaths_since_10!$H:$KU,IY$1+2,FALSE)=0,NA(),VLOOKUP($A2,Deaths_since_10!$H:$KU,IY$1+2,FALSE))</f>
        <v>#N/A</v>
      </c>
      <c r="IZ2" t="e">
        <f>IF(VLOOKUP($A2,Deaths_since_10!$H:$KU,IZ$1+2,FALSE)=0,NA(),VLOOKUP($A2,Deaths_since_10!$H:$KU,IZ$1+2,FALSE))</f>
        <v>#N/A</v>
      </c>
      <c r="JA2" t="e">
        <f>IF(VLOOKUP($A2,Deaths_since_10!$H:$KU,JA$1+2,FALSE)=0,NA(),VLOOKUP($A2,Deaths_since_10!$H:$KU,JA$1+2,FALSE))</f>
        <v>#N/A</v>
      </c>
      <c r="JB2" t="e">
        <f>IF(VLOOKUP($A2,Deaths_since_10!$H:$KU,JB$1+2,FALSE)=0,NA(),VLOOKUP($A2,Deaths_since_10!$H:$KU,JB$1+2,FALSE))</f>
        <v>#N/A</v>
      </c>
      <c r="JC2" t="e">
        <f>IF(VLOOKUP($A2,Deaths_since_10!$H:$KU,JC$1+2,FALSE)=0,NA(),VLOOKUP($A2,Deaths_since_10!$H:$KU,JC$1+2,FALSE))</f>
        <v>#N/A</v>
      </c>
      <c r="JD2" t="e">
        <f>IF(VLOOKUP($A2,Deaths_since_10!$H:$KU,JD$1+2,FALSE)=0,NA(),VLOOKUP($A2,Deaths_since_10!$H:$KU,JD$1+2,FALSE))</f>
        <v>#N/A</v>
      </c>
      <c r="JE2" t="e">
        <f>IF(VLOOKUP($A2,Deaths_since_10!$H:$KU,JE$1+2,FALSE)=0,NA(),VLOOKUP($A2,Deaths_since_10!$H:$KU,JE$1+2,FALSE))</f>
        <v>#N/A</v>
      </c>
      <c r="JF2" t="e">
        <f>IF(VLOOKUP($A2,Deaths_since_10!$H:$KU,JF$1+2,FALSE)=0,NA(),VLOOKUP($A2,Deaths_since_10!$H:$KU,JF$1+2,FALSE))</f>
        <v>#N/A</v>
      </c>
      <c r="JG2" t="e">
        <f>IF(VLOOKUP($A2,Deaths_since_10!$H:$KU,JG$1+2,FALSE)=0,NA(),VLOOKUP($A2,Deaths_since_10!$H:$KU,JG$1+2,FALSE))</f>
        <v>#N/A</v>
      </c>
      <c r="JH2" t="e">
        <f>IF(VLOOKUP($A2,Deaths_since_10!$H:$KU,JH$1+2,FALSE)=0,NA(),VLOOKUP($A2,Deaths_since_10!$H:$KU,JH$1+2,FALSE))</f>
        <v>#N/A</v>
      </c>
      <c r="JI2" t="e">
        <f>IF(VLOOKUP($A2,Deaths_since_10!$H:$KU,JI$1+2,FALSE)=0,NA(),VLOOKUP($A2,Deaths_since_10!$H:$KU,JI$1+2,FALSE))</f>
        <v>#N/A</v>
      </c>
      <c r="JJ2" t="e">
        <f>IF(VLOOKUP($A2,Deaths_since_10!$H:$KU,JJ$1+2,FALSE)=0,NA(),VLOOKUP($A2,Deaths_since_10!$H:$KU,JJ$1+2,FALSE))</f>
        <v>#N/A</v>
      </c>
      <c r="JK2" t="e">
        <f>IF(VLOOKUP($A2,Deaths_since_10!$H:$KU,JK$1+2,FALSE)=0,NA(),VLOOKUP($A2,Deaths_since_10!$H:$KU,JK$1+2,FALSE))</f>
        <v>#N/A</v>
      </c>
      <c r="JL2" t="e">
        <f>IF(VLOOKUP($A2,Deaths_since_10!$H:$KU,JL$1+2,FALSE)=0,NA(),VLOOKUP($A2,Deaths_since_10!$H:$KU,JL$1+2,FALSE))</f>
        <v>#N/A</v>
      </c>
      <c r="JM2" t="e">
        <f>IF(VLOOKUP($A2,Deaths_since_10!$H:$KU,JM$1+2,FALSE)=0,NA(),VLOOKUP($A2,Deaths_since_10!$H:$KU,JM$1+2,FALSE))</f>
        <v>#N/A</v>
      </c>
      <c r="JN2" t="e">
        <f>IF(VLOOKUP($A2,Deaths_since_10!$H:$KU,JN$1+2,FALSE)=0,NA(),VLOOKUP($A2,Deaths_since_10!$H:$KU,JN$1+2,FALSE))</f>
        <v>#N/A</v>
      </c>
      <c r="JO2" t="e">
        <f>IF(VLOOKUP($A2,Deaths_since_10!$H:$KU,JO$1+2,FALSE)=0,NA(),VLOOKUP($A2,Deaths_since_10!$H:$KU,JO$1+2,FALSE))</f>
        <v>#N/A</v>
      </c>
      <c r="JP2" t="e">
        <f>IF(VLOOKUP($A2,Deaths_since_10!$H:$KU,JP$1+2,FALSE)=0,NA(),VLOOKUP($A2,Deaths_since_10!$H:$KU,JP$1+2,FALSE))</f>
        <v>#N/A</v>
      </c>
      <c r="JQ2" t="e">
        <f>IF(VLOOKUP($A2,Deaths_since_10!$H:$KU,JQ$1+2,FALSE)=0,NA(),VLOOKUP($A2,Deaths_since_10!$H:$KU,JQ$1+2,FALSE))</f>
        <v>#N/A</v>
      </c>
      <c r="JR2" t="e">
        <f>IF(VLOOKUP($A2,Deaths_since_10!$H:$KU,JR$1+2,FALSE)=0,NA(),VLOOKUP($A2,Deaths_since_10!$H:$KU,JR$1+2,FALSE))</f>
        <v>#N/A</v>
      </c>
      <c r="JS2" t="e">
        <f>IF(VLOOKUP($A2,Deaths_since_10!$H:$KU,JS$1+2,FALSE)=0,NA(),VLOOKUP($A2,Deaths_since_10!$H:$KU,JS$1+2,FALSE))</f>
        <v>#N/A</v>
      </c>
      <c r="JT2" t="e">
        <f>IF(VLOOKUP($A2,Deaths_since_10!$H:$KU,JT$1+2,FALSE)=0,NA(),VLOOKUP($A2,Deaths_since_10!$H:$KU,JT$1+2,FALSE))</f>
        <v>#N/A</v>
      </c>
      <c r="JU2" t="e">
        <f>IF(VLOOKUP($A2,Deaths_since_10!$H:$KU,JU$1+2,FALSE)=0,NA(),VLOOKUP($A2,Deaths_since_10!$H:$KU,JU$1+2,FALSE))</f>
        <v>#N/A</v>
      </c>
      <c r="JV2" t="e">
        <f>IF(VLOOKUP($A2,Deaths_since_10!$H:$KU,JV$1+2,FALSE)=0,NA(),VLOOKUP($A2,Deaths_since_10!$H:$KU,JV$1+2,FALSE))</f>
        <v>#N/A</v>
      </c>
      <c r="JW2" t="e">
        <f>IF(VLOOKUP($A2,Deaths_since_10!$H:$KU,JW$1+2,FALSE)=0,NA(),VLOOKUP($A2,Deaths_since_10!$H:$KU,JW$1+2,FALSE))</f>
        <v>#N/A</v>
      </c>
      <c r="JX2" t="e">
        <f>IF(VLOOKUP($A2,Deaths_since_10!$H:$KU,JX$1+2,FALSE)=0,NA(),VLOOKUP($A2,Deaths_since_10!$H:$KU,JX$1+2,FALSE))</f>
        <v>#N/A</v>
      </c>
      <c r="JY2" t="e">
        <f>IF(VLOOKUP($A2,Deaths_since_10!$H:$KU,JY$1+2,FALSE)=0,NA(),VLOOKUP($A2,Deaths_since_10!$H:$KU,JY$1+2,FALSE))</f>
        <v>#N/A</v>
      </c>
      <c r="JZ2" t="e">
        <f>IF(VLOOKUP($A2,Deaths_since_10!$H:$KU,JZ$1+2,FALSE)=0,NA(),VLOOKUP($A2,Deaths_since_10!$H:$KU,JZ$1+2,FALSE))</f>
        <v>#N/A</v>
      </c>
      <c r="KA2" t="e">
        <f>IF(VLOOKUP($A2,Deaths_since_10!$H:$KU,KA$1+2,FALSE)=0,NA(),VLOOKUP($A2,Deaths_since_10!$H:$KU,KA$1+2,FALSE))</f>
        <v>#N/A</v>
      </c>
      <c r="KB2" t="e">
        <f>IF(VLOOKUP($A2,Deaths_since_10!$H:$KU,KB$1+2,FALSE)=0,NA(),VLOOKUP($A2,Deaths_since_10!$H:$KU,KB$1+2,FALSE))</f>
        <v>#N/A</v>
      </c>
      <c r="KC2" t="e">
        <f>IF(VLOOKUP($A2,Deaths_since_10!$H:$KU,KC$1+2,FALSE)=0,NA(),VLOOKUP($A2,Deaths_since_10!$H:$KU,KC$1+2,FALSE))</f>
        <v>#N/A</v>
      </c>
      <c r="KD2" t="e">
        <f>IF(VLOOKUP($A2,Deaths_since_10!$H:$KU,KD$1+2,FALSE)=0,NA(),VLOOKUP($A2,Deaths_since_10!$H:$KU,KD$1+2,FALSE))</f>
        <v>#N/A</v>
      </c>
      <c r="KE2" t="e">
        <f>IF(VLOOKUP($A2,Deaths_since_10!$H:$KU,KE$1+2,FALSE)=0,NA(),VLOOKUP($A2,Deaths_since_10!$H:$KU,KE$1+2,FALSE))</f>
        <v>#N/A</v>
      </c>
      <c r="KF2" t="e">
        <f>IF(VLOOKUP($A2,Deaths_since_10!$H:$KU,KF$1+2,FALSE)=0,NA(),VLOOKUP($A2,Deaths_since_10!$H:$KU,KF$1+2,FALSE))</f>
        <v>#N/A</v>
      </c>
      <c r="KG2" t="e">
        <f>IF(VLOOKUP($A2,Deaths_since_10!$H:$KU,KG$1+2,FALSE)=0,NA(),VLOOKUP($A2,Deaths_since_10!$H:$KU,KG$1+2,FALSE))</f>
        <v>#N/A</v>
      </c>
      <c r="KH2" t="e">
        <f>IF(VLOOKUP($A2,Deaths_since_10!$H:$KU,KH$1+2,FALSE)=0,NA(),VLOOKUP($A2,Deaths_since_10!$H:$KU,KH$1+2,FALSE))</f>
        <v>#N/A</v>
      </c>
      <c r="KI2" t="e">
        <f>IF(VLOOKUP($A2,Deaths_since_10!$H:$KU,KI$1+2,FALSE)=0,NA(),VLOOKUP($A2,Deaths_since_10!$H:$KU,KI$1+2,FALSE))</f>
        <v>#N/A</v>
      </c>
      <c r="KJ2" t="e">
        <f>IF(VLOOKUP($A2,Deaths_since_10!$H:$KU,KJ$1+2,FALSE)=0,NA(),VLOOKUP($A2,Deaths_since_10!$H:$KU,KJ$1+2,FALSE))</f>
        <v>#N/A</v>
      </c>
      <c r="KK2" t="e">
        <f>IF(VLOOKUP($A2,Deaths_since_10!$H:$KU,KK$1+2,FALSE)=0,NA(),VLOOKUP($A2,Deaths_since_10!$H:$KU,KK$1+2,FALSE))</f>
        <v>#N/A</v>
      </c>
      <c r="KL2" t="e">
        <f>IF(VLOOKUP($A2,Deaths_since_10!$H:$KU,KL$1+2,FALSE)=0,NA(),VLOOKUP($A2,Deaths_since_10!$H:$KU,KL$1+2,FALSE))</f>
        <v>#N/A</v>
      </c>
      <c r="KM2" t="e">
        <f>IF(VLOOKUP($A2,Deaths_since_10!$H:$KU,KM$1+2,FALSE)=0,NA(),VLOOKUP($A2,Deaths_since_10!$H:$KU,KM$1+2,FALSE))</f>
        <v>#N/A</v>
      </c>
      <c r="KN2" t="e">
        <f>IF(VLOOKUP($A2,Deaths_since_10!$H:$KU,KN$1+2,FALSE)=0,NA(),VLOOKUP($A2,Deaths_since_10!$H:$KU,KN$1+2,FALSE))</f>
        <v>#N/A</v>
      </c>
    </row>
    <row r="3" spans="1:300" x14ac:dyDescent="0.3">
      <c r="A3" t="str">
        <f>Country_Comparison!$I3</f>
        <v>US</v>
      </c>
      <c r="B3">
        <f>IF(VLOOKUP($A3,Deaths_since_10!$H:$KU,B$1+2,FALSE)=0,NA(),VLOOKUP($A3,Deaths_since_10!$H:$KU,B$1+2,FALSE))</f>
        <v>11</v>
      </c>
      <c r="C3">
        <f>IF(VLOOKUP($A3,Deaths_since_10!$H:$KU,C$1+2,FALSE)=0,NA(),VLOOKUP($A3,Deaths_since_10!$H:$KU,C$1+2,FALSE))</f>
        <v>12</v>
      </c>
      <c r="D3">
        <f>IF(VLOOKUP($A3,Deaths_since_10!$H:$KU,D$1+2,FALSE)=0,NA(),VLOOKUP($A3,Deaths_since_10!$H:$KU,D$1+2,FALSE))</f>
        <v>14</v>
      </c>
      <c r="E3">
        <f>IF(VLOOKUP($A3,Deaths_since_10!$H:$KU,E$1+2,FALSE)=0,NA(),VLOOKUP($A3,Deaths_since_10!$H:$KU,E$1+2,FALSE))</f>
        <v>17</v>
      </c>
      <c r="F3">
        <f>IF(VLOOKUP($A3,Deaths_since_10!$H:$KU,F$1+2,FALSE)=0,NA(),VLOOKUP($A3,Deaths_since_10!$H:$KU,F$1+2,FALSE))</f>
        <v>21</v>
      </c>
      <c r="G3">
        <f>IF(VLOOKUP($A3,Deaths_since_10!$H:$KU,G$1+2,FALSE)=0,NA(),VLOOKUP($A3,Deaths_since_10!$H:$KU,G$1+2,FALSE))</f>
        <v>22</v>
      </c>
      <c r="H3">
        <f>IF(VLOOKUP($A3,Deaths_since_10!$H:$KU,H$1+2,FALSE)=0,NA(),VLOOKUP($A3,Deaths_since_10!$H:$KU,H$1+2,FALSE))</f>
        <v>28</v>
      </c>
      <c r="I3">
        <f>IF(VLOOKUP($A3,Deaths_since_10!$H:$KU,I$1+2,FALSE)=0,NA(),VLOOKUP($A3,Deaths_since_10!$H:$KU,I$1+2,FALSE))</f>
        <v>36</v>
      </c>
      <c r="J3">
        <f>IF(VLOOKUP($A3,Deaths_since_10!$H:$KU,J$1+2,FALSE)=0,NA(),VLOOKUP($A3,Deaths_since_10!$H:$KU,J$1+2,FALSE))</f>
        <v>40</v>
      </c>
      <c r="K3">
        <f>IF(VLOOKUP($A3,Deaths_since_10!$H:$KU,K$1+2,FALSE)=0,NA(),VLOOKUP($A3,Deaths_since_10!$H:$KU,K$1+2,FALSE))</f>
        <v>47</v>
      </c>
      <c r="L3">
        <f>IF(VLOOKUP($A3,Deaths_since_10!$H:$KU,L$1+2,FALSE)=0,NA(),VLOOKUP($A3,Deaths_since_10!$H:$KU,L$1+2,FALSE))</f>
        <v>54</v>
      </c>
      <c r="M3">
        <f>IF(VLOOKUP($A3,Deaths_since_10!$H:$KU,M$1+2,FALSE)=0,NA(),VLOOKUP($A3,Deaths_since_10!$H:$KU,M$1+2,FALSE))</f>
        <v>63</v>
      </c>
      <c r="N3">
        <f>IF(VLOOKUP($A3,Deaths_since_10!$H:$KU,N$1+2,FALSE)=0,NA(),VLOOKUP($A3,Deaths_since_10!$H:$KU,N$1+2,FALSE))</f>
        <v>85</v>
      </c>
      <c r="O3">
        <f>IF(VLOOKUP($A3,Deaths_since_10!$H:$KU,O$1+2,FALSE)=0,NA(),VLOOKUP($A3,Deaths_since_10!$H:$KU,O$1+2,FALSE))</f>
        <v>108</v>
      </c>
      <c r="P3">
        <f>IF(VLOOKUP($A3,Deaths_since_10!$H:$KU,P$1+2,FALSE)=0,NA(),VLOOKUP($A3,Deaths_since_10!$H:$KU,P$1+2,FALSE))</f>
        <v>118</v>
      </c>
      <c r="Q3">
        <f>IF(VLOOKUP($A3,Deaths_since_10!$H:$KU,Q$1+2,FALSE)=0,NA(),VLOOKUP($A3,Deaths_since_10!$H:$KU,Q$1+2,FALSE))</f>
        <v>200</v>
      </c>
      <c r="R3">
        <f>IF(VLOOKUP($A3,Deaths_since_10!$H:$KU,R$1+2,FALSE)=0,NA(),VLOOKUP($A3,Deaths_since_10!$H:$KU,R$1+2,FALSE))</f>
        <v>244</v>
      </c>
      <c r="S3">
        <f>IF(VLOOKUP($A3,Deaths_since_10!$H:$KU,S$1+2,FALSE)=0,NA(),VLOOKUP($A3,Deaths_since_10!$H:$KU,S$1+2,FALSE))</f>
        <v>307</v>
      </c>
      <c r="T3">
        <f>IF(VLOOKUP($A3,Deaths_since_10!$H:$KU,T$1+2,FALSE)=0,NA(),VLOOKUP($A3,Deaths_since_10!$H:$KU,T$1+2,FALSE))</f>
        <v>417</v>
      </c>
      <c r="U3">
        <f>IF(VLOOKUP($A3,Deaths_since_10!$H:$KU,U$1+2,FALSE)=0,NA(),VLOOKUP($A3,Deaths_since_10!$H:$KU,U$1+2,FALSE))</f>
        <v>557</v>
      </c>
      <c r="V3">
        <f>IF(VLOOKUP($A3,Deaths_since_10!$H:$KU,V$1+2,FALSE)=0,NA(),VLOOKUP($A3,Deaths_since_10!$H:$KU,V$1+2,FALSE))</f>
        <v>706</v>
      </c>
      <c r="W3">
        <f>IF(VLOOKUP($A3,Deaths_since_10!$H:$KU,W$1+2,FALSE)=0,NA(),VLOOKUP($A3,Deaths_since_10!$H:$KU,W$1+2,FALSE))</f>
        <v>942</v>
      </c>
      <c r="X3">
        <f>IF(VLOOKUP($A3,Deaths_since_10!$H:$KU,X$1+2,FALSE)=0,NA(),VLOOKUP($A3,Deaths_since_10!$H:$KU,X$1+2,FALSE))</f>
        <v>1209</v>
      </c>
      <c r="Y3">
        <f>IF(VLOOKUP($A3,Deaths_since_10!$H:$KU,Y$1+2,FALSE)=0,NA(),VLOOKUP($A3,Deaths_since_10!$H:$KU,Y$1+2,FALSE))</f>
        <v>1581</v>
      </c>
      <c r="Z3">
        <f>IF(VLOOKUP($A3,Deaths_since_10!$H:$KU,Z$1+2,FALSE)=0,NA(),VLOOKUP($A3,Deaths_since_10!$H:$KU,Z$1+2,FALSE))</f>
        <v>2026</v>
      </c>
      <c r="AA3">
        <f>IF(VLOOKUP($A3,Deaths_since_10!$H:$KU,AA$1+2,FALSE)=0,NA(),VLOOKUP($A3,Deaths_since_10!$H:$KU,AA$1+2,FALSE))</f>
        <v>2467</v>
      </c>
      <c r="AB3">
        <f>IF(VLOOKUP($A3,Deaths_since_10!$H:$KU,AB$1+2,FALSE)=0,NA(),VLOOKUP($A3,Deaths_since_10!$H:$KU,AB$1+2,FALSE))</f>
        <v>2978</v>
      </c>
      <c r="AC3">
        <f>IF(VLOOKUP($A3,Deaths_since_10!$H:$KU,AC$1+2,FALSE)=0,NA(),VLOOKUP($A3,Deaths_since_10!$H:$KU,AC$1+2,FALSE))</f>
        <v>3873</v>
      </c>
      <c r="AD3">
        <f>IF(VLOOKUP($A3,Deaths_since_10!$H:$KU,AD$1+2,FALSE)=0,NA(),VLOOKUP($A3,Deaths_since_10!$H:$KU,AD$1+2,FALSE))</f>
        <v>4757</v>
      </c>
      <c r="AE3">
        <f>IF(VLOOKUP($A3,Deaths_since_10!$H:$KU,AE$1+2,FALSE)=0,NA(),VLOOKUP($A3,Deaths_since_10!$H:$KU,AE$1+2,FALSE))</f>
        <v>5926</v>
      </c>
      <c r="AF3">
        <f>IF(VLOOKUP($A3,Deaths_since_10!$H:$KU,AF$1+2,FALSE)=0,NA(),VLOOKUP($A3,Deaths_since_10!$H:$KU,AF$1+2,FALSE))</f>
        <v>7087</v>
      </c>
      <c r="AG3">
        <f>IF(VLOOKUP($A3,Deaths_since_10!$H:$KU,AG$1+2,FALSE)=0,NA(),VLOOKUP($A3,Deaths_since_10!$H:$KU,AG$1+2,FALSE))</f>
        <v>8407</v>
      </c>
      <c r="AH3">
        <f>IF(VLOOKUP($A3,Deaths_since_10!$H:$KU,AH$1+2,FALSE)=0,NA(),VLOOKUP($A3,Deaths_since_10!$H:$KU,AH$1+2,FALSE))</f>
        <v>9619</v>
      </c>
      <c r="AI3">
        <f>IF(VLOOKUP($A3,Deaths_since_10!$H:$KU,AI$1+2,FALSE)=0,NA(),VLOOKUP($A3,Deaths_since_10!$H:$KU,AI$1+2,FALSE))</f>
        <v>10783</v>
      </c>
      <c r="AJ3">
        <f>IF(VLOOKUP($A3,Deaths_since_10!$H:$KU,AJ$1+2,FALSE)=0,NA(),VLOOKUP($A3,Deaths_since_10!$H:$KU,AJ$1+2,FALSE))</f>
        <v>12794</v>
      </c>
      <c r="AK3">
        <f>IF(VLOOKUP($A3,Deaths_since_10!$H:$KU,AK$1+2,FALSE)=0,NA(),VLOOKUP($A3,Deaths_since_10!$H:$KU,AK$1+2,FALSE))</f>
        <v>14695</v>
      </c>
      <c r="AL3">
        <f>IF(VLOOKUP($A3,Deaths_since_10!$H:$KU,AL$1+2,FALSE)=0,NA(),VLOOKUP($A3,Deaths_since_10!$H:$KU,AL$1+2,FALSE))</f>
        <v>16544</v>
      </c>
      <c r="AM3">
        <f>IF(VLOOKUP($A3,Deaths_since_10!$H:$KU,AM$1+2,FALSE)=0,NA(),VLOOKUP($A3,Deaths_since_10!$H:$KU,AM$1+2,FALSE))</f>
        <v>18586</v>
      </c>
      <c r="AN3">
        <f>IF(VLOOKUP($A3,Deaths_since_10!$H:$KU,AN$1+2,FALSE)=0,NA(),VLOOKUP($A3,Deaths_since_10!$H:$KU,AN$1+2,FALSE))</f>
        <v>20462</v>
      </c>
      <c r="AO3">
        <f>IF(VLOOKUP($A3,Deaths_since_10!$H:$KU,AO$1+2,FALSE)=0,NA(),VLOOKUP($A3,Deaths_since_10!$H:$KU,AO$1+2,FALSE))</f>
        <v>22019</v>
      </c>
      <c r="AP3">
        <f>IF(VLOOKUP($A3,Deaths_since_10!$H:$KU,AP$1+2,FALSE)=0,NA(),VLOOKUP($A3,Deaths_since_10!$H:$KU,AP$1+2,FALSE))</f>
        <v>23528</v>
      </c>
      <c r="AQ3">
        <f>IF(VLOOKUP($A3,Deaths_since_10!$H:$KU,AQ$1+2,FALSE)=0,NA(),VLOOKUP($A3,Deaths_since_10!$H:$KU,AQ$1+2,FALSE))</f>
        <v>25831</v>
      </c>
      <c r="AR3">
        <f>IF(VLOOKUP($A3,Deaths_since_10!$H:$KU,AR$1+2,FALSE)=0,NA(),VLOOKUP($A3,Deaths_since_10!$H:$KU,AR$1+2,FALSE))</f>
        <v>28325</v>
      </c>
      <c r="AS3">
        <f>IF(VLOOKUP($A3,Deaths_since_10!$H:$KU,AS$1+2,FALSE)=0,NA(),VLOOKUP($A3,Deaths_since_10!$H:$KU,AS$1+2,FALSE))</f>
        <v>32916</v>
      </c>
      <c r="AT3">
        <f>IF(VLOOKUP($A3,Deaths_since_10!$H:$KU,AT$1+2,FALSE)=0,NA(),VLOOKUP($A3,Deaths_since_10!$H:$KU,AT$1+2,FALSE))</f>
        <v>36773</v>
      </c>
      <c r="AU3">
        <f>IF(VLOOKUP($A3,Deaths_since_10!$H:$KU,AU$1+2,FALSE)=0,NA(),VLOOKUP($A3,Deaths_since_10!$H:$KU,AU$1+2,FALSE))</f>
        <v>38664</v>
      </c>
      <c r="AV3">
        <f>IF(VLOOKUP($A3,Deaths_since_10!$H:$KU,AV$1+2,FALSE)=0,NA(),VLOOKUP($A3,Deaths_since_10!$H:$KU,AV$1+2,FALSE))</f>
        <v>40661</v>
      </c>
      <c r="AW3">
        <f>IF(VLOOKUP($A3,Deaths_since_10!$H:$KU,AW$1+2,FALSE)=0,NA(),VLOOKUP($A3,Deaths_since_10!$H:$KU,AW$1+2,FALSE))</f>
        <v>42094</v>
      </c>
      <c r="AX3" t="e">
        <f>IF(VLOOKUP($A3,Deaths_since_10!$H:$KU,AX$1+2,FALSE)=0,NA(),VLOOKUP($A3,Deaths_since_10!$H:$KU,AX$1+2,FALSE))</f>
        <v>#N/A</v>
      </c>
      <c r="AY3" t="e">
        <f>IF(VLOOKUP($A3,Deaths_since_10!$H:$KU,AY$1+2,FALSE)=0,NA(),VLOOKUP($A3,Deaths_since_10!$H:$KU,AY$1+2,FALSE))</f>
        <v>#N/A</v>
      </c>
      <c r="AZ3" t="e">
        <f>IF(VLOOKUP($A3,Deaths_since_10!$H:$KU,AZ$1+2,FALSE)=0,NA(),VLOOKUP($A3,Deaths_since_10!$H:$KU,AZ$1+2,FALSE))</f>
        <v>#N/A</v>
      </c>
      <c r="BA3" t="e">
        <f>IF(VLOOKUP($A3,Deaths_since_10!$H:$KU,BA$1+2,FALSE)=0,NA(),VLOOKUP($A3,Deaths_since_10!$H:$KU,BA$1+2,FALSE))</f>
        <v>#N/A</v>
      </c>
      <c r="BB3" t="e">
        <f>IF(VLOOKUP($A3,Deaths_since_10!$H:$KU,BB$1+2,FALSE)=0,NA(),VLOOKUP($A3,Deaths_since_10!$H:$KU,BB$1+2,FALSE))</f>
        <v>#N/A</v>
      </c>
      <c r="BC3" t="e">
        <f>IF(VLOOKUP($A3,Deaths_since_10!$H:$KU,BC$1+2,FALSE)=0,NA(),VLOOKUP($A3,Deaths_since_10!$H:$KU,BC$1+2,FALSE))</f>
        <v>#N/A</v>
      </c>
      <c r="BD3" t="e">
        <f>IF(VLOOKUP($A3,Deaths_since_10!$H:$KU,BD$1+2,FALSE)=0,NA(),VLOOKUP($A3,Deaths_since_10!$H:$KU,BD$1+2,FALSE))</f>
        <v>#N/A</v>
      </c>
      <c r="BE3" t="e">
        <f>IF(VLOOKUP($A3,Deaths_since_10!$H:$KU,BE$1+2,FALSE)=0,NA(),VLOOKUP($A3,Deaths_since_10!$H:$KU,BE$1+2,FALSE))</f>
        <v>#N/A</v>
      </c>
      <c r="BF3" t="e">
        <f>IF(VLOOKUP($A3,Deaths_since_10!$H:$KU,BF$1+2,FALSE)=0,NA(),VLOOKUP($A3,Deaths_since_10!$H:$KU,BF$1+2,FALSE))</f>
        <v>#N/A</v>
      </c>
      <c r="BG3" t="e">
        <f>IF(VLOOKUP($A3,Deaths_since_10!$H:$KU,BG$1+2,FALSE)=0,NA(),VLOOKUP($A3,Deaths_since_10!$H:$KU,BG$1+2,FALSE))</f>
        <v>#N/A</v>
      </c>
      <c r="BH3" t="e">
        <f>IF(VLOOKUP($A3,Deaths_since_10!$H:$KU,BH$1+2,FALSE)=0,NA(),VLOOKUP($A3,Deaths_since_10!$H:$KU,BH$1+2,FALSE))</f>
        <v>#N/A</v>
      </c>
      <c r="BI3" t="e">
        <f>IF(VLOOKUP($A3,Deaths_since_10!$H:$KU,BI$1+2,FALSE)=0,NA(),VLOOKUP($A3,Deaths_since_10!$H:$KU,BI$1+2,FALSE))</f>
        <v>#N/A</v>
      </c>
      <c r="BJ3" t="e">
        <f>IF(VLOOKUP($A3,Deaths_since_10!$H:$KU,BJ$1+2,FALSE)=0,NA(),VLOOKUP($A3,Deaths_since_10!$H:$KU,BJ$1+2,FALSE))</f>
        <v>#N/A</v>
      </c>
      <c r="BK3" t="e">
        <f>IF(VLOOKUP($A3,Deaths_since_10!$H:$KU,BK$1+2,FALSE)=0,NA(),VLOOKUP($A3,Deaths_since_10!$H:$KU,BK$1+2,FALSE))</f>
        <v>#N/A</v>
      </c>
      <c r="BL3" t="e">
        <f>IF(VLOOKUP($A3,Deaths_since_10!$H:$KU,BL$1+2,FALSE)=0,NA(),VLOOKUP($A3,Deaths_since_10!$H:$KU,BL$1+2,FALSE))</f>
        <v>#N/A</v>
      </c>
      <c r="BM3" t="e">
        <f>IF(VLOOKUP($A3,Deaths_since_10!$H:$KU,BM$1+2,FALSE)=0,NA(),VLOOKUP($A3,Deaths_since_10!$H:$KU,BM$1+2,FALSE))</f>
        <v>#N/A</v>
      </c>
      <c r="BN3" t="e">
        <f>IF(VLOOKUP($A3,Deaths_since_10!$H:$KU,BN$1+2,FALSE)=0,NA(),VLOOKUP($A3,Deaths_since_10!$H:$KU,BN$1+2,FALSE))</f>
        <v>#N/A</v>
      </c>
      <c r="BO3" t="e">
        <f>IF(VLOOKUP($A3,Deaths_since_10!$H:$KU,BO$1+2,FALSE)=0,NA(),VLOOKUP($A3,Deaths_since_10!$H:$KU,BO$1+2,FALSE))</f>
        <v>#N/A</v>
      </c>
      <c r="BP3" t="e">
        <f>IF(VLOOKUP($A3,Deaths_since_10!$H:$KU,BP$1+2,FALSE)=0,NA(),VLOOKUP($A3,Deaths_since_10!$H:$KU,BP$1+2,FALSE))</f>
        <v>#N/A</v>
      </c>
      <c r="BQ3" t="e">
        <f>IF(VLOOKUP($A3,Deaths_since_10!$H:$KU,BQ$1+2,FALSE)=0,NA(),VLOOKUP($A3,Deaths_since_10!$H:$KU,BQ$1+2,FALSE))</f>
        <v>#N/A</v>
      </c>
      <c r="BR3" t="e">
        <f>IF(VLOOKUP($A3,Deaths_since_10!$H:$KU,BR$1+2,FALSE)=0,NA(),VLOOKUP($A3,Deaths_since_10!$H:$KU,BR$1+2,FALSE))</f>
        <v>#N/A</v>
      </c>
      <c r="BS3" t="e">
        <f>IF(VLOOKUP($A3,Deaths_since_10!$H:$KU,BS$1+2,FALSE)=0,NA(),VLOOKUP($A3,Deaths_since_10!$H:$KU,BS$1+2,FALSE))</f>
        <v>#N/A</v>
      </c>
      <c r="BT3" t="e">
        <f>IF(VLOOKUP($A3,Deaths_since_10!$H:$KU,BT$1+2,FALSE)=0,NA(),VLOOKUP($A3,Deaths_since_10!$H:$KU,BT$1+2,FALSE))</f>
        <v>#N/A</v>
      </c>
      <c r="BU3" t="e">
        <f>IF(VLOOKUP($A3,Deaths_since_10!$H:$KU,BU$1+2,FALSE)=0,NA(),VLOOKUP($A3,Deaths_since_10!$H:$KU,BU$1+2,FALSE))</f>
        <v>#N/A</v>
      </c>
      <c r="BV3" t="e">
        <f>IF(VLOOKUP($A3,Deaths_since_10!$H:$KU,BV$1+2,FALSE)=0,NA(),VLOOKUP($A3,Deaths_since_10!$H:$KU,BV$1+2,FALSE))</f>
        <v>#N/A</v>
      </c>
      <c r="BW3" t="e">
        <f>IF(VLOOKUP($A3,Deaths_since_10!$H:$KU,BW$1+2,FALSE)=0,NA(),VLOOKUP($A3,Deaths_since_10!$H:$KU,BW$1+2,FALSE))</f>
        <v>#N/A</v>
      </c>
      <c r="BX3" t="e">
        <f>IF(VLOOKUP($A3,Deaths_since_10!$H:$KU,BX$1+2,FALSE)=0,NA(),VLOOKUP($A3,Deaths_since_10!$H:$KU,BX$1+2,FALSE))</f>
        <v>#N/A</v>
      </c>
      <c r="BY3" t="e">
        <f>IF(VLOOKUP($A3,Deaths_since_10!$H:$KU,BY$1+2,FALSE)=0,NA(),VLOOKUP($A3,Deaths_since_10!$H:$KU,BY$1+2,FALSE))</f>
        <v>#N/A</v>
      </c>
      <c r="BZ3" t="e">
        <f>IF(VLOOKUP($A3,Deaths_since_10!$H:$KU,BZ$1+2,FALSE)=0,NA(),VLOOKUP($A3,Deaths_since_10!$H:$KU,BZ$1+2,FALSE))</f>
        <v>#N/A</v>
      </c>
      <c r="CA3" t="e">
        <f>IF(VLOOKUP($A3,Deaths_since_10!$H:$KU,CA$1+2,FALSE)=0,NA(),VLOOKUP($A3,Deaths_since_10!$H:$KU,CA$1+2,FALSE))</f>
        <v>#N/A</v>
      </c>
      <c r="CB3" t="e">
        <f>IF(VLOOKUP($A3,Deaths_since_10!$H:$KU,CB$1+2,FALSE)=0,NA(),VLOOKUP($A3,Deaths_since_10!$H:$KU,CB$1+2,FALSE))</f>
        <v>#N/A</v>
      </c>
      <c r="CC3" t="e">
        <f>IF(VLOOKUP($A3,Deaths_since_10!$H:$KU,CC$1+2,FALSE)=0,NA(),VLOOKUP($A3,Deaths_since_10!$H:$KU,CC$1+2,FALSE))</f>
        <v>#N/A</v>
      </c>
      <c r="CD3" t="e">
        <f>IF(VLOOKUP($A3,Deaths_since_10!$H:$KU,CD$1+2,FALSE)=0,NA(),VLOOKUP($A3,Deaths_since_10!$H:$KU,CD$1+2,FALSE))</f>
        <v>#N/A</v>
      </c>
      <c r="CE3" t="e">
        <f>IF(VLOOKUP($A3,Deaths_since_10!$H:$KU,CE$1+2,FALSE)=0,NA(),VLOOKUP($A3,Deaths_since_10!$H:$KU,CE$1+2,FALSE))</f>
        <v>#N/A</v>
      </c>
      <c r="CF3" t="e">
        <f>IF(VLOOKUP($A3,Deaths_since_10!$H:$KU,CF$1+2,FALSE)=0,NA(),VLOOKUP($A3,Deaths_since_10!$H:$KU,CF$1+2,FALSE))</f>
        <v>#N/A</v>
      </c>
      <c r="CG3" t="e">
        <f>IF(VLOOKUP($A3,Deaths_since_10!$H:$KU,CG$1+2,FALSE)=0,NA(),VLOOKUP($A3,Deaths_since_10!$H:$KU,CG$1+2,FALSE))</f>
        <v>#N/A</v>
      </c>
      <c r="CH3" t="e">
        <f>IF(VLOOKUP($A3,Deaths_since_10!$H:$KU,CH$1+2,FALSE)=0,NA(),VLOOKUP($A3,Deaths_since_10!$H:$KU,CH$1+2,FALSE))</f>
        <v>#N/A</v>
      </c>
      <c r="CI3" t="e">
        <f>IF(VLOOKUP($A3,Deaths_since_10!$H:$KU,CI$1+2,FALSE)=0,NA(),VLOOKUP($A3,Deaths_since_10!$H:$KU,CI$1+2,FALSE))</f>
        <v>#N/A</v>
      </c>
      <c r="CJ3" t="e">
        <f>IF(VLOOKUP($A3,Deaths_since_10!$H:$KU,CJ$1+2,FALSE)=0,NA(),VLOOKUP($A3,Deaths_since_10!$H:$KU,CJ$1+2,FALSE))</f>
        <v>#N/A</v>
      </c>
      <c r="CK3" t="e">
        <f>IF(VLOOKUP($A3,Deaths_since_10!$H:$KU,CK$1+2,FALSE)=0,NA(),VLOOKUP($A3,Deaths_since_10!$H:$KU,CK$1+2,FALSE))</f>
        <v>#N/A</v>
      </c>
      <c r="CL3" t="e">
        <f>IF(VLOOKUP($A3,Deaths_since_10!$H:$KU,CL$1+2,FALSE)=0,NA(),VLOOKUP($A3,Deaths_since_10!$H:$KU,CL$1+2,FALSE))</f>
        <v>#N/A</v>
      </c>
      <c r="CM3" t="e">
        <f>IF(VLOOKUP($A3,Deaths_since_10!$H:$KU,CM$1+2,FALSE)=0,NA(),VLOOKUP($A3,Deaths_since_10!$H:$KU,CM$1+2,FALSE))</f>
        <v>#N/A</v>
      </c>
      <c r="CN3" t="e">
        <f>IF(VLOOKUP($A3,Deaths_since_10!$H:$KU,CN$1+2,FALSE)=0,NA(),VLOOKUP($A3,Deaths_since_10!$H:$KU,CN$1+2,FALSE))</f>
        <v>#N/A</v>
      </c>
      <c r="CO3" t="e">
        <f>IF(VLOOKUP($A3,Deaths_since_10!$H:$KU,CO$1+2,FALSE)=0,NA(),VLOOKUP($A3,Deaths_since_10!$H:$KU,CO$1+2,FALSE))</f>
        <v>#N/A</v>
      </c>
      <c r="CP3" t="e">
        <f>IF(VLOOKUP($A3,Deaths_since_10!$H:$KU,CP$1+2,FALSE)=0,NA(),VLOOKUP($A3,Deaths_since_10!$H:$KU,CP$1+2,FALSE))</f>
        <v>#N/A</v>
      </c>
      <c r="CQ3" t="e">
        <f>IF(VLOOKUP($A3,Deaths_since_10!$H:$KU,CQ$1+2,FALSE)=0,NA(),VLOOKUP($A3,Deaths_since_10!$H:$KU,CQ$1+2,FALSE))</f>
        <v>#N/A</v>
      </c>
      <c r="CR3" t="e">
        <f>IF(VLOOKUP($A3,Deaths_since_10!$H:$KU,CR$1+2,FALSE)=0,NA(),VLOOKUP($A3,Deaths_since_10!$H:$KU,CR$1+2,FALSE))</f>
        <v>#N/A</v>
      </c>
      <c r="CS3" t="e">
        <f>IF(VLOOKUP($A3,Deaths_since_10!$H:$KU,CS$1+2,FALSE)=0,NA(),VLOOKUP($A3,Deaths_since_10!$H:$KU,CS$1+2,FALSE))</f>
        <v>#N/A</v>
      </c>
      <c r="CT3" t="e">
        <f>IF(VLOOKUP($A3,Deaths_since_10!$H:$KU,CT$1+2,FALSE)=0,NA(),VLOOKUP($A3,Deaths_since_10!$H:$KU,CT$1+2,FALSE))</f>
        <v>#N/A</v>
      </c>
      <c r="CU3" t="e">
        <f>IF(VLOOKUP($A3,Deaths_since_10!$H:$KU,CU$1+2,FALSE)=0,NA(),VLOOKUP($A3,Deaths_since_10!$H:$KU,CU$1+2,FALSE))</f>
        <v>#N/A</v>
      </c>
      <c r="CV3" t="e">
        <f>IF(VLOOKUP($A3,Deaths_since_10!$H:$KU,CV$1+2,FALSE)=0,NA(),VLOOKUP($A3,Deaths_since_10!$H:$KU,CV$1+2,FALSE))</f>
        <v>#N/A</v>
      </c>
      <c r="CW3" t="e">
        <f>IF(VLOOKUP($A3,Deaths_since_10!$H:$KU,CW$1+2,FALSE)=0,NA(),VLOOKUP($A3,Deaths_since_10!$H:$KU,CW$1+2,FALSE))</f>
        <v>#N/A</v>
      </c>
      <c r="CX3" t="e">
        <f>IF(VLOOKUP($A3,Deaths_since_10!$H:$KU,CX$1+2,FALSE)=0,NA(),VLOOKUP($A3,Deaths_since_10!$H:$KU,CX$1+2,FALSE))</f>
        <v>#N/A</v>
      </c>
      <c r="CY3" t="e">
        <f>IF(VLOOKUP($A3,Deaths_since_10!$H:$KU,CY$1+2,FALSE)=0,NA(),VLOOKUP($A3,Deaths_since_10!$H:$KU,CY$1+2,FALSE))</f>
        <v>#N/A</v>
      </c>
      <c r="CZ3" t="e">
        <f>IF(VLOOKUP($A3,Deaths_since_10!$H:$KU,CZ$1+2,FALSE)=0,NA(),VLOOKUP($A3,Deaths_since_10!$H:$KU,CZ$1+2,FALSE))</f>
        <v>#N/A</v>
      </c>
      <c r="DA3" t="e">
        <f>IF(VLOOKUP($A3,Deaths_since_10!$H:$KU,DA$1+2,FALSE)=0,NA(),VLOOKUP($A3,Deaths_since_10!$H:$KU,DA$1+2,FALSE))</f>
        <v>#N/A</v>
      </c>
      <c r="DB3" t="e">
        <f>IF(VLOOKUP($A3,Deaths_since_10!$H:$KU,DB$1+2,FALSE)=0,NA(),VLOOKUP($A3,Deaths_since_10!$H:$KU,DB$1+2,FALSE))</f>
        <v>#N/A</v>
      </c>
      <c r="DC3" t="e">
        <f>IF(VLOOKUP($A3,Deaths_since_10!$H:$KU,DC$1+2,FALSE)=0,NA(),VLOOKUP($A3,Deaths_since_10!$H:$KU,DC$1+2,FALSE))</f>
        <v>#N/A</v>
      </c>
      <c r="DD3" t="e">
        <f>IF(VLOOKUP($A3,Deaths_since_10!$H:$KU,DD$1+2,FALSE)=0,NA(),VLOOKUP($A3,Deaths_since_10!$H:$KU,DD$1+2,FALSE))</f>
        <v>#N/A</v>
      </c>
      <c r="DE3" t="e">
        <f>IF(VLOOKUP($A3,Deaths_since_10!$H:$KU,DE$1+2,FALSE)=0,NA(),VLOOKUP($A3,Deaths_since_10!$H:$KU,DE$1+2,FALSE))</f>
        <v>#N/A</v>
      </c>
      <c r="DF3" t="e">
        <f>IF(VLOOKUP($A3,Deaths_since_10!$H:$KU,DF$1+2,FALSE)=0,NA(),VLOOKUP($A3,Deaths_since_10!$H:$KU,DF$1+2,FALSE))</f>
        <v>#N/A</v>
      </c>
      <c r="DG3" t="e">
        <f>IF(VLOOKUP($A3,Deaths_since_10!$H:$KU,DG$1+2,FALSE)=0,NA(),VLOOKUP($A3,Deaths_since_10!$H:$KU,DG$1+2,FALSE))</f>
        <v>#N/A</v>
      </c>
      <c r="DH3" t="e">
        <f>IF(VLOOKUP($A3,Deaths_since_10!$H:$KU,DH$1+2,FALSE)=0,NA(),VLOOKUP($A3,Deaths_since_10!$H:$KU,DH$1+2,FALSE))</f>
        <v>#N/A</v>
      </c>
      <c r="DI3" t="e">
        <f>IF(VLOOKUP($A3,Deaths_since_10!$H:$KU,DI$1+2,FALSE)=0,NA(),VLOOKUP($A3,Deaths_since_10!$H:$KU,DI$1+2,FALSE))</f>
        <v>#N/A</v>
      </c>
      <c r="DJ3" t="e">
        <f>IF(VLOOKUP($A3,Deaths_since_10!$H:$KU,DJ$1+2,FALSE)=0,NA(),VLOOKUP($A3,Deaths_since_10!$H:$KU,DJ$1+2,FALSE))</f>
        <v>#N/A</v>
      </c>
      <c r="DK3" t="e">
        <f>IF(VLOOKUP($A3,Deaths_since_10!$H:$KU,DK$1+2,FALSE)=0,NA(),VLOOKUP($A3,Deaths_since_10!$H:$KU,DK$1+2,FALSE))</f>
        <v>#N/A</v>
      </c>
      <c r="DL3" t="e">
        <f>IF(VLOOKUP($A3,Deaths_since_10!$H:$KU,DL$1+2,FALSE)=0,NA(),VLOOKUP($A3,Deaths_since_10!$H:$KU,DL$1+2,FALSE))</f>
        <v>#N/A</v>
      </c>
      <c r="DM3" t="e">
        <f>IF(VLOOKUP($A3,Deaths_since_10!$H:$KU,DM$1+2,FALSE)=0,NA(),VLOOKUP($A3,Deaths_since_10!$H:$KU,DM$1+2,FALSE))</f>
        <v>#N/A</v>
      </c>
      <c r="DN3" t="e">
        <f>IF(VLOOKUP($A3,Deaths_since_10!$H:$KU,DN$1+2,FALSE)=0,NA(),VLOOKUP($A3,Deaths_since_10!$H:$KU,DN$1+2,FALSE))</f>
        <v>#N/A</v>
      </c>
      <c r="DO3" t="e">
        <f>IF(VLOOKUP($A3,Deaths_since_10!$H:$KU,DO$1+2,FALSE)=0,NA(),VLOOKUP($A3,Deaths_since_10!$H:$KU,DO$1+2,FALSE))</f>
        <v>#N/A</v>
      </c>
      <c r="DP3" t="e">
        <f>IF(VLOOKUP($A3,Deaths_since_10!$H:$KU,DP$1+2,FALSE)=0,NA(),VLOOKUP($A3,Deaths_since_10!$H:$KU,DP$1+2,FALSE))</f>
        <v>#N/A</v>
      </c>
      <c r="DQ3" t="e">
        <f>IF(VLOOKUP($A3,Deaths_since_10!$H:$KU,DQ$1+2,FALSE)=0,NA(),VLOOKUP($A3,Deaths_since_10!$H:$KU,DQ$1+2,FALSE))</f>
        <v>#N/A</v>
      </c>
      <c r="DR3" t="e">
        <f>IF(VLOOKUP($A3,Deaths_since_10!$H:$KU,DR$1+2,FALSE)=0,NA(),VLOOKUP($A3,Deaths_since_10!$H:$KU,DR$1+2,FALSE))</f>
        <v>#N/A</v>
      </c>
      <c r="DS3" t="e">
        <f>IF(VLOOKUP($A3,Deaths_since_10!$H:$KU,DS$1+2,FALSE)=0,NA(),VLOOKUP($A3,Deaths_since_10!$H:$KU,DS$1+2,FALSE))</f>
        <v>#N/A</v>
      </c>
      <c r="DT3" t="e">
        <f>IF(VLOOKUP($A3,Deaths_since_10!$H:$KU,DT$1+2,FALSE)=0,NA(),VLOOKUP($A3,Deaths_since_10!$H:$KU,DT$1+2,FALSE))</f>
        <v>#N/A</v>
      </c>
      <c r="DU3" t="e">
        <f>IF(VLOOKUP($A3,Deaths_since_10!$H:$KU,DU$1+2,FALSE)=0,NA(),VLOOKUP($A3,Deaths_since_10!$H:$KU,DU$1+2,FALSE))</f>
        <v>#N/A</v>
      </c>
      <c r="DV3" t="e">
        <f>IF(VLOOKUP($A3,Deaths_since_10!$H:$KU,DV$1+2,FALSE)=0,NA(),VLOOKUP($A3,Deaths_since_10!$H:$KU,DV$1+2,FALSE))</f>
        <v>#N/A</v>
      </c>
      <c r="DW3" t="e">
        <f>IF(VLOOKUP($A3,Deaths_since_10!$H:$KU,DW$1+2,FALSE)=0,NA(),VLOOKUP($A3,Deaths_since_10!$H:$KU,DW$1+2,FALSE))</f>
        <v>#N/A</v>
      </c>
      <c r="DX3" t="e">
        <f>IF(VLOOKUP($A3,Deaths_since_10!$H:$KU,DX$1+2,FALSE)=0,NA(),VLOOKUP($A3,Deaths_since_10!$H:$KU,DX$1+2,FALSE))</f>
        <v>#N/A</v>
      </c>
      <c r="DY3" t="e">
        <f>IF(VLOOKUP($A3,Deaths_since_10!$H:$KU,DY$1+2,FALSE)=0,NA(),VLOOKUP($A3,Deaths_since_10!$H:$KU,DY$1+2,FALSE))</f>
        <v>#N/A</v>
      </c>
      <c r="DZ3" t="e">
        <f>IF(VLOOKUP($A3,Deaths_since_10!$H:$KU,DZ$1+2,FALSE)=0,NA(),VLOOKUP($A3,Deaths_since_10!$H:$KU,DZ$1+2,FALSE))</f>
        <v>#N/A</v>
      </c>
      <c r="EA3" t="e">
        <f>IF(VLOOKUP($A3,Deaths_since_10!$H:$KU,EA$1+2,FALSE)=0,NA(),VLOOKUP($A3,Deaths_since_10!$H:$KU,EA$1+2,FALSE))</f>
        <v>#N/A</v>
      </c>
      <c r="EB3" t="e">
        <f>IF(VLOOKUP($A3,Deaths_since_10!$H:$KU,EB$1+2,FALSE)=0,NA(),VLOOKUP($A3,Deaths_since_10!$H:$KU,EB$1+2,FALSE))</f>
        <v>#N/A</v>
      </c>
      <c r="EC3" t="e">
        <f>IF(VLOOKUP($A3,Deaths_since_10!$H:$KU,EC$1+2,FALSE)=0,NA(),VLOOKUP($A3,Deaths_since_10!$H:$KU,EC$1+2,FALSE))</f>
        <v>#N/A</v>
      </c>
      <c r="ED3" t="e">
        <f>IF(VLOOKUP($A3,Deaths_since_10!$H:$KU,ED$1+2,FALSE)=0,NA(),VLOOKUP($A3,Deaths_since_10!$H:$KU,ED$1+2,FALSE))</f>
        <v>#N/A</v>
      </c>
      <c r="EE3" t="e">
        <f>IF(VLOOKUP($A3,Deaths_since_10!$H:$KU,EE$1+2,FALSE)=0,NA(),VLOOKUP($A3,Deaths_since_10!$H:$KU,EE$1+2,FALSE))</f>
        <v>#N/A</v>
      </c>
      <c r="EF3" t="e">
        <f>IF(VLOOKUP($A3,Deaths_since_10!$H:$KU,EF$1+2,FALSE)=0,NA(),VLOOKUP($A3,Deaths_since_10!$H:$KU,EF$1+2,FALSE))</f>
        <v>#N/A</v>
      </c>
      <c r="EG3" t="e">
        <f>IF(VLOOKUP($A3,Deaths_since_10!$H:$KU,EG$1+2,FALSE)=0,NA(),VLOOKUP($A3,Deaths_since_10!$H:$KU,EG$1+2,FALSE))</f>
        <v>#N/A</v>
      </c>
      <c r="EH3" t="e">
        <f>IF(VLOOKUP($A3,Deaths_since_10!$H:$KU,EH$1+2,FALSE)=0,NA(),VLOOKUP($A3,Deaths_since_10!$H:$KU,EH$1+2,FALSE))</f>
        <v>#N/A</v>
      </c>
      <c r="EI3" t="e">
        <f>IF(VLOOKUP($A3,Deaths_since_10!$H:$KU,EI$1+2,FALSE)=0,NA(),VLOOKUP($A3,Deaths_since_10!$H:$KU,EI$1+2,FALSE))</f>
        <v>#N/A</v>
      </c>
      <c r="EJ3" t="e">
        <f>IF(VLOOKUP($A3,Deaths_since_10!$H:$KU,EJ$1+2,FALSE)=0,NA(),VLOOKUP($A3,Deaths_since_10!$H:$KU,EJ$1+2,FALSE))</f>
        <v>#N/A</v>
      </c>
      <c r="EK3" t="e">
        <f>IF(VLOOKUP($A3,Deaths_since_10!$H:$KU,EK$1+2,FALSE)=0,NA(),VLOOKUP($A3,Deaths_since_10!$H:$KU,EK$1+2,FALSE))</f>
        <v>#N/A</v>
      </c>
      <c r="EL3" t="e">
        <f>IF(VLOOKUP($A3,Deaths_since_10!$H:$KU,EL$1+2,FALSE)=0,NA(),VLOOKUP($A3,Deaths_since_10!$H:$KU,EL$1+2,FALSE))</f>
        <v>#N/A</v>
      </c>
      <c r="EM3" t="e">
        <f>IF(VLOOKUP($A3,Deaths_since_10!$H:$KU,EM$1+2,FALSE)=0,NA(),VLOOKUP($A3,Deaths_since_10!$H:$KU,EM$1+2,FALSE))</f>
        <v>#N/A</v>
      </c>
      <c r="EN3" t="e">
        <f>IF(VLOOKUP($A3,Deaths_since_10!$H:$KU,EN$1+2,FALSE)=0,NA(),VLOOKUP($A3,Deaths_since_10!$H:$KU,EN$1+2,FALSE))</f>
        <v>#N/A</v>
      </c>
      <c r="EO3" t="e">
        <f>IF(VLOOKUP($A3,Deaths_since_10!$H:$KU,EO$1+2,FALSE)=0,NA(),VLOOKUP($A3,Deaths_since_10!$H:$KU,EO$1+2,FALSE))</f>
        <v>#N/A</v>
      </c>
      <c r="EP3" t="e">
        <f>IF(VLOOKUP($A3,Deaths_since_10!$H:$KU,EP$1+2,FALSE)=0,NA(),VLOOKUP($A3,Deaths_since_10!$H:$KU,EP$1+2,FALSE))</f>
        <v>#N/A</v>
      </c>
      <c r="EQ3" t="e">
        <f>IF(VLOOKUP($A3,Deaths_since_10!$H:$KU,EQ$1+2,FALSE)=0,NA(),VLOOKUP($A3,Deaths_since_10!$H:$KU,EQ$1+2,FALSE))</f>
        <v>#N/A</v>
      </c>
      <c r="ER3" t="e">
        <f>IF(VLOOKUP($A3,Deaths_since_10!$H:$KU,ER$1+2,FALSE)=0,NA(),VLOOKUP($A3,Deaths_since_10!$H:$KU,ER$1+2,FALSE))</f>
        <v>#N/A</v>
      </c>
      <c r="ES3" t="e">
        <f>IF(VLOOKUP($A3,Deaths_since_10!$H:$KU,ES$1+2,FALSE)=0,NA(),VLOOKUP($A3,Deaths_since_10!$H:$KU,ES$1+2,FALSE))</f>
        <v>#N/A</v>
      </c>
      <c r="ET3" t="e">
        <f>IF(VLOOKUP($A3,Deaths_since_10!$H:$KU,ET$1+2,FALSE)=0,NA(),VLOOKUP($A3,Deaths_since_10!$H:$KU,ET$1+2,FALSE))</f>
        <v>#N/A</v>
      </c>
      <c r="EU3" t="e">
        <f>IF(VLOOKUP($A3,Deaths_since_10!$H:$KU,EU$1+2,FALSE)=0,NA(),VLOOKUP($A3,Deaths_since_10!$H:$KU,EU$1+2,FALSE))</f>
        <v>#N/A</v>
      </c>
      <c r="EV3" t="e">
        <f>IF(VLOOKUP($A3,Deaths_since_10!$H:$KU,EV$1+2,FALSE)=0,NA(),VLOOKUP($A3,Deaths_since_10!$H:$KU,EV$1+2,FALSE))</f>
        <v>#N/A</v>
      </c>
      <c r="EW3" t="e">
        <f>IF(VLOOKUP($A3,Deaths_since_10!$H:$KU,EW$1+2,FALSE)=0,NA(),VLOOKUP($A3,Deaths_since_10!$H:$KU,EW$1+2,FALSE))</f>
        <v>#N/A</v>
      </c>
      <c r="EX3" t="e">
        <f>IF(VLOOKUP($A3,Deaths_since_10!$H:$KU,EX$1+2,FALSE)=0,NA(),VLOOKUP($A3,Deaths_since_10!$H:$KU,EX$1+2,FALSE))</f>
        <v>#N/A</v>
      </c>
      <c r="EY3" t="e">
        <f>IF(VLOOKUP($A3,Deaths_since_10!$H:$KU,EY$1+2,FALSE)=0,NA(),VLOOKUP($A3,Deaths_since_10!$H:$KU,EY$1+2,FALSE))</f>
        <v>#N/A</v>
      </c>
      <c r="EZ3" t="e">
        <f>IF(VLOOKUP($A3,Deaths_since_10!$H:$KU,EZ$1+2,FALSE)=0,NA(),VLOOKUP($A3,Deaths_since_10!$H:$KU,EZ$1+2,FALSE))</f>
        <v>#N/A</v>
      </c>
      <c r="FA3" t="e">
        <f>IF(VLOOKUP($A3,Deaths_since_10!$H:$KU,FA$1+2,FALSE)=0,NA(),VLOOKUP($A3,Deaths_since_10!$H:$KU,FA$1+2,FALSE))</f>
        <v>#N/A</v>
      </c>
      <c r="FB3" t="e">
        <f>IF(VLOOKUP($A3,Deaths_since_10!$H:$KU,FB$1+2,FALSE)=0,NA(),VLOOKUP($A3,Deaths_since_10!$H:$KU,FB$1+2,FALSE))</f>
        <v>#N/A</v>
      </c>
      <c r="FC3" t="e">
        <f>IF(VLOOKUP($A3,Deaths_since_10!$H:$KU,FC$1+2,FALSE)=0,NA(),VLOOKUP($A3,Deaths_since_10!$H:$KU,FC$1+2,FALSE))</f>
        <v>#N/A</v>
      </c>
      <c r="FD3" t="e">
        <f>IF(VLOOKUP($A3,Deaths_since_10!$H:$KU,FD$1+2,FALSE)=0,NA(),VLOOKUP($A3,Deaths_since_10!$H:$KU,FD$1+2,FALSE))</f>
        <v>#N/A</v>
      </c>
      <c r="FE3" t="e">
        <f>IF(VLOOKUP($A3,Deaths_since_10!$H:$KU,FE$1+2,FALSE)=0,NA(),VLOOKUP($A3,Deaths_since_10!$H:$KU,FE$1+2,FALSE))</f>
        <v>#N/A</v>
      </c>
      <c r="FF3" t="e">
        <f>IF(VLOOKUP($A3,Deaths_since_10!$H:$KU,FF$1+2,FALSE)=0,NA(),VLOOKUP($A3,Deaths_since_10!$H:$KU,FF$1+2,FALSE))</f>
        <v>#N/A</v>
      </c>
      <c r="FG3" t="e">
        <f>IF(VLOOKUP($A3,Deaths_since_10!$H:$KU,FG$1+2,FALSE)=0,NA(),VLOOKUP($A3,Deaths_since_10!$H:$KU,FG$1+2,FALSE))</f>
        <v>#N/A</v>
      </c>
      <c r="FH3" t="e">
        <f>IF(VLOOKUP($A3,Deaths_since_10!$H:$KU,FH$1+2,FALSE)=0,NA(),VLOOKUP($A3,Deaths_since_10!$H:$KU,FH$1+2,FALSE))</f>
        <v>#N/A</v>
      </c>
      <c r="FI3" t="e">
        <f>IF(VLOOKUP($A3,Deaths_since_10!$H:$KU,FI$1+2,FALSE)=0,NA(),VLOOKUP($A3,Deaths_since_10!$H:$KU,FI$1+2,FALSE))</f>
        <v>#N/A</v>
      </c>
      <c r="FJ3" t="e">
        <f>IF(VLOOKUP($A3,Deaths_since_10!$H:$KU,FJ$1+2,FALSE)=0,NA(),VLOOKUP($A3,Deaths_since_10!$H:$KU,FJ$1+2,FALSE))</f>
        <v>#N/A</v>
      </c>
      <c r="FK3" t="e">
        <f>IF(VLOOKUP($A3,Deaths_since_10!$H:$KU,FK$1+2,FALSE)=0,NA(),VLOOKUP($A3,Deaths_since_10!$H:$KU,FK$1+2,FALSE))</f>
        <v>#N/A</v>
      </c>
      <c r="FL3" t="e">
        <f>IF(VLOOKUP($A3,Deaths_since_10!$H:$KU,FL$1+2,FALSE)=0,NA(),VLOOKUP($A3,Deaths_since_10!$H:$KU,FL$1+2,FALSE))</f>
        <v>#N/A</v>
      </c>
      <c r="FM3" t="e">
        <f>IF(VLOOKUP($A3,Deaths_since_10!$H:$KU,FM$1+2,FALSE)=0,NA(),VLOOKUP($A3,Deaths_since_10!$H:$KU,FM$1+2,FALSE))</f>
        <v>#N/A</v>
      </c>
      <c r="FN3" t="e">
        <f>IF(VLOOKUP($A3,Deaths_since_10!$H:$KU,FN$1+2,FALSE)=0,NA(),VLOOKUP($A3,Deaths_since_10!$H:$KU,FN$1+2,FALSE))</f>
        <v>#N/A</v>
      </c>
      <c r="FO3" t="e">
        <f>IF(VLOOKUP($A3,Deaths_since_10!$H:$KU,FO$1+2,FALSE)=0,NA(),VLOOKUP($A3,Deaths_since_10!$H:$KU,FO$1+2,FALSE))</f>
        <v>#N/A</v>
      </c>
      <c r="FP3" t="e">
        <f>IF(VLOOKUP($A3,Deaths_since_10!$H:$KU,FP$1+2,FALSE)=0,NA(),VLOOKUP($A3,Deaths_since_10!$H:$KU,FP$1+2,FALSE))</f>
        <v>#N/A</v>
      </c>
      <c r="FQ3" t="e">
        <f>IF(VLOOKUP($A3,Deaths_since_10!$H:$KU,FQ$1+2,FALSE)=0,NA(),VLOOKUP($A3,Deaths_since_10!$H:$KU,FQ$1+2,FALSE))</f>
        <v>#N/A</v>
      </c>
      <c r="FR3" t="e">
        <f>IF(VLOOKUP($A3,Deaths_since_10!$H:$KU,FR$1+2,FALSE)=0,NA(),VLOOKUP($A3,Deaths_since_10!$H:$KU,FR$1+2,FALSE))</f>
        <v>#N/A</v>
      </c>
      <c r="FS3" t="e">
        <f>IF(VLOOKUP($A3,Deaths_since_10!$H:$KU,FS$1+2,FALSE)=0,NA(),VLOOKUP($A3,Deaths_since_10!$H:$KU,FS$1+2,FALSE))</f>
        <v>#N/A</v>
      </c>
      <c r="FT3" t="e">
        <f>IF(VLOOKUP($A3,Deaths_since_10!$H:$KU,FT$1+2,FALSE)=0,NA(),VLOOKUP($A3,Deaths_since_10!$H:$KU,FT$1+2,FALSE))</f>
        <v>#N/A</v>
      </c>
      <c r="FU3" t="e">
        <f>IF(VLOOKUP($A3,Deaths_since_10!$H:$KU,FU$1+2,FALSE)=0,NA(),VLOOKUP($A3,Deaths_since_10!$H:$KU,FU$1+2,FALSE))</f>
        <v>#N/A</v>
      </c>
      <c r="FV3" t="e">
        <f>IF(VLOOKUP($A3,Deaths_since_10!$H:$KU,FV$1+2,FALSE)=0,NA(),VLOOKUP($A3,Deaths_since_10!$H:$KU,FV$1+2,FALSE))</f>
        <v>#N/A</v>
      </c>
      <c r="FW3" t="e">
        <f>IF(VLOOKUP($A3,Deaths_since_10!$H:$KU,FW$1+2,FALSE)=0,NA(),VLOOKUP($A3,Deaths_since_10!$H:$KU,FW$1+2,FALSE))</f>
        <v>#N/A</v>
      </c>
      <c r="FX3" t="e">
        <f>IF(VLOOKUP($A3,Deaths_since_10!$H:$KU,FX$1+2,FALSE)=0,NA(),VLOOKUP($A3,Deaths_since_10!$H:$KU,FX$1+2,FALSE))</f>
        <v>#N/A</v>
      </c>
      <c r="FY3" t="e">
        <f>IF(VLOOKUP($A3,Deaths_since_10!$H:$KU,FY$1+2,FALSE)=0,NA(),VLOOKUP($A3,Deaths_since_10!$H:$KU,FY$1+2,FALSE))</f>
        <v>#N/A</v>
      </c>
      <c r="FZ3" t="e">
        <f>IF(VLOOKUP($A3,Deaths_since_10!$H:$KU,FZ$1+2,FALSE)=0,NA(),VLOOKUP($A3,Deaths_since_10!$H:$KU,FZ$1+2,FALSE))</f>
        <v>#N/A</v>
      </c>
      <c r="GA3" t="e">
        <f>IF(VLOOKUP($A3,Deaths_since_10!$H:$KU,GA$1+2,FALSE)=0,NA(),VLOOKUP($A3,Deaths_since_10!$H:$KU,GA$1+2,FALSE))</f>
        <v>#N/A</v>
      </c>
      <c r="GB3" t="e">
        <f>IF(VLOOKUP($A3,Deaths_since_10!$H:$KU,GB$1+2,FALSE)=0,NA(),VLOOKUP($A3,Deaths_since_10!$H:$KU,GB$1+2,FALSE))</f>
        <v>#N/A</v>
      </c>
      <c r="GC3" t="e">
        <f>IF(VLOOKUP($A3,Deaths_since_10!$H:$KU,GC$1+2,FALSE)=0,NA(),VLOOKUP($A3,Deaths_since_10!$H:$KU,GC$1+2,FALSE))</f>
        <v>#N/A</v>
      </c>
      <c r="GD3" t="e">
        <f>IF(VLOOKUP($A3,Deaths_since_10!$H:$KU,GD$1+2,FALSE)=0,NA(),VLOOKUP($A3,Deaths_since_10!$H:$KU,GD$1+2,FALSE))</f>
        <v>#N/A</v>
      </c>
      <c r="GE3" t="e">
        <f>IF(VLOOKUP($A3,Deaths_since_10!$H:$KU,GE$1+2,FALSE)=0,NA(),VLOOKUP($A3,Deaths_since_10!$H:$KU,GE$1+2,FALSE))</f>
        <v>#N/A</v>
      </c>
      <c r="GF3" t="e">
        <f>IF(VLOOKUP($A3,Deaths_since_10!$H:$KU,GF$1+2,FALSE)=0,NA(),VLOOKUP($A3,Deaths_since_10!$H:$KU,GF$1+2,FALSE))</f>
        <v>#N/A</v>
      </c>
      <c r="GG3" t="e">
        <f>IF(VLOOKUP($A3,Deaths_since_10!$H:$KU,GG$1+2,FALSE)=0,NA(),VLOOKUP($A3,Deaths_since_10!$H:$KU,GG$1+2,FALSE))</f>
        <v>#N/A</v>
      </c>
      <c r="GH3" t="e">
        <f>IF(VLOOKUP($A3,Deaths_since_10!$H:$KU,GH$1+2,FALSE)=0,NA(),VLOOKUP($A3,Deaths_since_10!$H:$KU,GH$1+2,FALSE))</f>
        <v>#N/A</v>
      </c>
      <c r="GI3" t="e">
        <f>IF(VLOOKUP($A3,Deaths_since_10!$H:$KU,GI$1+2,FALSE)=0,NA(),VLOOKUP($A3,Deaths_since_10!$H:$KU,GI$1+2,FALSE))</f>
        <v>#N/A</v>
      </c>
      <c r="GJ3" t="e">
        <f>IF(VLOOKUP($A3,Deaths_since_10!$H:$KU,GJ$1+2,FALSE)=0,NA(),VLOOKUP($A3,Deaths_since_10!$H:$KU,GJ$1+2,FALSE))</f>
        <v>#N/A</v>
      </c>
      <c r="GK3" t="e">
        <f>IF(VLOOKUP($A3,Deaths_since_10!$H:$KU,GK$1+2,FALSE)=0,NA(),VLOOKUP($A3,Deaths_since_10!$H:$KU,GK$1+2,FALSE))</f>
        <v>#N/A</v>
      </c>
      <c r="GL3" t="e">
        <f>IF(VLOOKUP($A3,Deaths_since_10!$H:$KU,GL$1+2,FALSE)=0,NA(),VLOOKUP($A3,Deaths_since_10!$H:$KU,GL$1+2,FALSE))</f>
        <v>#N/A</v>
      </c>
      <c r="GM3" t="e">
        <f>IF(VLOOKUP($A3,Deaths_since_10!$H:$KU,GM$1+2,FALSE)=0,NA(),VLOOKUP($A3,Deaths_since_10!$H:$KU,GM$1+2,FALSE))</f>
        <v>#N/A</v>
      </c>
      <c r="GN3" t="e">
        <f>IF(VLOOKUP($A3,Deaths_since_10!$H:$KU,GN$1+2,FALSE)=0,NA(),VLOOKUP($A3,Deaths_since_10!$H:$KU,GN$1+2,FALSE))</f>
        <v>#N/A</v>
      </c>
      <c r="GO3" t="e">
        <f>IF(VLOOKUP($A3,Deaths_since_10!$H:$KU,GO$1+2,FALSE)=0,NA(),VLOOKUP($A3,Deaths_since_10!$H:$KU,GO$1+2,FALSE))</f>
        <v>#N/A</v>
      </c>
      <c r="GP3" t="e">
        <f>IF(VLOOKUP($A3,Deaths_since_10!$H:$KU,GP$1+2,FALSE)=0,NA(),VLOOKUP($A3,Deaths_since_10!$H:$KU,GP$1+2,FALSE))</f>
        <v>#N/A</v>
      </c>
      <c r="GQ3" t="e">
        <f>IF(VLOOKUP($A3,Deaths_since_10!$H:$KU,GQ$1+2,FALSE)=0,NA(),VLOOKUP($A3,Deaths_since_10!$H:$KU,GQ$1+2,FALSE))</f>
        <v>#N/A</v>
      </c>
      <c r="GR3" t="e">
        <f>IF(VLOOKUP($A3,Deaths_since_10!$H:$KU,GR$1+2,FALSE)=0,NA(),VLOOKUP($A3,Deaths_since_10!$H:$KU,GR$1+2,FALSE))</f>
        <v>#N/A</v>
      </c>
      <c r="GS3" t="e">
        <f>IF(VLOOKUP($A3,Deaths_since_10!$H:$KU,GS$1+2,FALSE)=0,NA(),VLOOKUP($A3,Deaths_since_10!$H:$KU,GS$1+2,FALSE))</f>
        <v>#N/A</v>
      </c>
      <c r="GT3" t="e">
        <f>IF(VLOOKUP($A3,Deaths_since_10!$H:$KU,GT$1+2,FALSE)=0,NA(),VLOOKUP($A3,Deaths_since_10!$H:$KU,GT$1+2,FALSE))</f>
        <v>#N/A</v>
      </c>
      <c r="GU3" t="e">
        <f>IF(VLOOKUP($A3,Deaths_since_10!$H:$KU,GU$1+2,FALSE)=0,NA(),VLOOKUP($A3,Deaths_since_10!$H:$KU,GU$1+2,FALSE))</f>
        <v>#N/A</v>
      </c>
      <c r="GV3" t="e">
        <f>IF(VLOOKUP($A3,Deaths_since_10!$H:$KU,GV$1+2,FALSE)=0,NA(),VLOOKUP($A3,Deaths_since_10!$H:$KU,GV$1+2,FALSE))</f>
        <v>#N/A</v>
      </c>
      <c r="GW3" t="e">
        <f>IF(VLOOKUP($A3,Deaths_since_10!$H:$KU,GW$1+2,FALSE)=0,NA(),VLOOKUP($A3,Deaths_since_10!$H:$KU,GW$1+2,FALSE))</f>
        <v>#N/A</v>
      </c>
      <c r="GX3" t="e">
        <f>IF(VLOOKUP($A3,Deaths_since_10!$H:$KU,GX$1+2,FALSE)=0,NA(),VLOOKUP($A3,Deaths_since_10!$H:$KU,GX$1+2,FALSE))</f>
        <v>#N/A</v>
      </c>
      <c r="GY3" t="e">
        <f>IF(VLOOKUP($A3,Deaths_since_10!$H:$KU,GY$1+2,FALSE)=0,NA(),VLOOKUP($A3,Deaths_since_10!$H:$KU,GY$1+2,FALSE))</f>
        <v>#N/A</v>
      </c>
      <c r="GZ3" t="e">
        <f>IF(VLOOKUP($A3,Deaths_since_10!$H:$KU,GZ$1+2,FALSE)=0,NA(),VLOOKUP($A3,Deaths_since_10!$H:$KU,GZ$1+2,FALSE))</f>
        <v>#N/A</v>
      </c>
      <c r="HA3" t="e">
        <f>IF(VLOOKUP($A3,Deaths_since_10!$H:$KU,HA$1+2,FALSE)=0,NA(),VLOOKUP($A3,Deaths_since_10!$H:$KU,HA$1+2,FALSE))</f>
        <v>#N/A</v>
      </c>
      <c r="HB3" t="e">
        <f>IF(VLOOKUP($A3,Deaths_since_10!$H:$KU,HB$1+2,FALSE)=0,NA(),VLOOKUP($A3,Deaths_since_10!$H:$KU,HB$1+2,FALSE))</f>
        <v>#N/A</v>
      </c>
      <c r="HC3" t="e">
        <f>IF(VLOOKUP($A3,Deaths_since_10!$H:$KU,HC$1+2,FALSE)=0,NA(),VLOOKUP($A3,Deaths_since_10!$H:$KU,HC$1+2,FALSE))</f>
        <v>#N/A</v>
      </c>
      <c r="HD3" t="e">
        <f>IF(VLOOKUP($A3,Deaths_since_10!$H:$KU,HD$1+2,FALSE)=0,NA(),VLOOKUP($A3,Deaths_since_10!$H:$KU,HD$1+2,FALSE))</f>
        <v>#N/A</v>
      </c>
      <c r="HE3" t="e">
        <f>IF(VLOOKUP($A3,Deaths_since_10!$H:$KU,HE$1+2,FALSE)=0,NA(),VLOOKUP($A3,Deaths_since_10!$H:$KU,HE$1+2,FALSE))</f>
        <v>#N/A</v>
      </c>
      <c r="HF3" t="e">
        <f>IF(VLOOKUP($A3,Deaths_since_10!$H:$KU,HF$1+2,FALSE)=0,NA(),VLOOKUP($A3,Deaths_since_10!$H:$KU,HF$1+2,FALSE))</f>
        <v>#N/A</v>
      </c>
      <c r="HG3" t="e">
        <f>IF(VLOOKUP($A3,Deaths_since_10!$H:$KU,HG$1+2,FALSE)=0,NA(),VLOOKUP($A3,Deaths_since_10!$H:$KU,HG$1+2,FALSE))</f>
        <v>#N/A</v>
      </c>
      <c r="HH3" t="e">
        <f>IF(VLOOKUP($A3,Deaths_since_10!$H:$KU,HH$1+2,FALSE)=0,NA(),VLOOKUP($A3,Deaths_since_10!$H:$KU,HH$1+2,FALSE))</f>
        <v>#N/A</v>
      </c>
      <c r="HI3" t="e">
        <f>IF(VLOOKUP($A3,Deaths_since_10!$H:$KU,HI$1+2,FALSE)=0,NA(),VLOOKUP($A3,Deaths_since_10!$H:$KU,HI$1+2,FALSE))</f>
        <v>#N/A</v>
      </c>
      <c r="HJ3" t="e">
        <f>IF(VLOOKUP($A3,Deaths_since_10!$H:$KU,HJ$1+2,FALSE)=0,NA(),VLOOKUP($A3,Deaths_since_10!$H:$KU,HJ$1+2,FALSE))</f>
        <v>#N/A</v>
      </c>
      <c r="HK3" t="e">
        <f>IF(VLOOKUP($A3,Deaths_since_10!$H:$KU,HK$1+2,FALSE)=0,NA(),VLOOKUP($A3,Deaths_since_10!$H:$KU,HK$1+2,FALSE))</f>
        <v>#N/A</v>
      </c>
      <c r="HL3" t="e">
        <f>IF(VLOOKUP($A3,Deaths_since_10!$H:$KU,HL$1+2,FALSE)=0,NA(),VLOOKUP($A3,Deaths_since_10!$H:$KU,HL$1+2,FALSE))</f>
        <v>#N/A</v>
      </c>
      <c r="HM3" t="e">
        <f>IF(VLOOKUP($A3,Deaths_since_10!$H:$KU,HM$1+2,FALSE)=0,NA(),VLOOKUP($A3,Deaths_since_10!$H:$KU,HM$1+2,FALSE))</f>
        <v>#N/A</v>
      </c>
      <c r="HN3" t="e">
        <f>IF(VLOOKUP($A3,Deaths_since_10!$H:$KU,HN$1+2,FALSE)=0,NA(),VLOOKUP($A3,Deaths_since_10!$H:$KU,HN$1+2,FALSE))</f>
        <v>#N/A</v>
      </c>
      <c r="HO3" t="e">
        <f>IF(VLOOKUP($A3,Deaths_since_10!$H:$KU,HO$1+2,FALSE)=0,NA(),VLOOKUP($A3,Deaths_since_10!$H:$KU,HO$1+2,FALSE))</f>
        <v>#N/A</v>
      </c>
      <c r="HP3" t="e">
        <f>IF(VLOOKUP($A3,Deaths_since_10!$H:$KU,HP$1+2,FALSE)=0,NA(),VLOOKUP($A3,Deaths_since_10!$H:$KU,HP$1+2,FALSE))</f>
        <v>#N/A</v>
      </c>
      <c r="HQ3" t="e">
        <f>IF(VLOOKUP($A3,Deaths_since_10!$H:$KU,HQ$1+2,FALSE)=0,NA(),VLOOKUP($A3,Deaths_since_10!$H:$KU,HQ$1+2,FALSE))</f>
        <v>#N/A</v>
      </c>
      <c r="HR3" t="e">
        <f>IF(VLOOKUP($A3,Deaths_since_10!$H:$KU,HR$1+2,FALSE)=0,NA(),VLOOKUP($A3,Deaths_since_10!$H:$KU,HR$1+2,FALSE))</f>
        <v>#N/A</v>
      </c>
      <c r="HS3" t="e">
        <f>IF(VLOOKUP($A3,Deaths_since_10!$H:$KU,HS$1+2,FALSE)=0,NA(),VLOOKUP($A3,Deaths_since_10!$H:$KU,HS$1+2,FALSE))</f>
        <v>#N/A</v>
      </c>
      <c r="HT3" t="e">
        <f>IF(VLOOKUP($A3,Deaths_since_10!$H:$KU,HT$1+2,FALSE)=0,NA(),VLOOKUP($A3,Deaths_since_10!$H:$KU,HT$1+2,FALSE))</f>
        <v>#N/A</v>
      </c>
      <c r="HU3" t="e">
        <f>IF(VLOOKUP($A3,Deaths_since_10!$H:$KU,HU$1+2,FALSE)=0,NA(),VLOOKUP($A3,Deaths_since_10!$H:$KU,HU$1+2,FALSE))</f>
        <v>#N/A</v>
      </c>
      <c r="HV3" t="e">
        <f>IF(VLOOKUP($A3,Deaths_since_10!$H:$KU,HV$1+2,FALSE)=0,NA(),VLOOKUP($A3,Deaths_since_10!$H:$KU,HV$1+2,FALSE))</f>
        <v>#N/A</v>
      </c>
      <c r="HW3" t="e">
        <f>IF(VLOOKUP($A3,Deaths_since_10!$H:$KU,HW$1+2,FALSE)=0,NA(),VLOOKUP($A3,Deaths_since_10!$H:$KU,HW$1+2,FALSE))</f>
        <v>#N/A</v>
      </c>
      <c r="HX3" t="e">
        <f>IF(VLOOKUP($A3,Deaths_since_10!$H:$KU,HX$1+2,FALSE)=0,NA(),VLOOKUP($A3,Deaths_since_10!$H:$KU,HX$1+2,FALSE))</f>
        <v>#N/A</v>
      </c>
      <c r="HY3" t="e">
        <f>IF(VLOOKUP($A3,Deaths_since_10!$H:$KU,HY$1+2,FALSE)=0,NA(),VLOOKUP($A3,Deaths_since_10!$H:$KU,HY$1+2,FALSE))</f>
        <v>#N/A</v>
      </c>
      <c r="HZ3" t="e">
        <f>IF(VLOOKUP($A3,Deaths_since_10!$H:$KU,HZ$1+2,FALSE)=0,NA(),VLOOKUP($A3,Deaths_since_10!$H:$KU,HZ$1+2,FALSE))</f>
        <v>#N/A</v>
      </c>
      <c r="IA3" t="e">
        <f>IF(VLOOKUP($A3,Deaths_since_10!$H:$KU,IA$1+2,FALSE)=0,NA(),VLOOKUP($A3,Deaths_since_10!$H:$KU,IA$1+2,FALSE))</f>
        <v>#N/A</v>
      </c>
      <c r="IB3" t="e">
        <f>IF(VLOOKUP($A3,Deaths_since_10!$H:$KU,IB$1+2,FALSE)=0,NA(),VLOOKUP($A3,Deaths_since_10!$H:$KU,IB$1+2,FALSE))</f>
        <v>#N/A</v>
      </c>
      <c r="IC3" t="e">
        <f>IF(VLOOKUP($A3,Deaths_since_10!$H:$KU,IC$1+2,FALSE)=0,NA(),VLOOKUP($A3,Deaths_since_10!$H:$KU,IC$1+2,FALSE))</f>
        <v>#N/A</v>
      </c>
      <c r="ID3" t="e">
        <f>IF(VLOOKUP($A3,Deaths_since_10!$H:$KU,ID$1+2,FALSE)=0,NA(),VLOOKUP($A3,Deaths_since_10!$H:$KU,ID$1+2,FALSE))</f>
        <v>#N/A</v>
      </c>
      <c r="IE3" t="e">
        <f>IF(VLOOKUP($A3,Deaths_since_10!$H:$KU,IE$1+2,FALSE)=0,NA(),VLOOKUP($A3,Deaths_since_10!$H:$KU,IE$1+2,FALSE))</f>
        <v>#N/A</v>
      </c>
      <c r="IF3" t="e">
        <f>IF(VLOOKUP($A3,Deaths_since_10!$H:$KU,IF$1+2,FALSE)=0,NA(),VLOOKUP($A3,Deaths_since_10!$H:$KU,IF$1+2,FALSE))</f>
        <v>#N/A</v>
      </c>
      <c r="IG3" t="e">
        <f>IF(VLOOKUP($A3,Deaths_since_10!$H:$KU,IG$1+2,FALSE)=0,NA(),VLOOKUP($A3,Deaths_since_10!$H:$KU,IG$1+2,FALSE))</f>
        <v>#N/A</v>
      </c>
      <c r="IH3" t="e">
        <f>IF(VLOOKUP($A3,Deaths_since_10!$H:$KU,IH$1+2,FALSE)=0,NA(),VLOOKUP($A3,Deaths_since_10!$H:$KU,IH$1+2,FALSE))</f>
        <v>#N/A</v>
      </c>
      <c r="II3" t="e">
        <f>IF(VLOOKUP($A3,Deaths_since_10!$H:$KU,II$1+2,FALSE)=0,NA(),VLOOKUP($A3,Deaths_since_10!$H:$KU,II$1+2,FALSE))</f>
        <v>#N/A</v>
      </c>
      <c r="IJ3" t="e">
        <f>IF(VLOOKUP($A3,Deaths_since_10!$H:$KU,IJ$1+2,FALSE)=0,NA(),VLOOKUP($A3,Deaths_since_10!$H:$KU,IJ$1+2,FALSE))</f>
        <v>#N/A</v>
      </c>
      <c r="IK3" t="e">
        <f>IF(VLOOKUP($A3,Deaths_since_10!$H:$KU,IK$1+2,FALSE)=0,NA(),VLOOKUP($A3,Deaths_since_10!$H:$KU,IK$1+2,FALSE))</f>
        <v>#N/A</v>
      </c>
      <c r="IL3" t="e">
        <f>IF(VLOOKUP($A3,Deaths_since_10!$H:$KU,IL$1+2,FALSE)=0,NA(),VLOOKUP($A3,Deaths_since_10!$H:$KU,IL$1+2,FALSE))</f>
        <v>#N/A</v>
      </c>
      <c r="IM3" t="e">
        <f>IF(VLOOKUP($A3,Deaths_since_10!$H:$KU,IM$1+2,FALSE)=0,NA(),VLOOKUP($A3,Deaths_since_10!$H:$KU,IM$1+2,FALSE))</f>
        <v>#N/A</v>
      </c>
      <c r="IN3" t="e">
        <f>IF(VLOOKUP($A3,Deaths_since_10!$H:$KU,IN$1+2,FALSE)=0,NA(),VLOOKUP($A3,Deaths_since_10!$H:$KU,IN$1+2,FALSE))</f>
        <v>#N/A</v>
      </c>
      <c r="IO3" t="e">
        <f>IF(VLOOKUP($A3,Deaths_since_10!$H:$KU,IO$1+2,FALSE)=0,NA(),VLOOKUP($A3,Deaths_since_10!$H:$KU,IO$1+2,FALSE))</f>
        <v>#N/A</v>
      </c>
      <c r="IP3" t="e">
        <f>IF(VLOOKUP($A3,Deaths_since_10!$H:$KU,IP$1+2,FALSE)=0,NA(),VLOOKUP($A3,Deaths_since_10!$H:$KU,IP$1+2,FALSE))</f>
        <v>#N/A</v>
      </c>
      <c r="IQ3" t="e">
        <f>IF(VLOOKUP($A3,Deaths_since_10!$H:$KU,IQ$1+2,FALSE)=0,NA(),VLOOKUP($A3,Deaths_since_10!$H:$KU,IQ$1+2,FALSE))</f>
        <v>#N/A</v>
      </c>
      <c r="IR3" t="e">
        <f>IF(VLOOKUP($A3,Deaths_since_10!$H:$KU,IR$1+2,FALSE)=0,NA(),VLOOKUP($A3,Deaths_since_10!$H:$KU,IR$1+2,FALSE))</f>
        <v>#N/A</v>
      </c>
      <c r="IS3" t="e">
        <f>IF(VLOOKUP($A3,Deaths_since_10!$H:$KU,IS$1+2,FALSE)=0,NA(),VLOOKUP($A3,Deaths_since_10!$H:$KU,IS$1+2,FALSE))</f>
        <v>#N/A</v>
      </c>
      <c r="IT3" t="e">
        <f>IF(VLOOKUP($A3,Deaths_since_10!$H:$KU,IT$1+2,FALSE)=0,NA(),VLOOKUP($A3,Deaths_since_10!$H:$KU,IT$1+2,FALSE))</f>
        <v>#N/A</v>
      </c>
      <c r="IU3" t="e">
        <f>IF(VLOOKUP($A3,Deaths_since_10!$H:$KU,IU$1+2,FALSE)=0,NA(),VLOOKUP($A3,Deaths_since_10!$H:$KU,IU$1+2,FALSE))</f>
        <v>#N/A</v>
      </c>
      <c r="IV3" t="e">
        <f>IF(VLOOKUP($A3,Deaths_since_10!$H:$KU,IV$1+2,FALSE)=0,NA(),VLOOKUP($A3,Deaths_since_10!$H:$KU,IV$1+2,FALSE))</f>
        <v>#N/A</v>
      </c>
      <c r="IW3" t="e">
        <f>IF(VLOOKUP($A3,Deaths_since_10!$H:$KU,IW$1+2,FALSE)=0,NA(),VLOOKUP($A3,Deaths_since_10!$H:$KU,IW$1+2,FALSE))</f>
        <v>#N/A</v>
      </c>
      <c r="IX3" t="e">
        <f>IF(VLOOKUP($A3,Deaths_since_10!$H:$KU,IX$1+2,FALSE)=0,NA(),VLOOKUP($A3,Deaths_since_10!$H:$KU,IX$1+2,FALSE))</f>
        <v>#N/A</v>
      </c>
      <c r="IY3" t="e">
        <f>IF(VLOOKUP($A3,Deaths_since_10!$H:$KU,IY$1+2,FALSE)=0,NA(),VLOOKUP($A3,Deaths_since_10!$H:$KU,IY$1+2,FALSE))</f>
        <v>#N/A</v>
      </c>
      <c r="IZ3" t="e">
        <f>IF(VLOOKUP($A3,Deaths_since_10!$H:$KU,IZ$1+2,FALSE)=0,NA(),VLOOKUP($A3,Deaths_since_10!$H:$KU,IZ$1+2,FALSE))</f>
        <v>#N/A</v>
      </c>
      <c r="JA3" t="e">
        <f>IF(VLOOKUP($A3,Deaths_since_10!$H:$KU,JA$1+2,FALSE)=0,NA(),VLOOKUP($A3,Deaths_since_10!$H:$KU,JA$1+2,FALSE))</f>
        <v>#N/A</v>
      </c>
      <c r="JB3" t="e">
        <f>IF(VLOOKUP($A3,Deaths_since_10!$H:$KU,JB$1+2,FALSE)=0,NA(),VLOOKUP($A3,Deaths_since_10!$H:$KU,JB$1+2,FALSE))</f>
        <v>#N/A</v>
      </c>
      <c r="JC3" t="e">
        <f>IF(VLOOKUP($A3,Deaths_since_10!$H:$KU,JC$1+2,FALSE)=0,NA(),VLOOKUP($A3,Deaths_since_10!$H:$KU,JC$1+2,FALSE))</f>
        <v>#N/A</v>
      </c>
      <c r="JD3" t="e">
        <f>IF(VLOOKUP($A3,Deaths_since_10!$H:$KU,JD$1+2,FALSE)=0,NA(),VLOOKUP($A3,Deaths_since_10!$H:$KU,JD$1+2,FALSE))</f>
        <v>#N/A</v>
      </c>
      <c r="JE3" t="e">
        <f>IF(VLOOKUP($A3,Deaths_since_10!$H:$KU,JE$1+2,FALSE)=0,NA(),VLOOKUP($A3,Deaths_since_10!$H:$KU,JE$1+2,FALSE))</f>
        <v>#N/A</v>
      </c>
      <c r="JF3" t="e">
        <f>IF(VLOOKUP($A3,Deaths_since_10!$H:$KU,JF$1+2,FALSE)=0,NA(),VLOOKUP($A3,Deaths_since_10!$H:$KU,JF$1+2,FALSE))</f>
        <v>#N/A</v>
      </c>
      <c r="JG3" t="e">
        <f>IF(VLOOKUP($A3,Deaths_since_10!$H:$KU,JG$1+2,FALSE)=0,NA(),VLOOKUP($A3,Deaths_since_10!$H:$KU,JG$1+2,FALSE))</f>
        <v>#N/A</v>
      </c>
      <c r="JH3" t="e">
        <f>IF(VLOOKUP($A3,Deaths_since_10!$H:$KU,JH$1+2,FALSE)=0,NA(),VLOOKUP($A3,Deaths_since_10!$H:$KU,JH$1+2,FALSE))</f>
        <v>#N/A</v>
      </c>
      <c r="JI3" t="e">
        <f>IF(VLOOKUP($A3,Deaths_since_10!$H:$KU,JI$1+2,FALSE)=0,NA(),VLOOKUP($A3,Deaths_since_10!$H:$KU,JI$1+2,FALSE))</f>
        <v>#N/A</v>
      </c>
      <c r="JJ3" t="e">
        <f>IF(VLOOKUP($A3,Deaths_since_10!$H:$KU,JJ$1+2,FALSE)=0,NA(),VLOOKUP($A3,Deaths_since_10!$H:$KU,JJ$1+2,FALSE))</f>
        <v>#N/A</v>
      </c>
      <c r="JK3" t="e">
        <f>IF(VLOOKUP($A3,Deaths_since_10!$H:$KU,JK$1+2,FALSE)=0,NA(),VLOOKUP($A3,Deaths_since_10!$H:$KU,JK$1+2,FALSE))</f>
        <v>#N/A</v>
      </c>
      <c r="JL3" t="e">
        <f>IF(VLOOKUP($A3,Deaths_since_10!$H:$KU,JL$1+2,FALSE)=0,NA(),VLOOKUP($A3,Deaths_since_10!$H:$KU,JL$1+2,FALSE))</f>
        <v>#N/A</v>
      </c>
      <c r="JM3" t="e">
        <f>IF(VLOOKUP($A3,Deaths_since_10!$H:$KU,JM$1+2,FALSE)=0,NA(),VLOOKUP($A3,Deaths_since_10!$H:$KU,JM$1+2,FALSE))</f>
        <v>#N/A</v>
      </c>
      <c r="JN3" t="e">
        <f>IF(VLOOKUP($A3,Deaths_since_10!$H:$KU,JN$1+2,FALSE)=0,NA(),VLOOKUP($A3,Deaths_since_10!$H:$KU,JN$1+2,FALSE))</f>
        <v>#N/A</v>
      </c>
      <c r="JO3" t="e">
        <f>IF(VLOOKUP($A3,Deaths_since_10!$H:$KU,JO$1+2,FALSE)=0,NA(),VLOOKUP($A3,Deaths_since_10!$H:$KU,JO$1+2,FALSE))</f>
        <v>#N/A</v>
      </c>
      <c r="JP3" t="e">
        <f>IF(VLOOKUP($A3,Deaths_since_10!$H:$KU,JP$1+2,FALSE)=0,NA(),VLOOKUP($A3,Deaths_since_10!$H:$KU,JP$1+2,FALSE))</f>
        <v>#N/A</v>
      </c>
      <c r="JQ3" t="e">
        <f>IF(VLOOKUP($A3,Deaths_since_10!$H:$KU,JQ$1+2,FALSE)=0,NA(),VLOOKUP($A3,Deaths_since_10!$H:$KU,JQ$1+2,FALSE))</f>
        <v>#N/A</v>
      </c>
      <c r="JR3" t="e">
        <f>IF(VLOOKUP($A3,Deaths_since_10!$H:$KU,JR$1+2,FALSE)=0,NA(),VLOOKUP($A3,Deaths_since_10!$H:$KU,JR$1+2,FALSE))</f>
        <v>#N/A</v>
      </c>
      <c r="JS3" t="e">
        <f>IF(VLOOKUP($A3,Deaths_since_10!$H:$KU,JS$1+2,FALSE)=0,NA(),VLOOKUP($A3,Deaths_since_10!$H:$KU,JS$1+2,FALSE))</f>
        <v>#N/A</v>
      </c>
      <c r="JT3" t="e">
        <f>IF(VLOOKUP($A3,Deaths_since_10!$H:$KU,JT$1+2,FALSE)=0,NA(),VLOOKUP($A3,Deaths_since_10!$H:$KU,JT$1+2,FALSE))</f>
        <v>#N/A</v>
      </c>
      <c r="JU3" t="e">
        <f>IF(VLOOKUP($A3,Deaths_since_10!$H:$KU,JU$1+2,FALSE)=0,NA(),VLOOKUP($A3,Deaths_since_10!$H:$KU,JU$1+2,FALSE))</f>
        <v>#N/A</v>
      </c>
      <c r="JV3" t="e">
        <f>IF(VLOOKUP($A3,Deaths_since_10!$H:$KU,JV$1+2,FALSE)=0,NA(),VLOOKUP($A3,Deaths_since_10!$H:$KU,JV$1+2,FALSE))</f>
        <v>#N/A</v>
      </c>
      <c r="JW3" t="e">
        <f>IF(VLOOKUP($A3,Deaths_since_10!$H:$KU,JW$1+2,FALSE)=0,NA(),VLOOKUP($A3,Deaths_since_10!$H:$KU,JW$1+2,FALSE))</f>
        <v>#N/A</v>
      </c>
      <c r="JX3" t="e">
        <f>IF(VLOOKUP($A3,Deaths_since_10!$H:$KU,JX$1+2,FALSE)=0,NA(),VLOOKUP($A3,Deaths_since_10!$H:$KU,JX$1+2,FALSE))</f>
        <v>#N/A</v>
      </c>
      <c r="JY3" t="e">
        <f>IF(VLOOKUP($A3,Deaths_since_10!$H:$KU,JY$1+2,FALSE)=0,NA(),VLOOKUP($A3,Deaths_since_10!$H:$KU,JY$1+2,FALSE))</f>
        <v>#N/A</v>
      </c>
      <c r="JZ3" t="e">
        <f>IF(VLOOKUP($A3,Deaths_since_10!$H:$KU,JZ$1+2,FALSE)=0,NA(),VLOOKUP($A3,Deaths_since_10!$H:$KU,JZ$1+2,FALSE))</f>
        <v>#N/A</v>
      </c>
      <c r="KA3" t="e">
        <f>IF(VLOOKUP($A3,Deaths_since_10!$H:$KU,KA$1+2,FALSE)=0,NA(),VLOOKUP($A3,Deaths_since_10!$H:$KU,KA$1+2,FALSE))</f>
        <v>#N/A</v>
      </c>
      <c r="KB3" t="e">
        <f>IF(VLOOKUP($A3,Deaths_since_10!$H:$KU,KB$1+2,FALSE)=0,NA(),VLOOKUP($A3,Deaths_since_10!$H:$KU,KB$1+2,FALSE))</f>
        <v>#N/A</v>
      </c>
      <c r="KC3" t="e">
        <f>IF(VLOOKUP($A3,Deaths_since_10!$H:$KU,KC$1+2,FALSE)=0,NA(),VLOOKUP($A3,Deaths_since_10!$H:$KU,KC$1+2,FALSE))</f>
        <v>#N/A</v>
      </c>
      <c r="KD3" t="e">
        <f>IF(VLOOKUP($A3,Deaths_since_10!$H:$KU,KD$1+2,FALSE)=0,NA(),VLOOKUP($A3,Deaths_since_10!$H:$KU,KD$1+2,FALSE))</f>
        <v>#N/A</v>
      </c>
      <c r="KE3" t="e">
        <f>IF(VLOOKUP($A3,Deaths_since_10!$H:$KU,KE$1+2,FALSE)=0,NA(),VLOOKUP($A3,Deaths_since_10!$H:$KU,KE$1+2,FALSE))</f>
        <v>#N/A</v>
      </c>
      <c r="KF3" t="e">
        <f>IF(VLOOKUP($A3,Deaths_since_10!$H:$KU,KF$1+2,FALSE)=0,NA(),VLOOKUP($A3,Deaths_since_10!$H:$KU,KF$1+2,FALSE))</f>
        <v>#N/A</v>
      </c>
      <c r="KG3" t="e">
        <f>IF(VLOOKUP($A3,Deaths_since_10!$H:$KU,KG$1+2,FALSE)=0,NA(),VLOOKUP($A3,Deaths_since_10!$H:$KU,KG$1+2,FALSE))</f>
        <v>#N/A</v>
      </c>
      <c r="KH3" t="e">
        <f>IF(VLOOKUP($A3,Deaths_since_10!$H:$KU,KH$1+2,FALSE)=0,NA(),VLOOKUP($A3,Deaths_since_10!$H:$KU,KH$1+2,FALSE))</f>
        <v>#N/A</v>
      </c>
      <c r="KI3" t="e">
        <f>IF(VLOOKUP($A3,Deaths_since_10!$H:$KU,KI$1+2,FALSE)=0,NA(),VLOOKUP($A3,Deaths_since_10!$H:$KU,KI$1+2,FALSE))</f>
        <v>#N/A</v>
      </c>
      <c r="KJ3" t="e">
        <f>IF(VLOOKUP($A3,Deaths_since_10!$H:$KU,KJ$1+2,FALSE)=0,NA(),VLOOKUP($A3,Deaths_since_10!$H:$KU,KJ$1+2,FALSE))</f>
        <v>#N/A</v>
      </c>
      <c r="KK3" t="e">
        <f>IF(VLOOKUP($A3,Deaths_since_10!$H:$KU,KK$1+2,FALSE)=0,NA(),VLOOKUP($A3,Deaths_since_10!$H:$KU,KK$1+2,FALSE))</f>
        <v>#N/A</v>
      </c>
      <c r="KL3" t="e">
        <f>IF(VLOOKUP($A3,Deaths_since_10!$H:$KU,KL$1+2,FALSE)=0,NA(),VLOOKUP($A3,Deaths_since_10!$H:$KU,KL$1+2,FALSE))</f>
        <v>#N/A</v>
      </c>
      <c r="KM3" t="e">
        <f>IF(VLOOKUP($A3,Deaths_since_10!$H:$KU,KM$1+2,FALSE)=0,NA(),VLOOKUP($A3,Deaths_since_10!$H:$KU,KM$1+2,FALSE))</f>
        <v>#N/A</v>
      </c>
      <c r="KN3" t="e">
        <f>IF(VLOOKUP($A3,Deaths_since_10!$H:$KU,KN$1+2,FALSE)=0,NA(),VLOOKUP($A3,Deaths_since_10!$H:$KU,KN$1+2,FALSE))</f>
        <v>#N/A</v>
      </c>
    </row>
    <row r="4" spans="1:300" x14ac:dyDescent="0.3">
      <c r="A4" t="str">
        <f>Country_Comparison!$I4</f>
        <v>Italy</v>
      </c>
      <c r="B4">
        <f>IF(VLOOKUP($A4,Deaths_since_10!$H:$KU,B$1+2,FALSE)=0,NA(),VLOOKUP($A4,Deaths_since_10!$H:$KU,B$1+2,FALSE))</f>
        <v>10</v>
      </c>
      <c r="C4">
        <f>IF(VLOOKUP($A4,Deaths_since_10!$H:$KU,C$1+2,FALSE)=0,NA(),VLOOKUP($A4,Deaths_since_10!$H:$KU,C$1+2,FALSE))</f>
        <v>12</v>
      </c>
      <c r="D4">
        <f>IF(VLOOKUP($A4,Deaths_since_10!$H:$KU,D$1+2,FALSE)=0,NA(),VLOOKUP($A4,Deaths_since_10!$H:$KU,D$1+2,FALSE))</f>
        <v>17</v>
      </c>
      <c r="E4">
        <f>IF(VLOOKUP($A4,Deaths_since_10!$H:$KU,E$1+2,FALSE)=0,NA(),VLOOKUP($A4,Deaths_since_10!$H:$KU,E$1+2,FALSE))</f>
        <v>21</v>
      </c>
      <c r="F4">
        <f>IF(VLOOKUP($A4,Deaths_since_10!$H:$KU,F$1+2,FALSE)=0,NA(),VLOOKUP($A4,Deaths_since_10!$H:$KU,F$1+2,FALSE))</f>
        <v>29</v>
      </c>
      <c r="G4">
        <f>IF(VLOOKUP($A4,Deaths_since_10!$H:$KU,G$1+2,FALSE)=0,NA(),VLOOKUP($A4,Deaths_since_10!$H:$KU,G$1+2,FALSE))</f>
        <v>34</v>
      </c>
      <c r="H4">
        <f>IF(VLOOKUP($A4,Deaths_since_10!$H:$KU,H$1+2,FALSE)=0,NA(),VLOOKUP($A4,Deaths_since_10!$H:$KU,H$1+2,FALSE))</f>
        <v>52</v>
      </c>
      <c r="I4">
        <f>IF(VLOOKUP($A4,Deaths_since_10!$H:$KU,I$1+2,FALSE)=0,NA(),VLOOKUP($A4,Deaths_since_10!$H:$KU,I$1+2,FALSE))</f>
        <v>79</v>
      </c>
      <c r="J4">
        <f>IF(VLOOKUP($A4,Deaths_since_10!$H:$KU,J$1+2,FALSE)=0,NA(),VLOOKUP($A4,Deaths_since_10!$H:$KU,J$1+2,FALSE))</f>
        <v>107</v>
      </c>
      <c r="K4">
        <f>IF(VLOOKUP($A4,Deaths_since_10!$H:$KU,K$1+2,FALSE)=0,NA(),VLOOKUP($A4,Deaths_since_10!$H:$KU,K$1+2,FALSE))</f>
        <v>148</v>
      </c>
      <c r="L4">
        <f>IF(VLOOKUP($A4,Deaths_since_10!$H:$KU,L$1+2,FALSE)=0,NA(),VLOOKUP($A4,Deaths_since_10!$H:$KU,L$1+2,FALSE))</f>
        <v>197</v>
      </c>
      <c r="M4">
        <f>IF(VLOOKUP($A4,Deaths_since_10!$H:$KU,M$1+2,FALSE)=0,NA(),VLOOKUP($A4,Deaths_since_10!$H:$KU,M$1+2,FALSE))</f>
        <v>233</v>
      </c>
      <c r="N4">
        <f>IF(VLOOKUP($A4,Deaths_since_10!$H:$KU,N$1+2,FALSE)=0,NA(),VLOOKUP($A4,Deaths_since_10!$H:$KU,N$1+2,FALSE))</f>
        <v>366</v>
      </c>
      <c r="O4">
        <f>IF(VLOOKUP($A4,Deaths_since_10!$H:$KU,O$1+2,FALSE)=0,NA(),VLOOKUP($A4,Deaths_since_10!$H:$KU,O$1+2,FALSE))</f>
        <v>463</v>
      </c>
      <c r="P4">
        <f>IF(VLOOKUP($A4,Deaths_since_10!$H:$KU,P$1+2,FALSE)=0,NA(),VLOOKUP($A4,Deaths_since_10!$H:$KU,P$1+2,FALSE))</f>
        <v>631</v>
      </c>
      <c r="Q4">
        <f>IF(VLOOKUP($A4,Deaths_since_10!$H:$KU,Q$1+2,FALSE)=0,NA(),VLOOKUP($A4,Deaths_since_10!$H:$KU,Q$1+2,FALSE))</f>
        <v>827</v>
      </c>
      <c r="R4">
        <f>IF(VLOOKUP($A4,Deaths_since_10!$H:$KU,R$1+2,FALSE)=0,NA(),VLOOKUP($A4,Deaths_since_10!$H:$KU,R$1+2,FALSE))</f>
        <v>1016</v>
      </c>
      <c r="S4">
        <f>IF(VLOOKUP($A4,Deaths_since_10!$H:$KU,S$1+2,FALSE)=0,NA(),VLOOKUP($A4,Deaths_since_10!$H:$KU,S$1+2,FALSE))</f>
        <v>1266</v>
      </c>
      <c r="T4">
        <f>IF(VLOOKUP($A4,Deaths_since_10!$H:$KU,T$1+2,FALSE)=0,NA(),VLOOKUP($A4,Deaths_since_10!$H:$KU,T$1+2,FALSE))</f>
        <v>1441</v>
      </c>
      <c r="U4">
        <f>IF(VLOOKUP($A4,Deaths_since_10!$H:$KU,U$1+2,FALSE)=0,NA(),VLOOKUP($A4,Deaths_since_10!$H:$KU,U$1+2,FALSE))</f>
        <v>1809</v>
      </c>
      <c r="V4">
        <f>IF(VLOOKUP($A4,Deaths_since_10!$H:$KU,V$1+2,FALSE)=0,NA(),VLOOKUP($A4,Deaths_since_10!$H:$KU,V$1+2,FALSE))</f>
        <v>2158</v>
      </c>
      <c r="W4">
        <f>IF(VLOOKUP($A4,Deaths_since_10!$H:$KU,W$1+2,FALSE)=0,NA(),VLOOKUP($A4,Deaths_since_10!$H:$KU,W$1+2,FALSE))</f>
        <v>2503</v>
      </c>
      <c r="X4">
        <f>IF(VLOOKUP($A4,Deaths_since_10!$H:$KU,X$1+2,FALSE)=0,NA(),VLOOKUP($A4,Deaths_since_10!$H:$KU,X$1+2,FALSE))</f>
        <v>2978</v>
      </c>
      <c r="Y4">
        <f>IF(VLOOKUP($A4,Deaths_since_10!$H:$KU,Y$1+2,FALSE)=0,NA(),VLOOKUP($A4,Deaths_since_10!$H:$KU,Y$1+2,FALSE))</f>
        <v>3405</v>
      </c>
      <c r="Z4">
        <f>IF(VLOOKUP($A4,Deaths_since_10!$H:$KU,Z$1+2,FALSE)=0,NA(),VLOOKUP($A4,Deaths_since_10!$H:$KU,Z$1+2,FALSE))</f>
        <v>4032</v>
      </c>
      <c r="AA4">
        <f>IF(VLOOKUP($A4,Deaths_since_10!$H:$KU,AA$1+2,FALSE)=0,NA(),VLOOKUP($A4,Deaths_since_10!$H:$KU,AA$1+2,FALSE))</f>
        <v>4825</v>
      </c>
      <c r="AB4">
        <f>IF(VLOOKUP($A4,Deaths_since_10!$H:$KU,AB$1+2,FALSE)=0,NA(),VLOOKUP($A4,Deaths_since_10!$H:$KU,AB$1+2,FALSE))</f>
        <v>5476</v>
      </c>
      <c r="AC4">
        <f>IF(VLOOKUP($A4,Deaths_since_10!$H:$KU,AC$1+2,FALSE)=0,NA(),VLOOKUP($A4,Deaths_since_10!$H:$KU,AC$1+2,FALSE))</f>
        <v>6077</v>
      </c>
      <c r="AD4">
        <f>IF(VLOOKUP($A4,Deaths_since_10!$H:$KU,AD$1+2,FALSE)=0,NA(),VLOOKUP($A4,Deaths_since_10!$H:$KU,AD$1+2,FALSE))</f>
        <v>6820</v>
      </c>
      <c r="AE4">
        <f>IF(VLOOKUP($A4,Deaths_since_10!$H:$KU,AE$1+2,FALSE)=0,NA(),VLOOKUP($A4,Deaths_since_10!$H:$KU,AE$1+2,FALSE))</f>
        <v>7503</v>
      </c>
      <c r="AF4">
        <f>IF(VLOOKUP($A4,Deaths_since_10!$H:$KU,AF$1+2,FALSE)=0,NA(),VLOOKUP($A4,Deaths_since_10!$H:$KU,AF$1+2,FALSE))</f>
        <v>8215</v>
      </c>
      <c r="AG4">
        <f>IF(VLOOKUP($A4,Deaths_since_10!$H:$KU,AG$1+2,FALSE)=0,NA(),VLOOKUP($A4,Deaths_since_10!$H:$KU,AG$1+2,FALSE))</f>
        <v>9134</v>
      </c>
      <c r="AH4">
        <f>IF(VLOOKUP($A4,Deaths_since_10!$H:$KU,AH$1+2,FALSE)=0,NA(),VLOOKUP($A4,Deaths_since_10!$H:$KU,AH$1+2,FALSE))</f>
        <v>10023</v>
      </c>
      <c r="AI4">
        <f>IF(VLOOKUP($A4,Deaths_since_10!$H:$KU,AI$1+2,FALSE)=0,NA(),VLOOKUP($A4,Deaths_since_10!$H:$KU,AI$1+2,FALSE))</f>
        <v>10779</v>
      </c>
      <c r="AJ4">
        <f>IF(VLOOKUP($A4,Deaths_since_10!$H:$KU,AJ$1+2,FALSE)=0,NA(),VLOOKUP($A4,Deaths_since_10!$H:$KU,AJ$1+2,FALSE))</f>
        <v>11591</v>
      </c>
      <c r="AK4">
        <f>IF(VLOOKUP($A4,Deaths_since_10!$H:$KU,AK$1+2,FALSE)=0,NA(),VLOOKUP($A4,Deaths_since_10!$H:$KU,AK$1+2,FALSE))</f>
        <v>12428</v>
      </c>
      <c r="AL4">
        <f>IF(VLOOKUP($A4,Deaths_since_10!$H:$KU,AL$1+2,FALSE)=0,NA(),VLOOKUP($A4,Deaths_since_10!$H:$KU,AL$1+2,FALSE))</f>
        <v>13155</v>
      </c>
      <c r="AM4">
        <f>IF(VLOOKUP($A4,Deaths_since_10!$H:$KU,AM$1+2,FALSE)=0,NA(),VLOOKUP($A4,Deaths_since_10!$H:$KU,AM$1+2,FALSE))</f>
        <v>13915</v>
      </c>
      <c r="AN4">
        <f>IF(VLOOKUP($A4,Deaths_since_10!$H:$KU,AN$1+2,FALSE)=0,NA(),VLOOKUP($A4,Deaths_since_10!$H:$KU,AN$1+2,FALSE))</f>
        <v>14681</v>
      </c>
      <c r="AO4">
        <f>IF(VLOOKUP($A4,Deaths_since_10!$H:$KU,AO$1+2,FALSE)=0,NA(),VLOOKUP($A4,Deaths_since_10!$H:$KU,AO$1+2,FALSE))</f>
        <v>15362</v>
      </c>
      <c r="AP4">
        <f>IF(VLOOKUP($A4,Deaths_since_10!$H:$KU,AP$1+2,FALSE)=0,NA(),VLOOKUP($A4,Deaths_since_10!$H:$KU,AP$1+2,FALSE))</f>
        <v>15887</v>
      </c>
      <c r="AQ4">
        <f>IF(VLOOKUP($A4,Deaths_since_10!$H:$KU,AQ$1+2,FALSE)=0,NA(),VLOOKUP($A4,Deaths_since_10!$H:$KU,AQ$1+2,FALSE))</f>
        <v>16523</v>
      </c>
      <c r="AR4">
        <f>IF(VLOOKUP($A4,Deaths_since_10!$H:$KU,AR$1+2,FALSE)=0,NA(),VLOOKUP($A4,Deaths_since_10!$H:$KU,AR$1+2,FALSE))</f>
        <v>17127</v>
      </c>
      <c r="AS4">
        <f>IF(VLOOKUP($A4,Deaths_since_10!$H:$KU,AS$1+2,FALSE)=0,NA(),VLOOKUP($A4,Deaths_since_10!$H:$KU,AS$1+2,FALSE))</f>
        <v>17669</v>
      </c>
      <c r="AT4">
        <f>IF(VLOOKUP($A4,Deaths_since_10!$H:$KU,AT$1+2,FALSE)=0,NA(),VLOOKUP($A4,Deaths_since_10!$H:$KU,AT$1+2,FALSE))</f>
        <v>18279</v>
      </c>
      <c r="AU4">
        <f>IF(VLOOKUP($A4,Deaths_since_10!$H:$KU,AU$1+2,FALSE)=0,NA(),VLOOKUP($A4,Deaths_since_10!$H:$KU,AU$1+2,FALSE))</f>
        <v>18849</v>
      </c>
      <c r="AV4">
        <f>IF(VLOOKUP($A4,Deaths_since_10!$H:$KU,AV$1+2,FALSE)=0,NA(),VLOOKUP($A4,Deaths_since_10!$H:$KU,AV$1+2,FALSE))</f>
        <v>19468</v>
      </c>
      <c r="AW4">
        <f>IF(VLOOKUP($A4,Deaths_since_10!$H:$KU,AW$1+2,FALSE)=0,NA(),VLOOKUP($A4,Deaths_since_10!$H:$KU,AW$1+2,FALSE))</f>
        <v>19899</v>
      </c>
      <c r="AX4">
        <f>IF(VLOOKUP($A4,Deaths_since_10!$H:$KU,AX$1+2,FALSE)=0,NA(),VLOOKUP($A4,Deaths_since_10!$H:$KU,AX$1+2,FALSE))</f>
        <v>20465</v>
      </c>
      <c r="AY4">
        <f>IF(VLOOKUP($A4,Deaths_since_10!$H:$KU,AY$1+2,FALSE)=0,NA(),VLOOKUP($A4,Deaths_since_10!$H:$KU,AY$1+2,FALSE))</f>
        <v>21067</v>
      </c>
      <c r="AZ4">
        <f>IF(VLOOKUP($A4,Deaths_since_10!$H:$KU,AZ$1+2,FALSE)=0,NA(),VLOOKUP($A4,Deaths_since_10!$H:$KU,AZ$1+2,FALSE))</f>
        <v>21645</v>
      </c>
      <c r="BA4">
        <f>IF(VLOOKUP($A4,Deaths_since_10!$H:$KU,BA$1+2,FALSE)=0,NA(),VLOOKUP($A4,Deaths_since_10!$H:$KU,BA$1+2,FALSE))</f>
        <v>22170</v>
      </c>
      <c r="BB4">
        <f>IF(VLOOKUP($A4,Deaths_since_10!$H:$KU,BB$1+2,FALSE)=0,NA(),VLOOKUP($A4,Deaths_since_10!$H:$KU,BB$1+2,FALSE))</f>
        <v>22745</v>
      </c>
      <c r="BC4">
        <f>IF(VLOOKUP($A4,Deaths_since_10!$H:$KU,BC$1+2,FALSE)=0,NA(),VLOOKUP($A4,Deaths_since_10!$H:$KU,BC$1+2,FALSE))</f>
        <v>23227</v>
      </c>
      <c r="BD4">
        <f>IF(VLOOKUP($A4,Deaths_since_10!$H:$KU,BD$1+2,FALSE)=0,NA(),VLOOKUP($A4,Deaths_since_10!$H:$KU,BD$1+2,FALSE))</f>
        <v>23660</v>
      </c>
      <c r="BE4">
        <f>IF(VLOOKUP($A4,Deaths_since_10!$H:$KU,BE$1+2,FALSE)=0,NA(),VLOOKUP($A4,Deaths_since_10!$H:$KU,BE$1+2,FALSE))</f>
        <v>24114</v>
      </c>
      <c r="BF4" t="e">
        <f>IF(VLOOKUP($A4,Deaths_since_10!$H:$KU,BF$1+2,FALSE)=0,NA(),VLOOKUP($A4,Deaths_since_10!$H:$KU,BF$1+2,FALSE))</f>
        <v>#N/A</v>
      </c>
      <c r="BG4" t="e">
        <f>IF(VLOOKUP($A4,Deaths_since_10!$H:$KU,BG$1+2,FALSE)=0,NA(),VLOOKUP($A4,Deaths_since_10!$H:$KU,BG$1+2,FALSE))</f>
        <v>#N/A</v>
      </c>
      <c r="BH4" t="e">
        <f>IF(VLOOKUP($A4,Deaths_since_10!$H:$KU,BH$1+2,FALSE)=0,NA(),VLOOKUP($A4,Deaths_since_10!$H:$KU,BH$1+2,FALSE))</f>
        <v>#N/A</v>
      </c>
      <c r="BI4" t="e">
        <f>IF(VLOOKUP($A4,Deaths_since_10!$H:$KU,BI$1+2,FALSE)=0,NA(),VLOOKUP($A4,Deaths_since_10!$H:$KU,BI$1+2,FALSE))</f>
        <v>#N/A</v>
      </c>
      <c r="BJ4" t="e">
        <f>IF(VLOOKUP($A4,Deaths_since_10!$H:$KU,BJ$1+2,FALSE)=0,NA(),VLOOKUP($A4,Deaths_since_10!$H:$KU,BJ$1+2,FALSE))</f>
        <v>#N/A</v>
      </c>
      <c r="BK4" t="e">
        <f>IF(VLOOKUP($A4,Deaths_since_10!$H:$KU,BK$1+2,FALSE)=0,NA(),VLOOKUP($A4,Deaths_since_10!$H:$KU,BK$1+2,FALSE))</f>
        <v>#N/A</v>
      </c>
      <c r="BL4" t="e">
        <f>IF(VLOOKUP($A4,Deaths_since_10!$H:$KU,BL$1+2,FALSE)=0,NA(),VLOOKUP($A4,Deaths_since_10!$H:$KU,BL$1+2,FALSE))</f>
        <v>#N/A</v>
      </c>
      <c r="BM4" t="e">
        <f>IF(VLOOKUP($A4,Deaths_since_10!$H:$KU,BM$1+2,FALSE)=0,NA(),VLOOKUP($A4,Deaths_since_10!$H:$KU,BM$1+2,FALSE))</f>
        <v>#N/A</v>
      </c>
      <c r="BN4" t="e">
        <f>IF(VLOOKUP($A4,Deaths_since_10!$H:$KU,BN$1+2,FALSE)=0,NA(),VLOOKUP($A4,Deaths_since_10!$H:$KU,BN$1+2,FALSE))</f>
        <v>#N/A</v>
      </c>
      <c r="BO4" t="e">
        <f>IF(VLOOKUP($A4,Deaths_since_10!$H:$KU,BO$1+2,FALSE)=0,NA(),VLOOKUP($A4,Deaths_since_10!$H:$KU,BO$1+2,FALSE))</f>
        <v>#N/A</v>
      </c>
      <c r="BP4" t="e">
        <f>IF(VLOOKUP($A4,Deaths_since_10!$H:$KU,BP$1+2,FALSE)=0,NA(),VLOOKUP($A4,Deaths_since_10!$H:$KU,BP$1+2,FALSE))</f>
        <v>#N/A</v>
      </c>
      <c r="BQ4" t="e">
        <f>IF(VLOOKUP($A4,Deaths_since_10!$H:$KU,BQ$1+2,FALSE)=0,NA(),VLOOKUP($A4,Deaths_since_10!$H:$KU,BQ$1+2,FALSE))</f>
        <v>#N/A</v>
      </c>
      <c r="BR4" t="e">
        <f>IF(VLOOKUP($A4,Deaths_since_10!$H:$KU,BR$1+2,FALSE)=0,NA(),VLOOKUP($A4,Deaths_since_10!$H:$KU,BR$1+2,FALSE))</f>
        <v>#N/A</v>
      </c>
      <c r="BS4" t="e">
        <f>IF(VLOOKUP($A4,Deaths_since_10!$H:$KU,BS$1+2,FALSE)=0,NA(),VLOOKUP($A4,Deaths_since_10!$H:$KU,BS$1+2,FALSE))</f>
        <v>#N/A</v>
      </c>
      <c r="BT4" t="e">
        <f>IF(VLOOKUP($A4,Deaths_since_10!$H:$KU,BT$1+2,FALSE)=0,NA(),VLOOKUP($A4,Deaths_since_10!$H:$KU,BT$1+2,FALSE))</f>
        <v>#N/A</v>
      </c>
      <c r="BU4" t="e">
        <f>IF(VLOOKUP($A4,Deaths_since_10!$H:$KU,BU$1+2,FALSE)=0,NA(),VLOOKUP($A4,Deaths_since_10!$H:$KU,BU$1+2,FALSE))</f>
        <v>#N/A</v>
      </c>
      <c r="BV4" t="e">
        <f>IF(VLOOKUP($A4,Deaths_since_10!$H:$KU,BV$1+2,FALSE)=0,NA(),VLOOKUP($A4,Deaths_since_10!$H:$KU,BV$1+2,FALSE))</f>
        <v>#N/A</v>
      </c>
      <c r="BW4" t="e">
        <f>IF(VLOOKUP($A4,Deaths_since_10!$H:$KU,BW$1+2,FALSE)=0,NA(),VLOOKUP($A4,Deaths_since_10!$H:$KU,BW$1+2,FALSE))</f>
        <v>#N/A</v>
      </c>
      <c r="BX4" t="e">
        <f>IF(VLOOKUP($A4,Deaths_since_10!$H:$KU,BX$1+2,FALSE)=0,NA(),VLOOKUP($A4,Deaths_since_10!$H:$KU,BX$1+2,FALSE))</f>
        <v>#N/A</v>
      </c>
      <c r="BY4" t="e">
        <f>IF(VLOOKUP($A4,Deaths_since_10!$H:$KU,BY$1+2,FALSE)=0,NA(),VLOOKUP($A4,Deaths_since_10!$H:$KU,BY$1+2,FALSE))</f>
        <v>#N/A</v>
      </c>
      <c r="BZ4" t="e">
        <f>IF(VLOOKUP($A4,Deaths_since_10!$H:$KU,BZ$1+2,FALSE)=0,NA(),VLOOKUP($A4,Deaths_since_10!$H:$KU,BZ$1+2,FALSE))</f>
        <v>#N/A</v>
      </c>
      <c r="CA4" t="e">
        <f>IF(VLOOKUP($A4,Deaths_since_10!$H:$KU,CA$1+2,FALSE)=0,NA(),VLOOKUP($A4,Deaths_since_10!$H:$KU,CA$1+2,FALSE))</f>
        <v>#N/A</v>
      </c>
      <c r="CB4" t="e">
        <f>IF(VLOOKUP($A4,Deaths_since_10!$H:$KU,CB$1+2,FALSE)=0,NA(),VLOOKUP($A4,Deaths_since_10!$H:$KU,CB$1+2,FALSE))</f>
        <v>#N/A</v>
      </c>
      <c r="CC4" t="e">
        <f>IF(VLOOKUP($A4,Deaths_since_10!$H:$KU,CC$1+2,FALSE)=0,NA(),VLOOKUP($A4,Deaths_since_10!$H:$KU,CC$1+2,FALSE))</f>
        <v>#N/A</v>
      </c>
      <c r="CD4" t="e">
        <f>IF(VLOOKUP($A4,Deaths_since_10!$H:$KU,CD$1+2,FALSE)=0,NA(),VLOOKUP($A4,Deaths_since_10!$H:$KU,CD$1+2,FALSE))</f>
        <v>#N/A</v>
      </c>
      <c r="CE4" t="e">
        <f>IF(VLOOKUP($A4,Deaths_since_10!$H:$KU,CE$1+2,FALSE)=0,NA(),VLOOKUP($A4,Deaths_since_10!$H:$KU,CE$1+2,FALSE))</f>
        <v>#N/A</v>
      </c>
      <c r="CF4" t="e">
        <f>IF(VLOOKUP($A4,Deaths_since_10!$H:$KU,CF$1+2,FALSE)=0,NA(),VLOOKUP($A4,Deaths_since_10!$H:$KU,CF$1+2,FALSE))</f>
        <v>#N/A</v>
      </c>
      <c r="CG4" t="e">
        <f>IF(VLOOKUP($A4,Deaths_since_10!$H:$KU,CG$1+2,FALSE)=0,NA(),VLOOKUP($A4,Deaths_since_10!$H:$KU,CG$1+2,FALSE))</f>
        <v>#N/A</v>
      </c>
      <c r="CH4" t="e">
        <f>IF(VLOOKUP($A4,Deaths_since_10!$H:$KU,CH$1+2,FALSE)=0,NA(),VLOOKUP($A4,Deaths_since_10!$H:$KU,CH$1+2,FALSE))</f>
        <v>#N/A</v>
      </c>
      <c r="CI4" t="e">
        <f>IF(VLOOKUP($A4,Deaths_since_10!$H:$KU,CI$1+2,FALSE)=0,NA(),VLOOKUP($A4,Deaths_since_10!$H:$KU,CI$1+2,FALSE))</f>
        <v>#N/A</v>
      </c>
      <c r="CJ4" t="e">
        <f>IF(VLOOKUP($A4,Deaths_since_10!$H:$KU,CJ$1+2,FALSE)=0,NA(),VLOOKUP($A4,Deaths_since_10!$H:$KU,CJ$1+2,FALSE))</f>
        <v>#N/A</v>
      </c>
      <c r="CK4" t="e">
        <f>IF(VLOOKUP($A4,Deaths_since_10!$H:$KU,CK$1+2,FALSE)=0,NA(),VLOOKUP($A4,Deaths_since_10!$H:$KU,CK$1+2,FALSE))</f>
        <v>#N/A</v>
      </c>
      <c r="CL4" t="e">
        <f>IF(VLOOKUP($A4,Deaths_since_10!$H:$KU,CL$1+2,FALSE)=0,NA(),VLOOKUP($A4,Deaths_since_10!$H:$KU,CL$1+2,FALSE))</f>
        <v>#N/A</v>
      </c>
      <c r="CM4" t="e">
        <f>IF(VLOOKUP($A4,Deaths_since_10!$H:$KU,CM$1+2,FALSE)=0,NA(),VLOOKUP($A4,Deaths_since_10!$H:$KU,CM$1+2,FALSE))</f>
        <v>#N/A</v>
      </c>
      <c r="CN4" t="e">
        <f>IF(VLOOKUP($A4,Deaths_since_10!$H:$KU,CN$1+2,FALSE)=0,NA(),VLOOKUP($A4,Deaths_since_10!$H:$KU,CN$1+2,FALSE))</f>
        <v>#N/A</v>
      </c>
      <c r="CO4" t="e">
        <f>IF(VLOOKUP($A4,Deaths_since_10!$H:$KU,CO$1+2,FALSE)=0,NA(),VLOOKUP($A4,Deaths_since_10!$H:$KU,CO$1+2,FALSE))</f>
        <v>#N/A</v>
      </c>
      <c r="CP4" t="e">
        <f>IF(VLOOKUP($A4,Deaths_since_10!$H:$KU,CP$1+2,FALSE)=0,NA(),VLOOKUP($A4,Deaths_since_10!$H:$KU,CP$1+2,FALSE))</f>
        <v>#N/A</v>
      </c>
      <c r="CQ4" t="e">
        <f>IF(VLOOKUP($A4,Deaths_since_10!$H:$KU,CQ$1+2,FALSE)=0,NA(),VLOOKUP($A4,Deaths_since_10!$H:$KU,CQ$1+2,FALSE))</f>
        <v>#N/A</v>
      </c>
      <c r="CR4" t="e">
        <f>IF(VLOOKUP($A4,Deaths_since_10!$H:$KU,CR$1+2,FALSE)=0,NA(),VLOOKUP($A4,Deaths_since_10!$H:$KU,CR$1+2,FALSE))</f>
        <v>#N/A</v>
      </c>
      <c r="CS4" t="e">
        <f>IF(VLOOKUP($A4,Deaths_since_10!$H:$KU,CS$1+2,FALSE)=0,NA(),VLOOKUP($A4,Deaths_since_10!$H:$KU,CS$1+2,FALSE))</f>
        <v>#N/A</v>
      </c>
      <c r="CT4" t="e">
        <f>IF(VLOOKUP($A4,Deaths_since_10!$H:$KU,CT$1+2,FALSE)=0,NA(),VLOOKUP($A4,Deaths_since_10!$H:$KU,CT$1+2,FALSE))</f>
        <v>#N/A</v>
      </c>
      <c r="CU4" t="e">
        <f>IF(VLOOKUP($A4,Deaths_since_10!$H:$KU,CU$1+2,FALSE)=0,NA(),VLOOKUP($A4,Deaths_since_10!$H:$KU,CU$1+2,FALSE))</f>
        <v>#N/A</v>
      </c>
      <c r="CV4" t="e">
        <f>IF(VLOOKUP($A4,Deaths_since_10!$H:$KU,CV$1+2,FALSE)=0,NA(),VLOOKUP($A4,Deaths_since_10!$H:$KU,CV$1+2,FALSE))</f>
        <v>#N/A</v>
      </c>
      <c r="CW4" t="e">
        <f>IF(VLOOKUP($A4,Deaths_since_10!$H:$KU,CW$1+2,FALSE)=0,NA(),VLOOKUP($A4,Deaths_since_10!$H:$KU,CW$1+2,FALSE))</f>
        <v>#N/A</v>
      </c>
      <c r="CX4" t="e">
        <f>IF(VLOOKUP($A4,Deaths_since_10!$H:$KU,CX$1+2,FALSE)=0,NA(),VLOOKUP($A4,Deaths_since_10!$H:$KU,CX$1+2,FALSE))</f>
        <v>#N/A</v>
      </c>
      <c r="CY4" t="e">
        <f>IF(VLOOKUP($A4,Deaths_since_10!$H:$KU,CY$1+2,FALSE)=0,NA(),VLOOKUP($A4,Deaths_since_10!$H:$KU,CY$1+2,FALSE))</f>
        <v>#N/A</v>
      </c>
      <c r="CZ4" t="e">
        <f>IF(VLOOKUP($A4,Deaths_since_10!$H:$KU,CZ$1+2,FALSE)=0,NA(),VLOOKUP($A4,Deaths_since_10!$H:$KU,CZ$1+2,FALSE))</f>
        <v>#N/A</v>
      </c>
      <c r="DA4" t="e">
        <f>IF(VLOOKUP($A4,Deaths_since_10!$H:$KU,DA$1+2,FALSE)=0,NA(),VLOOKUP($A4,Deaths_since_10!$H:$KU,DA$1+2,FALSE))</f>
        <v>#N/A</v>
      </c>
      <c r="DB4" t="e">
        <f>IF(VLOOKUP($A4,Deaths_since_10!$H:$KU,DB$1+2,FALSE)=0,NA(),VLOOKUP($A4,Deaths_since_10!$H:$KU,DB$1+2,FALSE))</f>
        <v>#N/A</v>
      </c>
      <c r="DC4" t="e">
        <f>IF(VLOOKUP($A4,Deaths_since_10!$H:$KU,DC$1+2,FALSE)=0,NA(),VLOOKUP($A4,Deaths_since_10!$H:$KU,DC$1+2,FALSE))</f>
        <v>#N/A</v>
      </c>
      <c r="DD4" t="e">
        <f>IF(VLOOKUP($A4,Deaths_since_10!$H:$KU,DD$1+2,FALSE)=0,NA(),VLOOKUP($A4,Deaths_since_10!$H:$KU,DD$1+2,FALSE))</f>
        <v>#N/A</v>
      </c>
      <c r="DE4" t="e">
        <f>IF(VLOOKUP($A4,Deaths_since_10!$H:$KU,DE$1+2,FALSE)=0,NA(),VLOOKUP($A4,Deaths_since_10!$H:$KU,DE$1+2,FALSE))</f>
        <v>#N/A</v>
      </c>
      <c r="DF4" t="e">
        <f>IF(VLOOKUP($A4,Deaths_since_10!$H:$KU,DF$1+2,FALSE)=0,NA(),VLOOKUP($A4,Deaths_since_10!$H:$KU,DF$1+2,FALSE))</f>
        <v>#N/A</v>
      </c>
      <c r="DG4" t="e">
        <f>IF(VLOOKUP($A4,Deaths_since_10!$H:$KU,DG$1+2,FALSE)=0,NA(),VLOOKUP($A4,Deaths_since_10!$H:$KU,DG$1+2,FALSE))</f>
        <v>#N/A</v>
      </c>
      <c r="DH4" t="e">
        <f>IF(VLOOKUP($A4,Deaths_since_10!$H:$KU,DH$1+2,FALSE)=0,NA(),VLOOKUP($A4,Deaths_since_10!$H:$KU,DH$1+2,FALSE))</f>
        <v>#N/A</v>
      </c>
      <c r="DI4" t="e">
        <f>IF(VLOOKUP($A4,Deaths_since_10!$H:$KU,DI$1+2,FALSE)=0,NA(),VLOOKUP($A4,Deaths_since_10!$H:$KU,DI$1+2,FALSE))</f>
        <v>#N/A</v>
      </c>
      <c r="DJ4" t="e">
        <f>IF(VLOOKUP($A4,Deaths_since_10!$H:$KU,DJ$1+2,FALSE)=0,NA(),VLOOKUP($A4,Deaths_since_10!$H:$KU,DJ$1+2,FALSE))</f>
        <v>#N/A</v>
      </c>
      <c r="DK4" t="e">
        <f>IF(VLOOKUP($A4,Deaths_since_10!$H:$KU,DK$1+2,FALSE)=0,NA(),VLOOKUP($A4,Deaths_since_10!$H:$KU,DK$1+2,FALSE))</f>
        <v>#N/A</v>
      </c>
      <c r="DL4" t="e">
        <f>IF(VLOOKUP($A4,Deaths_since_10!$H:$KU,DL$1+2,FALSE)=0,NA(),VLOOKUP($A4,Deaths_since_10!$H:$KU,DL$1+2,FALSE))</f>
        <v>#N/A</v>
      </c>
      <c r="DM4" t="e">
        <f>IF(VLOOKUP($A4,Deaths_since_10!$H:$KU,DM$1+2,FALSE)=0,NA(),VLOOKUP($A4,Deaths_since_10!$H:$KU,DM$1+2,FALSE))</f>
        <v>#N/A</v>
      </c>
      <c r="DN4" t="e">
        <f>IF(VLOOKUP($A4,Deaths_since_10!$H:$KU,DN$1+2,FALSE)=0,NA(),VLOOKUP($A4,Deaths_since_10!$H:$KU,DN$1+2,FALSE))</f>
        <v>#N/A</v>
      </c>
      <c r="DO4" t="e">
        <f>IF(VLOOKUP($A4,Deaths_since_10!$H:$KU,DO$1+2,FALSE)=0,NA(),VLOOKUP($A4,Deaths_since_10!$H:$KU,DO$1+2,FALSE))</f>
        <v>#N/A</v>
      </c>
      <c r="DP4" t="e">
        <f>IF(VLOOKUP($A4,Deaths_since_10!$H:$KU,DP$1+2,FALSE)=0,NA(),VLOOKUP($A4,Deaths_since_10!$H:$KU,DP$1+2,FALSE))</f>
        <v>#N/A</v>
      </c>
      <c r="DQ4" t="e">
        <f>IF(VLOOKUP($A4,Deaths_since_10!$H:$KU,DQ$1+2,FALSE)=0,NA(),VLOOKUP($A4,Deaths_since_10!$H:$KU,DQ$1+2,FALSE))</f>
        <v>#N/A</v>
      </c>
      <c r="DR4" t="e">
        <f>IF(VLOOKUP($A4,Deaths_since_10!$H:$KU,DR$1+2,FALSE)=0,NA(),VLOOKUP($A4,Deaths_since_10!$H:$KU,DR$1+2,FALSE))</f>
        <v>#N/A</v>
      </c>
      <c r="DS4" t="e">
        <f>IF(VLOOKUP($A4,Deaths_since_10!$H:$KU,DS$1+2,FALSE)=0,NA(),VLOOKUP($A4,Deaths_since_10!$H:$KU,DS$1+2,FALSE))</f>
        <v>#N/A</v>
      </c>
      <c r="DT4" t="e">
        <f>IF(VLOOKUP($A4,Deaths_since_10!$H:$KU,DT$1+2,FALSE)=0,NA(),VLOOKUP($A4,Deaths_since_10!$H:$KU,DT$1+2,FALSE))</f>
        <v>#N/A</v>
      </c>
      <c r="DU4" t="e">
        <f>IF(VLOOKUP($A4,Deaths_since_10!$H:$KU,DU$1+2,FALSE)=0,NA(),VLOOKUP($A4,Deaths_since_10!$H:$KU,DU$1+2,FALSE))</f>
        <v>#N/A</v>
      </c>
      <c r="DV4" t="e">
        <f>IF(VLOOKUP($A4,Deaths_since_10!$H:$KU,DV$1+2,FALSE)=0,NA(),VLOOKUP($A4,Deaths_since_10!$H:$KU,DV$1+2,FALSE))</f>
        <v>#N/A</v>
      </c>
      <c r="DW4" t="e">
        <f>IF(VLOOKUP($A4,Deaths_since_10!$H:$KU,DW$1+2,FALSE)=0,NA(),VLOOKUP($A4,Deaths_since_10!$H:$KU,DW$1+2,FALSE))</f>
        <v>#N/A</v>
      </c>
      <c r="DX4" t="e">
        <f>IF(VLOOKUP($A4,Deaths_since_10!$H:$KU,DX$1+2,FALSE)=0,NA(),VLOOKUP($A4,Deaths_since_10!$H:$KU,DX$1+2,FALSE))</f>
        <v>#N/A</v>
      </c>
      <c r="DY4" t="e">
        <f>IF(VLOOKUP($A4,Deaths_since_10!$H:$KU,DY$1+2,FALSE)=0,NA(),VLOOKUP($A4,Deaths_since_10!$H:$KU,DY$1+2,FALSE))</f>
        <v>#N/A</v>
      </c>
      <c r="DZ4" t="e">
        <f>IF(VLOOKUP($A4,Deaths_since_10!$H:$KU,DZ$1+2,FALSE)=0,NA(),VLOOKUP($A4,Deaths_since_10!$H:$KU,DZ$1+2,FALSE))</f>
        <v>#N/A</v>
      </c>
      <c r="EA4" t="e">
        <f>IF(VLOOKUP($A4,Deaths_since_10!$H:$KU,EA$1+2,FALSE)=0,NA(),VLOOKUP($A4,Deaths_since_10!$H:$KU,EA$1+2,FALSE))</f>
        <v>#N/A</v>
      </c>
      <c r="EB4" t="e">
        <f>IF(VLOOKUP($A4,Deaths_since_10!$H:$KU,EB$1+2,FALSE)=0,NA(),VLOOKUP($A4,Deaths_since_10!$H:$KU,EB$1+2,FALSE))</f>
        <v>#N/A</v>
      </c>
      <c r="EC4" t="e">
        <f>IF(VLOOKUP($A4,Deaths_since_10!$H:$KU,EC$1+2,FALSE)=0,NA(),VLOOKUP($A4,Deaths_since_10!$H:$KU,EC$1+2,FALSE))</f>
        <v>#N/A</v>
      </c>
      <c r="ED4" t="e">
        <f>IF(VLOOKUP($A4,Deaths_since_10!$H:$KU,ED$1+2,FALSE)=0,NA(),VLOOKUP($A4,Deaths_since_10!$H:$KU,ED$1+2,FALSE))</f>
        <v>#N/A</v>
      </c>
      <c r="EE4" t="e">
        <f>IF(VLOOKUP($A4,Deaths_since_10!$H:$KU,EE$1+2,FALSE)=0,NA(),VLOOKUP($A4,Deaths_since_10!$H:$KU,EE$1+2,FALSE))</f>
        <v>#N/A</v>
      </c>
      <c r="EF4" t="e">
        <f>IF(VLOOKUP($A4,Deaths_since_10!$H:$KU,EF$1+2,FALSE)=0,NA(),VLOOKUP($A4,Deaths_since_10!$H:$KU,EF$1+2,FALSE))</f>
        <v>#N/A</v>
      </c>
      <c r="EG4" t="e">
        <f>IF(VLOOKUP($A4,Deaths_since_10!$H:$KU,EG$1+2,FALSE)=0,NA(),VLOOKUP($A4,Deaths_since_10!$H:$KU,EG$1+2,FALSE))</f>
        <v>#N/A</v>
      </c>
      <c r="EH4" t="e">
        <f>IF(VLOOKUP($A4,Deaths_since_10!$H:$KU,EH$1+2,FALSE)=0,NA(),VLOOKUP($A4,Deaths_since_10!$H:$KU,EH$1+2,FALSE))</f>
        <v>#N/A</v>
      </c>
      <c r="EI4" t="e">
        <f>IF(VLOOKUP($A4,Deaths_since_10!$H:$KU,EI$1+2,FALSE)=0,NA(),VLOOKUP($A4,Deaths_since_10!$H:$KU,EI$1+2,FALSE))</f>
        <v>#N/A</v>
      </c>
      <c r="EJ4" t="e">
        <f>IF(VLOOKUP($A4,Deaths_since_10!$H:$KU,EJ$1+2,FALSE)=0,NA(),VLOOKUP($A4,Deaths_since_10!$H:$KU,EJ$1+2,FALSE))</f>
        <v>#N/A</v>
      </c>
      <c r="EK4" t="e">
        <f>IF(VLOOKUP($A4,Deaths_since_10!$H:$KU,EK$1+2,FALSE)=0,NA(),VLOOKUP($A4,Deaths_since_10!$H:$KU,EK$1+2,FALSE))</f>
        <v>#N/A</v>
      </c>
      <c r="EL4" t="e">
        <f>IF(VLOOKUP($A4,Deaths_since_10!$H:$KU,EL$1+2,FALSE)=0,NA(),VLOOKUP($A4,Deaths_since_10!$H:$KU,EL$1+2,FALSE))</f>
        <v>#N/A</v>
      </c>
      <c r="EM4" t="e">
        <f>IF(VLOOKUP($A4,Deaths_since_10!$H:$KU,EM$1+2,FALSE)=0,NA(),VLOOKUP($A4,Deaths_since_10!$H:$KU,EM$1+2,FALSE))</f>
        <v>#N/A</v>
      </c>
      <c r="EN4" t="e">
        <f>IF(VLOOKUP($A4,Deaths_since_10!$H:$KU,EN$1+2,FALSE)=0,NA(),VLOOKUP($A4,Deaths_since_10!$H:$KU,EN$1+2,FALSE))</f>
        <v>#N/A</v>
      </c>
      <c r="EO4" t="e">
        <f>IF(VLOOKUP($A4,Deaths_since_10!$H:$KU,EO$1+2,FALSE)=0,NA(),VLOOKUP($A4,Deaths_since_10!$H:$KU,EO$1+2,FALSE))</f>
        <v>#N/A</v>
      </c>
      <c r="EP4" t="e">
        <f>IF(VLOOKUP($A4,Deaths_since_10!$H:$KU,EP$1+2,FALSE)=0,NA(),VLOOKUP($A4,Deaths_since_10!$H:$KU,EP$1+2,FALSE))</f>
        <v>#N/A</v>
      </c>
      <c r="EQ4" t="e">
        <f>IF(VLOOKUP($A4,Deaths_since_10!$H:$KU,EQ$1+2,FALSE)=0,NA(),VLOOKUP($A4,Deaths_since_10!$H:$KU,EQ$1+2,FALSE))</f>
        <v>#N/A</v>
      </c>
      <c r="ER4" t="e">
        <f>IF(VLOOKUP($A4,Deaths_since_10!$H:$KU,ER$1+2,FALSE)=0,NA(),VLOOKUP($A4,Deaths_since_10!$H:$KU,ER$1+2,FALSE))</f>
        <v>#N/A</v>
      </c>
      <c r="ES4" t="e">
        <f>IF(VLOOKUP($A4,Deaths_since_10!$H:$KU,ES$1+2,FALSE)=0,NA(),VLOOKUP($A4,Deaths_since_10!$H:$KU,ES$1+2,FALSE))</f>
        <v>#N/A</v>
      </c>
      <c r="ET4" t="e">
        <f>IF(VLOOKUP($A4,Deaths_since_10!$H:$KU,ET$1+2,FALSE)=0,NA(),VLOOKUP($A4,Deaths_since_10!$H:$KU,ET$1+2,FALSE))</f>
        <v>#N/A</v>
      </c>
      <c r="EU4" t="e">
        <f>IF(VLOOKUP($A4,Deaths_since_10!$H:$KU,EU$1+2,FALSE)=0,NA(),VLOOKUP($A4,Deaths_since_10!$H:$KU,EU$1+2,FALSE))</f>
        <v>#N/A</v>
      </c>
      <c r="EV4" t="e">
        <f>IF(VLOOKUP($A4,Deaths_since_10!$H:$KU,EV$1+2,FALSE)=0,NA(),VLOOKUP($A4,Deaths_since_10!$H:$KU,EV$1+2,FALSE))</f>
        <v>#N/A</v>
      </c>
      <c r="EW4" t="e">
        <f>IF(VLOOKUP($A4,Deaths_since_10!$H:$KU,EW$1+2,FALSE)=0,NA(),VLOOKUP($A4,Deaths_since_10!$H:$KU,EW$1+2,FALSE))</f>
        <v>#N/A</v>
      </c>
      <c r="EX4" t="e">
        <f>IF(VLOOKUP($A4,Deaths_since_10!$H:$KU,EX$1+2,FALSE)=0,NA(),VLOOKUP($A4,Deaths_since_10!$H:$KU,EX$1+2,FALSE))</f>
        <v>#N/A</v>
      </c>
      <c r="EY4" t="e">
        <f>IF(VLOOKUP($A4,Deaths_since_10!$H:$KU,EY$1+2,FALSE)=0,NA(),VLOOKUP($A4,Deaths_since_10!$H:$KU,EY$1+2,FALSE))</f>
        <v>#N/A</v>
      </c>
      <c r="EZ4" t="e">
        <f>IF(VLOOKUP($A4,Deaths_since_10!$H:$KU,EZ$1+2,FALSE)=0,NA(),VLOOKUP($A4,Deaths_since_10!$H:$KU,EZ$1+2,FALSE))</f>
        <v>#N/A</v>
      </c>
      <c r="FA4" t="e">
        <f>IF(VLOOKUP($A4,Deaths_since_10!$H:$KU,FA$1+2,FALSE)=0,NA(),VLOOKUP($A4,Deaths_since_10!$H:$KU,FA$1+2,FALSE))</f>
        <v>#N/A</v>
      </c>
      <c r="FB4" t="e">
        <f>IF(VLOOKUP($A4,Deaths_since_10!$H:$KU,FB$1+2,FALSE)=0,NA(),VLOOKUP($A4,Deaths_since_10!$H:$KU,FB$1+2,FALSE))</f>
        <v>#N/A</v>
      </c>
      <c r="FC4" t="e">
        <f>IF(VLOOKUP($A4,Deaths_since_10!$H:$KU,FC$1+2,FALSE)=0,NA(),VLOOKUP($A4,Deaths_since_10!$H:$KU,FC$1+2,FALSE))</f>
        <v>#N/A</v>
      </c>
      <c r="FD4" t="e">
        <f>IF(VLOOKUP($A4,Deaths_since_10!$H:$KU,FD$1+2,FALSE)=0,NA(),VLOOKUP($A4,Deaths_since_10!$H:$KU,FD$1+2,FALSE))</f>
        <v>#N/A</v>
      </c>
      <c r="FE4" t="e">
        <f>IF(VLOOKUP($A4,Deaths_since_10!$H:$KU,FE$1+2,FALSE)=0,NA(),VLOOKUP($A4,Deaths_since_10!$H:$KU,FE$1+2,FALSE))</f>
        <v>#N/A</v>
      </c>
      <c r="FF4" t="e">
        <f>IF(VLOOKUP($A4,Deaths_since_10!$H:$KU,FF$1+2,FALSE)=0,NA(),VLOOKUP($A4,Deaths_since_10!$H:$KU,FF$1+2,FALSE))</f>
        <v>#N/A</v>
      </c>
      <c r="FG4" t="e">
        <f>IF(VLOOKUP($A4,Deaths_since_10!$H:$KU,FG$1+2,FALSE)=0,NA(),VLOOKUP($A4,Deaths_since_10!$H:$KU,FG$1+2,FALSE))</f>
        <v>#N/A</v>
      </c>
      <c r="FH4" t="e">
        <f>IF(VLOOKUP($A4,Deaths_since_10!$H:$KU,FH$1+2,FALSE)=0,NA(),VLOOKUP($A4,Deaths_since_10!$H:$KU,FH$1+2,FALSE))</f>
        <v>#N/A</v>
      </c>
      <c r="FI4" t="e">
        <f>IF(VLOOKUP($A4,Deaths_since_10!$H:$KU,FI$1+2,FALSE)=0,NA(),VLOOKUP($A4,Deaths_since_10!$H:$KU,FI$1+2,FALSE))</f>
        <v>#N/A</v>
      </c>
      <c r="FJ4" t="e">
        <f>IF(VLOOKUP($A4,Deaths_since_10!$H:$KU,FJ$1+2,FALSE)=0,NA(),VLOOKUP($A4,Deaths_since_10!$H:$KU,FJ$1+2,FALSE))</f>
        <v>#N/A</v>
      </c>
      <c r="FK4" t="e">
        <f>IF(VLOOKUP($A4,Deaths_since_10!$H:$KU,FK$1+2,FALSE)=0,NA(),VLOOKUP($A4,Deaths_since_10!$H:$KU,FK$1+2,FALSE))</f>
        <v>#N/A</v>
      </c>
      <c r="FL4" t="e">
        <f>IF(VLOOKUP($A4,Deaths_since_10!$H:$KU,FL$1+2,FALSE)=0,NA(),VLOOKUP($A4,Deaths_since_10!$H:$KU,FL$1+2,FALSE))</f>
        <v>#N/A</v>
      </c>
      <c r="FM4" t="e">
        <f>IF(VLOOKUP($A4,Deaths_since_10!$H:$KU,FM$1+2,FALSE)=0,NA(),VLOOKUP($A4,Deaths_since_10!$H:$KU,FM$1+2,FALSE))</f>
        <v>#N/A</v>
      </c>
      <c r="FN4" t="e">
        <f>IF(VLOOKUP($A4,Deaths_since_10!$H:$KU,FN$1+2,FALSE)=0,NA(),VLOOKUP($A4,Deaths_since_10!$H:$KU,FN$1+2,FALSE))</f>
        <v>#N/A</v>
      </c>
      <c r="FO4" t="e">
        <f>IF(VLOOKUP($A4,Deaths_since_10!$H:$KU,FO$1+2,FALSE)=0,NA(),VLOOKUP($A4,Deaths_since_10!$H:$KU,FO$1+2,FALSE))</f>
        <v>#N/A</v>
      </c>
      <c r="FP4" t="e">
        <f>IF(VLOOKUP($A4,Deaths_since_10!$H:$KU,FP$1+2,FALSE)=0,NA(),VLOOKUP($A4,Deaths_since_10!$H:$KU,FP$1+2,FALSE))</f>
        <v>#N/A</v>
      </c>
      <c r="FQ4" t="e">
        <f>IF(VLOOKUP($A4,Deaths_since_10!$H:$KU,FQ$1+2,FALSE)=0,NA(),VLOOKUP($A4,Deaths_since_10!$H:$KU,FQ$1+2,FALSE))</f>
        <v>#N/A</v>
      </c>
      <c r="FR4" t="e">
        <f>IF(VLOOKUP($A4,Deaths_since_10!$H:$KU,FR$1+2,FALSE)=0,NA(),VLOOKUP($A4,Deaths_since_10!$H:$KU,FR$1+2,FALSE))</f>
        <v>#N/A</v>
      </c>
      <c r="FS4" t="e">
        <f>IF(VLOOKUP($A4,Deaths_since_10!$H:$KU,FS$1+2,FALSE)=0,NA(),VLOOKUP($A4,Deaths_since_10!$H:$KU,FS$1+2,FALSE))</f>
        <v>#N/A</v>
      </c>
      <c r="FT4" t="e">
        <f>IF(VLOOKUP($A4,Deaths_since_10!$H:$KU,FT$1+2,FALSE)=0,NA(),VLOOKUP($A4,Deaths_since_10!$H:$KU,FT$1+2,FALSE))</f>
        <v>#N/A</v>
      </c>
      <c r="FU4" t="e">
        <f>IF(VLOOKUP($A4,Deaths_since_10!$H:$KU,FU$1+2,FALSE)=0,NA(),VLOOKUP($A4,Deaths_since_10!$H:$KU,FU$1+2,FALSE))</f>
        <v>#N/A</v>
      </c>
      <c r="FV4" t="e">
        <f>IF(VLOOKUP($A4,Deaths_since_10!$H:$KU,FV$1+2,FALSE)=0,NA(),VLOOKUP($A4,Deaths_since_10!$H:$KU,FV$1+2,FALSE))</f>
        <v>#N/A</v>
      </c>
      <c r="FW4" t="e">
        <f>IF(VLOOKUP($A4,Deaths_since_10!$H:$KU,FW$1+2,FALSE)=0,NA(),VLOOKUP($A4,Deaths_since_10!$H:$KU,FW$1+2,FALSE))</f>
        <v>#N/A</v>
      </c>
      <c r="FX4" t="e">
        <f>IF(VLOOKUP($A4,Deaths_since_10!$H:$KU,FX$1+2,FALSE)=0,NA(),VLOOKUP($A4,Deaths_since_10!$H:$KU,FX$1+2,FALSE))</f>
        <v>#N/A</v>
      </c>
      <c r="FY4" t="e">
        <f>IF(VLOOKUP($A4,Deaths_since_10!$H:$KU,FY$1+2,FALSE)=0,NA(),VLOOKUP($A4,Deaths_since_10!$H:$KU,FY$1+2,FALSE))</f>
        <v>#N/A</v>
      </c>
      <c r="FZ4" t="e">
        <f>IF(VLOOKUP($A4,Deaths_since_10!$H:$KU,FZ$1+2,FALSE)=0,NA(),VLOOKUP($A4,Deaths_since_10!$H:$KU,FZ$1+2,FALSE))</f>
        <v>#N/A</v>
      </c>
      <c r="GA4" t="e">
        <f>IF(VLOOKUP($A4,Deaths_since_10!$H:$KU,GA$1+2,FALSE)=0,NA(),VLOOKUP($A4,Deaths_since_10!$H:$KU,GA$1+2,FALSE))</f>
        <v>#N/A</v>
      </c>
      <c r="GB4" t="e">
        <f>IF(VLOOKUP($A4,Deaths_since_10!$H:$KU,GB$1+2,FALSE)=0,NA(),VLOOKUP($A4,Deaths_since_10!$H:$KU,GB$1+2,FALSE))</f>
        <v>#N/A</v>
      </c>
      <c r="GC4" t="e">
        <f>IF(VLOOKUP($A4,Deaths_since_10!$H:$KU,GC$1+2,FALSE)=0,NA(),VLOOKUP($A4,Deaths_since_10!$H:$KU,GC$1+2,FALSE))</f>
        <v>#N/A</v>
      </c>
      <c r="GD4" t="e">
        <f>IF(VLOOKUP($A4,Deaths_since_10!$H:$KU,GD$1+2,FALSE)=0,NA(),VLOOKUP($A4,Deaths_since_10!$H:$KU,GD$1+2,FALSE))</f>
        <v>#N/A</v>
      </c>
      <c r="GE4" t="e">
        <f>IF(VLOOKUP($A4,Deaths_since_10!$H:$KU,GE$1+2,FALSE)=0,NA(),VLOOKUP($A4,Deaths_since_10!$H:$KU,GE$1+2,FALSE))</f>
        <v>#N/A</v>
      </c>
      <c r="GF4" t="e">
        <f>IF(VLOOKUP($A4,Deaths_since_10!$H:$KU,GF$1+2,FALSE)=0,NA(),VLOOKUP($A4,Deaths_since_10!$H:$KU,GF$1+2,FALSE))</f>
        <v>#N/A</v>
      </c>
      <c r="GG4" t="e">
        <f>IF(VLOOKUP($A4,Deaths_since_10!$H:$KU,GG$1+2,FALSE)=0,NA(),VLOOKUP($A4,Deaths_since_10!$H:$KU,GG$1+2,FALSE))</f>
        <v>#N/A</v>
      </c>
      <c r="GH4" t="e">
        <f>IF(VLOOKUP($A4,Deaths_since_10!$H:$KU,GH$1+2,FALSE)=0,NA(),VLOOKUP($A4,Deaths_since_10!$H:$KU,GH$1+2,FALSE))</f>
        <v>#N/A</v>
      </c>
      <c r="GI4" t="e">
        <f>IF(VLOOKUP($A4,Deaths_since_10!$H:$KU,GI$1+2,FALSE)=0,NA(),VLOOKUP($A4,Deaths_since_10!$H:$KU,GI$1+2,FALSE))</f>
        <v>#N/A</v>
      </c>
      <c r="GJ4" t="e">
        <f>IF(VLOOKUP($A4,Deaths_since_10!$H:$KU,GJ$1+2,FALSE)=0,NA(),VLOOKUP($A4,Deaths_since_10!$H:$KU,GJ$1+2,FALSE))</f>
        <v>#N/A</v>
      </c>
      <c r="GK4" t="e">
        <f>IF(VLOOKUP($A4,Deaths_since_10!$H:$KU,GK$1+2,FALSE)=0,NA(),VLOOKUP($A4,Deaths_since_10!$H:$KU,GK$1+2,FALSE))</f>
        <v>#N/A</v>
      </c>
      <c r="GL4" t="e">
        <f>IF(VLOOKUP($A4,Deaths_since_10!$H:$KU,GL$1+2,FALSE)=0,NA(),VLOOKUP($A4,Deaths_since_10!$H:$KU,GL$1+2,FALSE))</f>
        <v>#N/A</v>
      </c>
      <c r="GM4" t="e">
        <f>IF(VLOOKUP($A4,Deaths_since_10!$H:$KU,GM$1+2,FALSE)=0,NA(),VLOOKUP($A4,Deaths_since_10!$H:$KU,GM$1+2,FALSE))</f>
        <v>#N/A</v>
      </c>
      <c r="GN4" t="e">
        <f>IF(VLOOKUP($A4,Deaths_since_10!$H:$KU,GN$1+2,FALSE)=0,NA(),VLOOKUP($A4,Deaths_since_10!$H:$KU,GN$1+2,FALSE))</f>
        <v>#N/A</v>
      </c>
      <c r="GO4" t="e">
        <f>IF(VLOOKUP($A4,Deaths_since_10!$H:$KU,GO$1+2,FALSE)=0,NA(),VLOOKUP($A4,Deaths_since_10!$H:$KU,GO$1+2,FALSE))</f>
        <v>#N/A</v>
      </c>
      <c r="GP4" t="e">
        <f>IF(VLOOKUP($A4,Deaths_since_10!$H:$KU,GP$1+2,FALSE)=0,NA(),VLOOKUP($A4,Deaths_since_10!$H:$KU,GP$1+2,FALSE))</f>
        <v>#N/A</v>
      </c>
      <c r="GQ4" t="e">
        <f>IF(VLOOKUP($A4,Deaths_since_10!$H:$KU,GQ$1+2,FALSE)=0,NA(),VLOOKUP($A4,Deaths_since_10!$H:$KU,GQ$1+2,FALSE))</f>
        <v>#N/A</v>
      </c>
      <c r="GR4" t="e">
        <f>IF(VLOOKUP($A4,Deaths_since_10!$H:$KU,GR$1+2,FALSE)=0,NA(),VLOOKUP($A4,Deaths_since_10!$H:$KU,GR$1+2,FALSE))</f>
        <v>#N/A</v>
      </c>
      <c r="GS4" t="e">
        <f>IF(VLOOKUP($A4,Deaths_since_10!$H:$KU,GS$1+2,FALSE)=0,NA(),VLOOKUP($A4,Deaths_since_10!$H:$KU,GS$1+2,FALSE))</f>
        <v>#N/A</v>
      </c>
      <c r="GT4" t="e">
        <f>IF(VLOOKUP($A4,Deaths_since_10!$H:$KU,GT$1+2,FALSE)=0,NA(),VLOOKUP($A4,Deaths_since_10!$H:$KU,GT$1+2,FALSE))</f>
        <v>#N/A</v>
      </c>
      <c r="GU4" t="e">
        <f>IF(VLOOKUP($A4,Deaths_since_10!$H:$KU,GU$1+2,FALSE)=0,NA(),VLOOKUP($A4,Deaths_since_10!$H:$KU,GU$1+2,FALSE))</f>
        <v>#N/A</v>
      </c>
      <c r="GV4" t="e">
        <f>IF(VLOOKUP($A4,Deaths_since_10!$H:$KU,GV$1+2,FALSE)=0,NA(),VLOOKUP($A4,Deaths_since_10!$H:$KU,GV$1+2,FALSE))</f>
        <v>#N/A</v>
      </c>
      <c r="GW4" t="e">
        <f>IF(VLOOKUP($A4,Deaths_since_10!$H:$KU,GW$1+2,FALSE)=0,NA(),VLOOKUP($A4,Deaths_since_10!$H:$KU,GW$1+2,FALSE))</f>
        <v>#N/A</v>
      </c>
      <c r="GX4" t="e">
        <f>IF(VLOOKUP($A4,Deaths_since_10!$H:$KU,GX$1+2,FALSE)=0,NA(),VLOOKUP($A4,Deaths_since_10!$H:$KU,GX$1+2,FALSE))</f>
        <v>#N/A</v>
      </c>
      <c r="GY4" t="e">
        <f>IF(VLOOKUP($A4,Deaths_since_10!$H:$KU,GY$1+2,FALSE)=0,NA(),VLOOKUP($A4,Deaths_since_10!$H:$KU,GY$1+2,FALSE))</f>
        <v>#N/A</v>
      </c>
      <c r="GZ4" t="e">
        <f>IF(VLOOKUP($A4,Deaths_since_10!$H:$KU,GZ$1+2,FALSE)=0,NA(),VLOOKUP($A4,Deaths_since_10!$H:$KU,GZ$1+2,FALSE))</f>
        <v>#N/A</v>
      </c>
      <c r="HA4" t="e">
        <f>IF(VLOOKUP($A4,Deaths_since_10!$H:$KU,HA$1+2,FALSE)=0,NA(),VLOOKUP($A4,Deaths_since_10!$H:$KU,HA$1+2,FALSE))</f>
        <v>#N/A</v>
      </c>
      <c r="HB4" t="e">
        <f>IF(VLOOKUP($A4,Deaths_since_10!$H:$KU,HB$1+2,FALSE)=0,NA(),VLOOKUP($A4,Deaths_since_10!$H:$KU,HB$1+2,FALSE))</f>
        <v>#N/A</v>
      </c>
      <c r="HC4" t="e">
        <f>IF(VLOOKUP($A4,Deaths_since_10!$H:$KU,HC$1+2,FALSE)=0,NA(),VLOOKUP($A4,Deaths_since_10!$H:$KU,HC$1+2,FALSE))</f>
        <v>#N/A</v>
      </c>
      <c r="HD4" t="e">
        <f>IF(VLOOKUP($A4,Deaths_since_10!$H:$KU,HD$1+2,FALSE)=0,NA(),VLOOKUP($A4,Deaths_since_10!$H:$KU,HD$1+2,FALSE))</f>
        <v>#N/A</v>
      </c>
      <c r="HE4" t="e">
        <f>IF(VLOOKUP($A4,Deaths_since_10!$H:$KU,HE$1+2,FALSE)=0,NA(),VLOOKUP($A4,Deaths_since_10!$H:$KU,HE$1+2,FALSE))</f>
        <v>#N/A</v>
      </c>
      <c r="HF4" t="e">
        <f>IF(VLOOKUP($A4,Deaths_since_10!$H:$KU,HF$1+2,FALSE)=0,NA(),VLOOKUP($A4,Deaths_since_10!$H:$KU,HF$1+2,FALSE))</f>
        <v>#N/A</v>
      </c>
      <c r="HG4" t="e">
        <f>IF(VLOOKUP($A4,Deaths_since_10!$H:$KU,HG$1+2,FALSE)=0,NA(),VLOOKUP($A4,Deaths_since_10!$H:$KU,HG$1+2,FALSE))</f>
        <v>#N/A</v>
      </c>
      <c r="HH4" t="e">
        <f>IF(VLOOKUP($A4,Deaths_since_10!$H:$KU,HH$1+2,FALSE)=0,NA(),VLOOKUP($A4,Deaths_since_10!$H:$KU,HH$1+2,FALSE))</f>
        <v>#N/A</v>
      </c>
      <c r="HI4" t="e">
        <f>IF(VLOOKUP($A4,Deaths_since_10!$H:$KU,HI$1+2,FALSE)=0,NA(),VLOOKUP($A4,Deaths_since_10!$H:$KU,HI$1+2,FALSE))</f>
        <v>#N/A</v>
      </c>
      <c r="HJ4" t="e">
        <f>IF(VLOOKUP($A4,Deaths_since_10!$H:$KU,HJ$1+2,FALSE)=0,NA(),VLOOKUP($A4,Deaths_since_10!$H:$KU,HJ$1+2,FALSE))</f>
        <v>#N/A</v>
      </c>
      <c r="HK4" t="e">
        <f>IF(VLOOKUP($A4,Deaths_since_10!$H:$KU,HK$1+2,FALSE)=0,NA(),VLOOKUP($A4,Deaths_since_10!$H:$KU,HK$1+2,FALSE))</f>
        <v>#N/A</v>
      </c>
      <c r="HL4" t="e">
        <f>IF(VLOOKUP($A4,Deaths_since_10!$H:$KU,HL$1+2,FALSE)=0,NA(),VLOOKUP($A4,Deaths_since_10!$H:$KU,HL$1+2,FALSE))</f>
        <v>#N/A</v>
      </c>
      <c r="HM4" t="e">
        <f>IF(VLOOKUP($A4,Deaths_since_10!$H:$KU,HM$1+2,FALSE)=0,NA(),VLOOKUP($A4,Deaths_since_10!$H:$KU,HM$1+2,FALSE))</f>
        <v>#N/A</v>
      </c>
      <c r="HN4" t="e">
        <f>IF(VLOOKUP($A4,Deaths_since_10!$H:$KU,HN$1+2,FALSE)=0,NA(),VLOOKUP($A4,Deaths_since_10!$H:$KU,HN$1+2,FALSE))</f>
        <v>#N/A</v>
      </c>
      <c r="HO4" t="e">
        <f>IF(VLOOKUP($A4,Deaths_since_10!$H:$KU,HO$1+2,FALSE)=0,NA(),VLOOKUP($A4,Deaths_since_10!$H:$KU,HO$1+2,FALSE))</f>
        <v>#N/A</v>
      </c>
      <c r="HP4" t="e">
        <f>IF(VLOOKUP($A4,Deaths_since_10!$H:$KU,HP$1+2,FALSE)=0,NA(),VLOOKUP($A4,Deaths_since_10!$H:$KU,HP$1+2,FALSE))</f>
        <v>#N/A</v>
      </c>
      <c r="HQ4" t="e">
        <f>IF(VLOOKUP($A4,Deaths_since_10!$H:$KU,HQ$1+2,FALSE)=0,NA(),VLOOKUP($A4,Deaths_since_10!$H:$KU,HQ$1+2,FALSE))</f>
        <v>#N/A</v>
      </c>
      <c r="HR4" t="e">
        <f>IF(VLOOKUP($A4,Deaths_since_10!$H:$KU,HR$1+2,FALSE)=0,NA(),VLOOKUP($A4,Deaths_since_10!$H:$KU,HR$1+2,FALSE))</f>
        <v>#N/A</v>
      </c>
      <c r="HS4" t="e">
        <f>IF(VLOOKUP($A4,Deaths_since_10!$H:$KU,HS$1+2,FALSE)=0,NA(),VLOOKUP($A4,Deaths_since_10!$H:$KU,HS$1+2,FALSE))</f>
        <v>#N/A</v>
      </c>
      <c r="HT4" t="e">
        <f>IF(VLOOKUP($A4,Deaths_since_10!$H:$KU,HT$1+2,FALSE)=0,NA(),VLOOKUP($A4,Deaths_since_10!$H:$KU,HT$1+2,FALSE))</f>
        <v>#N/A</v>
      </c>
      <c r="HU4" t="e">
        <f>IF(VLOOKUP($A4,Deaths_since_10!$H:$KU,HU$1+2,FALSE)=0,NA(),VLOOKUP($A4,Deaths_since_10!$H:$KU,HU$1+2,FALSE))</f>
        <v>#N/A</v>
      </c>
      <c r="HV4" t="e">
        <f>IF(VLOOKUP($A4,Deaths_since_10!$H:$KU,HV$1+2,FALSE)=0,NA(),VLOOKUP($A4,Deaths_since_10!$H:$KU,HV$1+2,FALSE))</f>
        <v>#N/A</v>
      </c>
      <c r="HW4" t="e">
        <f>IF(VLOOKUP($A4,Deaths_since_10!$H:$KU,HW$1+2,FALSE)=0,NA(),VLOOKUP($A4,Deaths_since_10!$H:$KU,HW$1+2,FALSE))</f>
        <v>#N/A</v>
      </c>
      <c r="HX4" t="e">
        <f>IF(VLOOKUP($A4,Deaths_since_10!$H:$KU,HX$1+2,FALSE)=0,NA(),VLOOKUP($A4,Deaths_since_10!$H:$KU,HX$1+2,FALSE))</f>
        <v>#N/A</v>
      </c>
      <c r="HY4" t="e">
        <f>IF(VLOOKUP($A4,Deaths_since_10!$H:$KU,HY$1+2,FALSE)=0,NA(),VLOOKUP($A4,Deaths_since_10!$H:$KU,HY$1+2,FALSE))</f>
        <v>#N/A</v>
      </c>
      <c r="HZ4" t="e">
        <f>IF(VLOOKUP($A4,Deaths_since_10!$H:$KU,HZ$1+2,FALSE)=0,NA(),VLOOKUP($A4,Deaths_since_10!$H:$KU,HZ$1+2,FALSE))</f>
        <v>#N/A</v>
      </c>
      <c r="IA4" t="e">
        <f>IF(VLOOKUP($A4,Deaths_since_10!$H:$KU,IA$1+2,FALSE)=0,NA(),VLOOKUP($A4,Deaths_since_10!$H:$KU,IA$1+2,FALSE))</f>
        <v>#N/A</v>
      </c>
      <c r="IB4" t="e">
        <f>IF(VLOOKUP($A4,Deaths_since_10!$H:$KU,IB$1+2,FALSE)=0,NA(),VLOOKUP($A4,Deaths_since_10!$H:$KU,IB$1+2,FALSE))</f>
        <v>#N/A</v>
      </c>
      <c r="IC4" t="e">
        <f>IF(VLOOKUP($A4,Deaths_since_10!$H:$KU,IC$1+2,FALSE)=0,NA(),VLOOKUP($A4,Deaths_since_10!$H:$KU,IC$1+2,FALSE))</f>
        <v>#N/A</v>
      </c>
      <c r="ID4" t="e">
        <f>IF(VLOOKUP($A4,Deaths_since_10!$H:$KU,ID$1+2,FALSE)=0,NA(),VLOOKUP($A4,Deaths_since_10!$H:$KU,ID$1+2,FALSE))</f>
        <v>#N/A</v>
      </c>
      <c r="IE4" t="e">
        <f>IF(VLOOKUP($A4,Deaths_since_10!$H:$KU,IE$1+2,FALSE)=0,NA(),VLOOKUP($A4,Deaths_since_10!$H:$KU,IE$1+2,FALSE))</f>
        <v>#N/A</v>
      </c>
      <c r="IF4" t="e">
        <f>IF(VLOOKUP($A4,Deaths_since_10!$H:$KU,IF$1+2,FALSE)=0,NA(),VLOOKUP($A4,Deaths_since_10!$H:$KU,IF$1+2,FALSE))</f>
        <v>#N/A</v>
      </c>
      <c r="IG4" t="e">
        <f>IF(VLOOKUP($A4,Deaths_since_10!$H:$KU,IG$1+2,FALSE)=0,NA(),VLOOKUP($A4,Deaths_since_10!$H:$KU,IG$1+2,FALSE))</f>
        <v>#N/A</v>
      </c>
      <c r="IH4" t="e">
        <f>IF(VLOOKUP($A4,Deaths_since_10!$H:$KU,IH$1+2,FALSE)=0,NA(),VLOOKUP($A4,Deaths_since_10!$H:$KU,IH$1+2,FALSE))</f>
        <v>#N/A</v>
      </c>
      <c r="II4" t="e">
        <f>IF(VLOOKUP($A4,Deaths_since_10!$H:$KU,II$1+2,FALSE)=0,NA(),VLOOKUP($A4,Deaths_since_10!$H:$KU,II$1+2,FALSE))</f>
        <v>#N/A</v>
      </c>
      <c r="IJ4" t="e">
        <f>IF(VLOOKUP($A4,Deaths_since_10!$H:$KU,IJ$1+2,FALSE)=0,NA(),VLOOKUP($A4,Deaths_since_10!$H:$KU,IJ$1+2,FALSE))</f>
        <v>#N/A</v>
      </c>
      <c r="IK4" t="e">
        <f>IF(VLOOKUP($A4,Deaths_since_10!$H:$KU,IK$1+2,FALSE)=0,NA(),VLOOKUP($A4,Deaths_since_10!$H:$KU,IK$1+2,FALSE))</f>
        <v>#N/A</v>
      </c>
      <c r="IL4" t="e">
        <f>IF(VLOOKUP($A4,Deaths_since_10!$H:$KU,IL$1+2,FALSE)=0,NA(),VLOOKUP($A4,Deaths_since_10!$H:$KU,IL$1+2,FALSE))</f>
        <v>#N/A</v>
      </c>
      <c r="IM4" t="e">
        <f>IF(VLOOKUP($A4,Deaths_since_10!$H:$KU,IM$1+2,FALSE)=0,NA(),VLOOKUP($A4,Deaths_since_10!$H:$KU,IM$1+2,FALSE))</f>
        <v>#N/A</v>
      </c>
      <c r="IN4" t="e">
        <f>IF(VLOOKUP($A4,Deaths_since_10!$H:$KU,IN$1+2,FALSE)=0,NA(),VLOOKUP($A4,Deaths_since_10!$H:$KU,IN$1+2,FALSE))</f>
        <v>#N/A</v>
      </c>
      <c r="IO4" t="e">
        <f>IF(VLOOKUP($A4,Deaths_since_10!$H:$KU,IO$1+2,FALSE)=0,NA(),VLOOKUP($A4,Deaths_since_10!$H:$KU,IO$1+2,FALSE))</f>
        <v>#N/A</v>
      </c>
      <c r="IP4" t="e">
        <f>IF(VLOOKUP($A4,Deaths_since_10!$H:$KU,IP$1+2,FALSE)=0,NA(),VLOOKUP($A4,Deaths_since_10!$H:$KU,IP$1+2,FALSE))</f>
        <v>#N/A</v>
      </c>
      <c r="IQ4" t="e">
        <f>IF(VLOOKUP($A4,Deaths_since_10!$H:$KU,IQ$1+2,FALSE)=0,NA(),VLOOKUP($A4,Deaths_since_10!$H:$KU,IQ$1+2,FALSE))</f>
        <v>#N/A</v>
      </c>
      <c r="IR4" t="e">
        <f>IF(VLOOKUP($A4,Deaths_since_10!$H:$KU,IR$1+2,FALSE)=0,NA(),VLOOKUP($A4,Deaths_since_10!$H:$KU,IR$1+2,FALSE))</f>
        <v>#N/A</v>
      </c>
      <c r="IS4" t="e">
        <f>IF(VLOOKUP($A4,Deaths_since_10!$H:$KU,IS$1+2,FALSE)=0,NA(),VLOOKUP($A4,Deaths_since_10!$H:$KU,IS$1+2,FALSE))</f>
        <v>#N/A</v>
      </c>
      <c r="IT4" t="e">
        <f>IF(VLOOKUP($A4,Deaths_since_10!$H:$KU,IT$1+2,FALSE)=0,NA(),VLOOKUP($A4,Deaths_since_10!$H:$KU,IT$1+2,FALSE))</f>
        <v>#N/A</v>
      </c>
      <c r="IU4" t="e">
        <f>IF(VLOOKUP($A4,Deaths_since_10!$H:$KU,IU$1+2,FALSE)=0,NA(),VLOOKUP($A4,Deaths_since_10!$H:$KU,IU$1+2,FALSE))</f>
        <v>#N/A</v>
      </c>
      <c r="IV4" t="e">
        <f>IF(VLOOKUP($A4,Deaths_since_10!$H:$KU,IV$1+2,FALSE)=0,NA(),VLOOKUP($A4,Deaths_since_10!$H:$KU,IV$1+2,FALSE))</f>
        <v>#N/A</v>
      </c>
      <c r="IW4" t="e">
        <f>IF(VLOOKUP($A4,Deaths_since_10!$H:$KU,IW$1+2,FALSE)=0,NA(),VLOOKUP($A4,Deaths_since_10!$H:$KU,IW$1+2,FALSE))</f>
        <v>#N/A</v>
      </c>
      <c r="IX4" t="e">
        <f>IF(VLOOKUP($A4,Deaths_since_10!$H:$KU,IX$1+2,FALSE)=0,NA(),VLOOKUP($A4,Deaths_since_10!$H:$KU,IX$1+2,FALSE))</f>
        <v>#N/A</v>
      </c>
      <c r="IY4" t="e">
        <f>IF(VLOOKUP($A4,Deaths_since_10!$H:$KU,IY$1+2,FALSE)=0,NA(),VLOOKUP($A4,Deaths_since_10!$H:$KU,IY$1+2,FALSE))</f>
        <v>#N/A</v>
      </c>
      <c r="IZ4" t="e">
        <f>IF(VLOOKUP($A4,Deaths_since_10!$H:$KU,IZ$1+2,FALSE)=0,NA(),VLOOKUP($A4,Deaths_since_10!$H:$KU,IZ$1+2,FALSE))</f>
        <v>#N/A</v>
      </c>
      <c r="JA4" t="e">
        <f>IF(VLOOKUP($A4,Deaths_since_10!$H:$KU,JA$1+2,FALSE)=0,NA(),VLOOKUP($A4,Deaths_since_10!$H:$KU,JA$1+2,FALSE))</f>
        <v>#N/A</v>
      </c>
      <c r="JB4" t="e">
        <f>IF(VLOOKUP($A4,Deaths_since_10!$H:$KU,JB$1+2,FALSE)=0,NA(),VLOOKUP($A4,Deaths_since_10!$H:$KU,JB$1+2,FALSE))</f>
        <v>#N/A</v>
      </c>
      <c r="JC4" t="e">
        <f>IF(VLOOKUP($A4,Deaths_since_10!$H:$KU,JC$1+2,FALSE)=0,NA(),VLOOKUP($A4,Deaths_since_10!$H:$KU,JC$1+2,FALSE))</f>
        <v>#N/A</v>
      </c>
      <c r="JD4" t="e">
        <f>IF(VLOOKUP($A4,Deaths_since_10!$H:$KU,JD$1+2,FALSE)=0,NA(),VLOOKUP($A4,Deaths_since_10!$H:$KU,JD$1+2,FALSE))</f>
        <v>#N/A</v>
      </c>
      <c r="JE4" t="e">
        <f>IF(VLOOKUP($A4,Deaths_since_10!$H:$KU,JE$1+2,FALSE)=0,NA(),VLOOKUP($A4,Deaths_since_10!$H:$KU,JE$1+2,FALSE))</f>
        <v>#N/A</v>
      </c>
      <c r="JF4" t="e">
        <f>IF(VLOOKUP($A4,Deaths_since_10!$H:$KU,JF$1+2,FALSE)=0,NA(),VLOOKUP($A4,Deaths_since_10!$H:$KU,JF$1+2,FALSE))</f>
        <v>#N/A</v>
      </c>
      <c r="JG4" t="e">
        <f>IF(VLOOKUP($A4,Deaths_since_10!$H:$KU,JG$1+2,FALSE)=0,NA(),VLOOKUP($A4,Deaths_since_10!$H:$KU,JG$1+2,FALSE))</f>
        <v>#N/A</v>
      </c>
      <c r="JH4" t="e">
        <f>IF(VLOOKUP($A4,Deaths_since_10!$H:$KU,JH$1+2,FALSE)=0,NA(),VLOOKUP($A4,Deaths_since_10!$H:$KU,JH$1+2,FALSE))</f>
        <v>#N/A</v>
      </c>
      <c r="JI4" t="e">
        <f>IF(VLOOKUP($A4,Deaths_since_10!$H:$KU,JI$1+2,FALSE)=0,NA(),VLOOKUP($A4,Deaths_since_10!$H:$KU,JI$1+2,FALSE))</f>
        <v>#N/A</v>
      </c>
      <c r="JJ4" t="e">
        <f>IF(VLOOKUP($A4,Deaths_since_10!$H:$KU,JJ$1+2,FALSE)=0,NA(),VLOOKUP($A4,Deaths_since_10!$H:$KU,JJ$1+2,FALSE))</f>
        <v>#N/A</v>
      </c>
      <c r="JK4" t="e">
        <f>IF(VLOOKUP($A4,Deaths_since_10!$H:$KU,JK$1+2,FALSE)=0,NA(),VLOOKUP($A4,Deaths_since_10!$H:$KU,JK$1+2,FALSE))</f>
        <v>#N/A</v>
      </c>
      <c r="JL4" t="e">
        <f>IF(VLOOKUP($A4,Deaths_since_10!$H:$KU,JL$1+2,FALSE)=0,NA(),VLOOKUP($A4,Deaths_since_10!$H:$KU,JL$1+2,FALSE))</f>
        <v>#N/A</v>
      </c>
      <c r="JM4" t="e">
        <f>IF(VLOOKUP($A4,Deaths_since_10!$H:$KU,JM$1+2,FALSE)=0,NA(),VLOOKUP($A4,Deaths_since_10!$H:$KU,JM$1+2,FALSE))</f>
        <v>#N/A</v>
      </c>
      <c r="JN4" t="e">
        <f>IF(VLOOKUP($A4,Deaths_since_10!$H:$KU,JN$1+2,FALSE)=0,NA(),VLOOKUP($A4,Deaths_since_10!$H:$KU,JN$1+2,FALSE))</f>
        <v>#N/A</v>
      </c>
      <c r="JO4" t="e">
        <f>IF(VLOOKUP($A4,Deaths_since_10!$H:$KU,JO$1+2,FALSE)=0,NA(),VLOOKUP($A4,Deaths_since_10!$H:$KU,JO$1+2,FALSE))</f>
        <v>#N/A</v>
      </c>
      <c r="JP4" t="e">
        <f>IF(VLOOKUP($A4,Deaths_since_10!$H:$KU,JP$1+2,FALSE)=0,NA(),VLOOKUP($A4,Deaths_since_10!$H:$KU,JP$1+2,FALSE))</f>
        <v>#N/A</v>
      </c>
      <c r="JQ4" t="e">
        <f>IF(VLOOKUP($A4,Deaths_since_10!$H:$KU,JQ$1+2,FALSE)=0,NA(),VLOOKUP($A4,Deaths_since_10!$H:$KU,JQ$1+2,FALSE))</f>
        <v>#N/A</v>
      </c>
      <c r="JR4" t="e">
        <f>IF(VLOOKUP($A4,Deaths_since_10!$H:$KU,JR$1+2,FALSE)=0,NA(),VLOOKUP($A4,Deaths_since_10!$H:$KU,JR$1+2,FALSE))</f>
        <v>#N/A</v>
      </c>
      <c r="JS4" t="e">
        <f>IF(VLOOKUP($A4,Deaths_since_10!$H:$KU,JS$1+2,FALSE)=0,NA(),VLOOKUP($A4,Deaths_since_10!$H:$KU,JS$1+2,FALSE))</f>
        <v>#N/A</v>
      </c>
      <c r="JT4" t="e">
        <f>IF(VLOOKUP($A4,Deaths_since_10!$H:$KU,JT$1+2,FALSE)=0,NA(),VLOOKUP($A4,Deaths_since_10!$H:$KU,JT$1+2,FALSE))</f>
        <v>#N/A</v>
      </c>
      <c r="JU4" t="e">
        <f>IF(VLOOKUP($A4,Deaths_since_10!$H:$KU,JU$1+2,FALSE)=0,NA(),VLOOKUP($A4,Deaths_since_10!$H:$KU,JU$1+2,FALSE))</f>
        <v>#N/A</v>
      </c>
      <c r="JV4" t="e">
        <f>IF(VLOOKUP($A4,Deaths_since_10!$H:$KU,JV$1+2,FALSE)=0,NA(),VLOOKUP($A4,Deaths_since_10!$H:$KU,JV$1+2,FALSE))</f>
        <v>#N/A</v>
      </c>
      <c r="JW4" t="e">
        <f>IF(VLOOKUP($A4,Deaths_since_10!$H:$KU,JW$1+2,FALSE)=0,NA(),VLOOKUP($A4,Deaths_since_10!$H:$KU,JW$1+2,FALSE))</f>
        <v>#N/A</v>
      </c>
      <c r="JX4" t="e">
        <f>IF(VLOOKUP($A4,Deaths_since_10!$H:$KU,JX$1+2,FALSE)=0,NA(),VLOOKUP($A4,Deaths_since_10!$H:$KU,JX$1+2,FALSE))</f>
        <v>#N/A</v>
      </c>
      <c r="JY4" t="e">
        <f>IF(VLOOKUP($A4,Deaths_since_10!$H:$KU,JY$1+2,FALSE)=0,NA(),VLOOKUP($A4,Deaths_since_10!$H:$KU,JY$1+2,FALSE))</f>
        <v>#N/A</v>
      </c>
      <c r="JZ4" t="e">
        <f>IF(VLOOKUP($A4,Deaths_since_10!$H:$KU,JZ$1+2,FALSE)=0,NA(),VLOOKUP($A4,Deaths_since_10!$H:$KU,JZ$1+2,FALSE))</f>
        <v>#N/A</v>
      </c>
      <c r="KA4" t="e">
        <f>IF(VLOOKUP($A4,Deaths_since_10!$H:$KU,KA$1+2,FALSE)=0,NA(),VLOOKUP($A4,Deaths_since_10!$H:$KU,KA$1+2,FALSE))</f>
        <v>#N/A</v>
      </c>
      <c r="KB4" t="e">
        <f>IF(VLOOKUP($A4,Deaths_since_10!$H:$KU,KB$1+2,FALSE)=0,NA(),VLOOKUP($A4,Deaths_since_10!$H:$KU,KB$1+2,FALSE))</f>
        <v>#N/A</v>
      </c>
      <c r="KC4" t="e">
        <f>IF(VLOOKUP($A4,Deaths_since_10!$H:$KU,KC$1+2,FALSE)=0,NA(),VLOOKUP($A4,Deaths_since_10!$H:$KU,KC$1+2,FALSE))</f>
        <v>#N/A</v>
      </c>
      <c r="KD4" t="e">
        <f>IF(VLOOKUP($A4,Deaths_since_10!$H:$KU,KD$1+2,FALSE)=0,NA(),VLOOKUP($A4,Deaths_since_10!$H:$KU,KD$1+2,FALSE))</f>
        <v>#N/A</v>
      </c>
      <c r="KE4" t="e">
        <f>IF(VLOOKUP($A4,Deaths_since_10!$H:$KU,KE$1+2,FALSE)=0,NA(),VLOOKUP($A4,Deaths_since_10!$H:$KU,KE$1+2,FALSE))</f>
        <v>#N/A</v>
      </c>
      <c r="KF4" t="e">
        <f>IF(VLOOKUP($A4,Deaths_since_10!$H:$KU,KF$1+2,FALSE)=0,NA(),VLOOKUP($A4,Deaths_since_10!$H:$KU,KF$1+2,FALSE))</f>
        <v>#N/A</v>
      </c>
      <c r="KG4" t="e">
        <f>IF(VLOOKUP($A4,Deaths_since_10!$H:$KU,KG$1+2,FALSE)=0,NA(),VLOOKUP($A4,Deaths_since_10!$H:$KU,KG$1+2,FALSE))</f>
        <v>#N/A</v>
      </c>
      <c r="KH4" t="e">
        <f>IF(VLOOKUP($A4,Deaths_since_10!$H:$KU,KH$1+2,FALSE)=0,NA(),VLOOKUP($A4,Deaths_since_10!$H:$KU,KH$1+2,FALSE))</f>
        <v>#N/A</v>
      </c>
      <c r="KI4" t="e">
        <f>IF(VLOOKUP($A4,Deaths_since_10!$H:$KU,KI$1+2,FALSE)=0,NA(),VLOOKUP($A4,Deaths_since_10!$H:$KU,KI$1+2,FALSE))</f>
        <v>#N/A</v>
      </c>
      <c r="KJ4" t="e">
        <f>IF(VLOOKUP($A4,Deaths_since_10!$H:$KU,KJ$1+2,FALSE)=0,NA(),VLOOKUP($A4,Deaths_since_10!$H:$KU,KJ$1+2,FALSE))</f>
        <v>#N/A</v>
      </c>
      <c r="KK4" t="e">
        <f>IF(VLOOKUP($A4,Deaths_since_10!$H:$KU,KK$1+2,FALSE)=0,NA(),VLOOKUP($A4,Deaths_since_10!$H:$KU,KK$1+2,FALSE))</f>
        <v>#N/A</v>
      </c>
      <c r="KL4" t="e">
        <f>IF(VLOOKUP($A4,Deaths_since_10!$H:$KU,KL$1+2,FALSE)=0,NA(),VLOOKUP($A4,Deaths_since_10!$H:$KU,KL$1+2,FALSE))</f>
        <v>#N/A</v>
      </c>
      <c r="KM4" t="e">
        <f>IF(VLOOKUP($A4,Deaths_since_10!$H:$KU,KM$1+2,FALSE)=0,NA(),VLOOKUP($A4,Deaths_since_10!$H:$KU,KM$1+2,FALSE))</f>
        <v>#N/A</v>
      </c>
      <c r="KN4" t="e">
        <f>IF(VLOOKUP($A4,Deaths_since_10!$H:$KU,KN$1+2,FALSE)=0,NA(),VLOOKUP($A4,Deaths_since_10!$H:$KU,KN$1+2,FALSE))</f>
        <v>#N/A</v>
      </c>
    </row>
    <row r="5" spans="1:300" x14ac:dyDescent="0.3">
      <c r="A5" t="str">
        <f>Country_Comparison!$I5</f>
        <v>China</v>
      </c>
      <c r="B5">
        <f>IF(VLOOKUP($A5,Deaths_since_10!$H:$KU,B$1+2,FALSE)=0,NA(),VLOOKUP($A5,Deaths_since_10!$H:$KU,B$1+2,FALSE))</f>
        <v>17</v>
      </c>
      <c r="C5">
        <f>IF(VLOOKUP($A5,Deaths_since_10!$H:$KU,C$1+2,FALSE)=0,NA(),VLOOKUP($A5,Deaths_since_10!$H:$KU,C$1+2,FALSE))</f>
        <v>18</v>
      </c>
      <c r="D5">
        <f>IF(VLOOKUP($A5,Deaths_since_10!$H:$KU,D$1+2,FALSE)=0,NA(),VLOOKUP($A5,Deaths_since_10!$H:$KU,D$1+2,FALSE))</f>
        <v>26</v>
      </c>
      <c r="E5">
        <f>IF(VLOOKUP($A5,Deaths_since_10!$H:$KU,E$1+2,FALSE)=0,NA(),VLOOKUP($A5,Deaths_since_10!$H:$KU,E$1+2,FALSE))</f>
        <v>42</v>
      </c>
      <c r="F5">
        <f>IF(VLOOKUP($A5,Deaths_since_10!$H:$KU,F$1+2,FALSE)=0,NA(),VLOOKUP($A5,Deaths_since_10!$H:$KU,F$1+2,FALSE))</f>
        <v>56</v>
      </c>
      <c r="G5">
        <f>IF(VLOOKUP($A5,Deaths_since_10!$H:$KU,G$1+2,FALSE)=0,NA(),VLOOKUP($A5,Deaths_since_10!$H:$KU,G$1+2,FALSE))</f>
        <v>82</v>
      </c>
      <c r="H5">
        <f>IF(VLOOKUP($A5,Deaths_since_10!$H:$KU,H$1+2,FALSE)=0,NA(),VLOOKUP($A5,Deaths_since_10!$H:$KU,H$1+2,FALSE))</f>
        <v>131</v>
      </c>
      <c r="I5">
        <f>IF(VLOOKUP($A5,Deaths_since_10!$H:$KU,I$1+2,FALSE)=0,NA(),VLOOKUP($A5,Deaths_since_10!$H:$KU,I$1+2,FALSE))</f>
        <v>133</v>
      </c>
      <c r="J5">
        <f>IF(VLOOKUP($A5,Deaths_since_10!$H:$KU,J$1+2,FALSE)=0,NA(),VLOOKUP($A5,Deaths_since_10!$H:$KU,J$1+2,FALSE))</f>
        <v>171</v>
      </c>
      <c r="K5">
        <f>IF(VLOOKUP($A5,Deaths_since_10!$H:$KU,K$1+2,FALSE)=0,NA(),VLOOKUP($A5,Deaths_since_10!$H:$KU,K$1+2,FALSE))</f>
        <v>213</v>
      </c>
      <c r="L5">
        <f>IF(VLOOKUP($A5,Deaths_since_10!$H:$KU,L$1+2,FALSE)=0,NA(),VLOOKUP($A5,Deaths_since_10!$H:$KU,L$1+2,FALSE))</f>
        <v>259</v>
      </c>
      <c r="M5">
        <f>IF(VLOOKUP($A5,Deaths_since_10!$H:$KU,M$1+2,FALSE)=0,NA(),VLOOKUP($A5,Deaths_since_10!$H:$KU,M$1+2,FALSE))</f>
        <v>361</v>
      </c>
      <c r="N5">
        <f>IF(VLOOKUP($A5,Deaths_since_10!$H:$KU,N$1+2,FALSE)=0,NA(),VLOOKUP($A5,Deaths_since_10!$H:$KU,N$1+2,FALSE))</f>
        <v>425</v>
      </c>
      <c r="O5">
        <f>IF(VLOOKUP($A5,Deaths_since_10!$H:$KU,O$1+2,FALSE)=0,NA(),VLOOKUP($A5,Deaths_since_10!$H:$KU,O$1+2,FALSE))</f>
        <v>491</v>
      </c>
      <c r="P5">
        <f>IF(VLOOKUP($A5,Deaths_since_10!$H:$KU,P$1+2,FALSE)=0,NA(),VLOOKUP($A5,Deaths_since_10!$H:$KU,P$1+2,FALSE))</f>
        <v>563</v>
      </c>
      <c r="Q5">
        <f>IF(VLOOKUP($A5,Deaths_since_10!$H:$KU,Q$1+2,FALSE)=0,NA(),VLOOKUP($A5,Deaths_since_10!$H:$KU,Q$1+2,FALSE))</f>
        <v>633</v>
      </c>
      <c r="R5">
        <f>IF(VLOOKUP($A5,Deaths_since_10!$H:$KU,R$1+2,FALSE)=0,NA(),VLOOKUP($A5,Deaths_since_10!$H:$KU,R$1+2,FALSE))</f>
        <v>718</v>
      </c>
      <c r="S5">
        <f>IF(VLOOKUP($A5,Deaths_since_10!$H:$KU,S$1+2,FALSE)=0,NA(),VLOOKUP($A5,Deaths_since_10!$H:$KU,S$1+2,FALSE))</f>
        <v>805</v>
      </c>
      <c r="T5">
        <f>IF(VLOOKUP($A5,Deaths_since_10!$H:$KU,T$1+2,FALSE)=0,NA(),VLOOKUP($A5,Deaths_since_10!$H:$KU,T$1+2,FALSE))</f>
        <v>905</v>
      </c>
      <c r="U5">
        <f>IF(VLOOKUP($A5,Deaths_since_10!$H:$KU,U$1+2,FALSE)=0,NA(),VLOOKUP($A5,Deaths_since_10!$H:$KU,U$1+2,FALSE))</f>
        <v>1012</v>
      </c>
      <c r="V5">
        <f>IF(VLOOKUP($A5,Deaths_since_10!$H:$KU,V$1+2,FALSE)=0,NA(),VLOOKUP($A5,Deaths_since_10!$H:$KU,V$1+2,FALSE))</f>
        <v>1112</v>
      </c>
      <c r="W5">
        <f>IF(VLOOKUP($A5,Deaths_since_10!$H:$KU,W$1+2,FALSE)=0,NA(),VLOOKUP($A5,Deaths_since_10!$H:$KU,W$1+2,FALSE))</f>
        <v>1117</v>
      </c>
      <c r="X5">
        <f>IF(VLOOKUP($A5,Deaths_since_10!$H:$KU,X$1+2,FALSE)=0,NA(),VLOOKUP($A5,Deaths_since_10!$H:$KU,X$1+2,FALSE))</f>
        <v>1369</v>
      </c>
      <c r="Y5">
        <f>IF(VLOOKUP($A5,Deaths_since_10!$H:$KU,Y$1+2,FALSE)=0,NA(),VLOOKUP($A5,Deaths_since_10!$H:$KU,Y$1+2,FALSE))</f>
        <v>1521</v>
      </c>
      <c r="Z5">
        <f>IF(VLOOKUP($A5,Deaths_since_10!$H:$KU,Z$1+2,FALSE)=0,NA(),VLOOKUP($A5,Deaths_since_10!$H:$KU,Z$1+2,FALSE))</f>
        <v>1663</v>
      </c>
      <c r="AA5">
        <f>IF(VLOOKUP($A5,Deaths_since_10!$H:$KU,AA$1+2,FALSE)=0,NA(),VLOOKUP($A5,Deaths_since_10!$H:$KU,AA$1+2,FALSE))</f>
        <v>1766</v>
      </c>
      <c r="AB5">
        <f>IF(VLOOKUP($A5,Deaths_since_10!$H:$KU,AB$1+2,FALSE)=0,NA(),VLOOKUP($A5,Deaths_since_10!$H:$KU,AB$1+2,FALSE))</f>
        <v>1864</v>
      </c>
      <c r="AC5">
        <f>IF(VLOOKUP($A5,Deaths_since_10!$H:$KU,AC$1+2,FALSE)=0,NA(),VLOOKUP($A5,Deaths_since_10!$H:$KU,AC$1+2,FALSE))</f>
        <v>2003</v>
      </c>
      <c r="AD5">
        <f>IF(VLOOKUP($A5,Deaths_since_10!$H:$KU,AD$1+2,FALSE)=0,NA(),VLOOKUP($A5,Deaths_since_10!$H:$KU,AD$1+2,FALSE))</f>
        <v>2116</v>
      </c>
      <c r="AE5">
        <f>IF(VLOOKUP($A5,Deaths_since_10!$H:$KU,AE$1+2,FALSE)=0,NA(),VLOOKUP($A5,Deaths_since_10!$H:$KU,AE$1+2,FALSE))</f>
        <v>2238</v>
      </c>
      <c r="AF5">
        <f>IF(VLOOKUP($A5,Deaths_since_10!$H:$KU,AF$1+2,FALSE)=0,NA(),VLOOKUP($A5,Deaths_since_10!$H:$KU,AF$1+2,FALSE))</f>
        <v>2238</v>
      </c>
      <c r="AG5">
        <f>IF(VLOOKUP($A5,Deaths_since_10!$H:$KU,AG$1+2,FALSE)=0,NA(),VLOOKUP($A5,Deaths_since_10!$H:$KU,AG$1+2,FALSE))</f>
        <v>2443</v>
      </c>
      <c r="AH5">
        <f>IF(VLOOKUP($A5,Deaths_since_10!$H:$KU,AH$1+2,FALSE)=0,NA(),VLOOKUP($A5,Deaths_since_10!$H:$KU,AH$1+2,FALSE))</f>
        <v>2445</v>
      </c>
      <c r="AI5">
        <f>IF(VLOOKUP($A5,Deaths_since_10!$H:$KU,AI$1+2,FALSE)=0,NA(),VLOOKUP($A5,Deaths_since_10!$H:$KU,AI$1+2,FALSE))</f>
        <v>2595</v>
      </c>
      <c r="AJ5">
        <f>IF(VLOOKUP($A5,Deaths_since_10!$H:$KU,AJ$1+2,FALSE)=0,NA(),VLOOKUP($A5,Deaths_since_10!$H:$KU,AJ$1+2,FALSE))</f>
        <v>2665</v>
      </c>
      <c r="AK5">
        <f>IF(VLOOKUP($A5,Deaths_since_10!$H:$KU,AK$1+2,FALSE)=0,NA(),VLOOKUP($A5,Deaths_since_10!$H:$KU,AK$1+2,FALSE))</f>
        <v>2717</v>
      </c>
      <c r="AL5">
        <f>IF(VLOOKUP($A5,Deaths_since_10!$H:$KU,AL$1+2,FALSE)=0,NA(),VLOOKUP($A5,Deaths_since_10!$H:$KU,AL$1+2,FALSE))</f>
        <v>2746</v>
      </c>
      <c r="AM5">
        <f>IF(VLOOKUP($A5,Deaths_since_10!$H:$KU,AM$1+2,FALSE)=0,NA(),VLOOKUP($A5,Deaths_since_10!$H:$KU,AM$1+2,FALSE))</f>
        <v>2790</v>
      </c>
      <c r="AN5">
        <f>IF(VLOOKUP($A5,Deaths_since_10!$H:$KU,AN$1+2,FALSE)=0,NA(),VLOOKUP($A5,Deaths_since_10!$H:$KU,AN$1+2,FALSE))</f>
        <v>2837</v>
      </c>
      <c r="AO5">
        <f>IF(VLOOKUP($A5,Deaths_since_10!$H:$KU,AO$1+2,FALSE)=0,NA(),VLOOKUP($A5,Deaths_since_10!$H:$KU,AO$1+2,FALSE))</f>
        <v>2872</v>
      </c>
      <c r="AP5">
        <f>IF(VLOOKUP($A5,Deaths_since_10!$H:$KU,AP$1+2,FALSE)=0,NA(),VLOOKUP($A5,Deaths_since_10!$H:$KU,AP$1+2,FALSE))</f>
        <v>2914</v>
      </c>
      <c r="AQ5">
        <f>IF(VLOOKUP($A5,Deaths_since_10!$H:$KU,AQ$1+2,FALSE)=0,NA(),VLOOKUP($A5,Deaths_since_10!$H:$KU,AQ$1+2,FALSE))</f>
        <v>2947</v>
      </c>
      <c r="AR5">
        <f>IF(VLOOKUP($A5,Deaths_since_10!$H:$KU,AR$1+2,FALSE)=0,NA(),VLOOKUP($A5,Deaths_since_10!$H:$KU,AR$1+2,FALSE))</f>
        <v>2983</v>
      </c>
      <c r="AS5">
        <f>IF(VLOOKUP($A5,Deaths_since_10!$H:$KU,AS$1+2,FALSE)=0,NA(),VLOOKUP($A5,Deaths_since_10!$H:$KU,AS$1+2,FALSE))</f>
        <v>3015</v>
      </c>
      <c r="AT5">
        <f>IF(VLOOKUP($A5,Deaths_since_10!$H:$KU,AT$1+2,FALSE)=0,NA(),VLOOKUP($A5,Deaths_since_10!$H:$KU,AT$1+2,FALSE))</f>
        <v>3044</v>
      </c>
      <c r="AU5">
        <f>IF(VLOOKUP($A5,Deaths_since_10!$H:$KU,AU$1+2,FALSE)=0,NA(),VLOOKUP($A5,Deaths_since_10!$H:$KU,AU$1+2,FALSE))</f>
        <v>3072</v>
      </c>
      <c r="AV5">
        <f>IF(VLOOKUP($A5,Deaths_since_10!$H:$KU,AV$1+2,FALSE)=0,NA(),VLOOKUP($A5,Deaths_since_10!$H:$KU,AV$1+2,FALSE))</f>
        <v>3100</v>
      </c>
      <c r="AW5">
        <f>IF(VLOOKUP($A5,Deaths_since_10!$H:$KU,AW$1+2,FALSE)=0,NA(),VLOOKUP($A5,Deaths_since_10!$H:$KU,AW$1+2,FALSE))</f>
        <v>3123</v>
      </c>
      <c r="AX5">
        <f>IF(VLOOKUP($A5,Deaths_since_10!$H:$KU,AX$1+2,FALSE)=0,NA(),VLOOKUP($A5,Deaths_since_10!$H:$KU,AX$1+2,FALSE))</f>
        <v>3139</v>
      </c>
      <c r="AY5">
        <f>IF(VLOOKUP($A5,Deaths_since_10!$H:$KU,AY$1+2,FALSE)=0,NA(),VLOOKUP($A5,Deaths_since_10!$H:$KU,AY$1+2,FALSE))</f>
        <v>3161</v>
      </c>
      <c r="AZ5">
        <f>IF(VLOOKUP($A5,Deaths_since_10!$H:$KU,AZ$1+2,FALSE)=0,NA(),VLOOKUP($A5,Deaths_since_10!$H:$KU,AZ$1+2,FALSE))</f>
        <v>3172</v>
      </c>
      <c r="BA5">
        <f>IF(VLOOKUP($A5,Deaths_since_10!$H:$KU,BA$1+2,FALSE)=0,NA(),VLOOKUP($A5,Deaths_since_10!$H:$KU,BA$1+2,FALSE))</f>
        <v>3180</v>
      </c>
      <c r="BB5">
        <f>IF(VLOOKUP($A5,Deaths_since_10!$H:$KU,BB$1+2,FALSE)=0,NA(),VLOOKUP($A5,Deaths_since_10!$H:$KU,BB$1+2,FALSE))</f>
        <v>3193</v>
      </c>
      <c r="BC5">
        <f>IF(VLOOKUP($A5,Deaths_since_10!$H:$KU,BC$1+2,FALSE)=0,NA(),VLOOKUP($A5,Deaths_since_10!$H:$KU,BC$1+2,FALSE))</f>
        <v>3203</v>
      </c>
      <c r="BD5">
        <f>IF(VLOOKUP($A5,Deaths_since_10!$H:$KU,BD$1+2,FALSE)=0,NA(),VLOOKUP($A5,Deaths_since_10!$H:$KU,BD$1+2,FALSE))</f>
        <v>3217</v>
      </c>
      <c r="BE5">
        <f>IF(VLOOKUP($A5,Deaths_since_10!$H:$KU,BE$1+2,FALSE)=0,NA(),VLOOKUP($A5,Deaths_since_10!$H:$KU,BE$1+2,FALSE))</f>
        <v>3230</v>
      </c>
      <c r="BF5">
        <f>IF(VLOOKUP($A5,Deaths_since_10!$H:$KU,BF$1+2,FALSE)=0,NA(),VLOOKUP($A5,Deaths_since_10!$H:$KU,BF$1+2,FALSE))</f>
        <v>3241</v>
      </c>
      <c r="BG5">
        <f>IF(VLOOKUP($A5,Deaths_since_10!$H:$KU,BG$1+2,FALSE)=0,NA(),VLOOKUP($A5,Deaths_since_10!$H:$KU,BG$1+2,FALSE))</f>
        <v>3249</v>
      </c>
      <c r="BH5">
        <f>IF(VLOOKUP($A5,Deaths_since_10!$H:$KU,BH$1+2,FALSE)=0,NA(),VLOOKUP($A5,Deaths_since_10!$H:$KU,BH$1+2,FALSE))</f>
        <v>3253</v>
      </c>
      <c r="BI5">
        <f>IF(VLOOKUP($A5,Deaths_since_10!$H:$KU,BI$1+2,FALSE)=0,NA(),VLOOKUP($A5,Deaths_since_10!$H:$KU,BI$1+2,FALSE))</f>
        <v>3259</v>
      </c>
      <c r="BJ5">
        <f>IF(VLOOKUP($A5,Deaths_since_10!$H:$KU,BJ$1+2,FALSE)=0,NA(),VLOOKUP($A5,Deaths_since_10!$H:$KU,BJ$1+2,FALSE))</f>
        <v>3274</v>
      </c>
      <c r="BK5">
        <f>IF(VLOOKUP($A5,Deaths_since_10!$H:$KU,BK$1+2,FALSE)=0,NA(),VLOOKUP($A5,Deaths_since_10!$H:$KU,BK$1+2,FALSE))</f>
        <v>3274</v>
      </c>
      <c r="BL5">
        <f>IF(VLOOKUP($A5,Deaths_since_10!$H:$KU,BL$1+2,FALSE)=0,NA(),VLOOKUP($A5,Deaths_since_10!$H:$KU,BL$1+2,FALSE))</f>
        <v>3281</v>
      </c>
      <c r="BM5">
        <f>IF(VLOOKUP($A5,Deaths_since_10!$H:$KU,BM$1+2,FALSE)=0,NA(),VLOOKUP($A5,Deaths_since_10!$H:$KU,BM$1+2,FALSE))</f>
        <v>3285</v>
      </c>
      <c r="BN5">
        <f>IF(VLOOKUP($A5,Deaths_since_10!$H:$KU,BN$1+2,FALSE)=0,NA(),VLOOKUP($A5,Deaths_since_10!$H:$KU,BN$1+2,FALSE))</f>
        <v>3291</v>
      </c>
      <c r="BO5">
        <f>IF(VLOOKUP($A5,Deaths_since_10!$H:$KU,BO$1+2,FALSE)=0,NA(),VLOOKUP($A5,Deaths_since_10!$H:$KU,BO$1+2,FALSE))</f>
        <v>3296</v>
      </c>
      <c r="BP5">
        <f>IF(VLOOKUP($A5,Deaths_since_10!$H:$KU,BP$1+2,FALSE)=0,NA(),VLOOKUP($A5,Deaths_since_10!$H:$KU,BP$1+2,FALSE))</f>
        <v>3299</v>
      </c>
      <c r="BQ5">
        <f>IF(VLOOKUP($A5,Deaths_since_10!$H:$KU,BQ$1+2,FALSE)=0,NA(),VLOOKUP($A5,Deaths_since_10!$H:$KU,BQ$1+2,FALSE))</f>
        <v>3304</v>
      </c>
      <c r="BR5">
        <f>IF(VLOOKUP($A5,Deaths_since_10!$H:$KU,BR$1+2,FALSE)=0,NA(),VLOOKUP($A5,Deaths_since_10!$H:$KU,BR$1+2,FALSE))</f>
        <v>3308</v>
      </c>
      <c r="BS5">
        <f>IF(VLOOKUP($A5,Deaths_since_10!$H:$KU,BS$1+2,FALSE)=0,NA(),VLOOKUP($A5,Deaths_since_10!$H:$KU,BS$1+2,FALSE))</f>
        <v>3309</v>
      </c>
      <c r="BT5">
        <f>IF(VLOOKUP($A5,Deaths_since_10!$H:$KU,BT$1+2,FALSE)=0,NA(),VLOOKUP($A5,Deaths_since_10!$H:$KU,BT$1+2,FALSE))</f>
        <v>3316</v>
      </c>
      <c r="BU5">
        <f>IF(VLOOKUP($A5,Deaths_since_10!$H:$KU,BU$1+2,FALSE)=0,NA(),VLOOKUP($A5,Deaths_since_10!$H:$KU,BU$1+2,FALSE))</f>
        <v>3322</v>
      </c>
      <c r="BV5">
        <f>IF(VLOOKUP($A5,Deaths_since_10!$H:$KU,BV$1+2,FALSE)=0,NA(),VLOOKUP($A5,Deaths_since_10!$H:$KU,BV$1+2,FALSE))</f>
        <v>3326</v>
      </c>
      <c r="BW5">
        <f>IF(VLOOKUP($A5,Deaths_since_10!$H:$KU,BW$1+2,FALSE)=0,NA(),VLOOKUP($A5,Deaths_since_10!$H:$KU,BW$1+2,FALSE))</f>
        <v>3330</v>
      </c>
      <c r="BX5">
        <f>IF(VLOOKUP($A5,Deaths_since_10!$H:$KU,BX$1+2,FALSE)=0,NA(),VLOOKUP($A5,Deaths_since_10!$H:$KU,BX$1+2,FALSE))</f>
        <v>3333</v>
      </c>
      <c r="BY5">
        <f>IF(VLOOKUP($A5,Deaths_since_10!$H:$KU,BY$1+2,FALSE)=0,NA(),VLOOKUP($A5,Deaths_since_10!$H:$KU,BY$1+2,FALSE))</f>
        <v>3335</v>
      </c>
      <c r="BZ5">
        <f>IF(VLOOKUP($A5,Deaths_since_10!$H:$KU,BZ$1+2,FALSE)=0,NA(),VLOOKUP($A5,Deaths_since_10!$H:$KU,BZ$1+2,FALSE))</f>
        <v>3335</v>
      </c>
      <c r="CA5">
        <f>IF(VLOOKUP($A5,Deaths_since_10!$H:$KU,CA$1+2,FALSE)=0,NA(),VLOOKUP($A5,Deaths_since_10!$H:$KU,CA$1+2,FALSE))</f>
        <v>3337</v>
      </c>
      <c r="CB5">
        <f>IF(VLOOKUP($A5,Deaths_since_10!$H:$KU,CB$1+2,FALSE)=0,NA(),VLOOKUP($A5,Deaths_since_10!$H:$KU,CB$1+2,FALSE))</f>
        <v>3339</v>
      </c>
      <c r="CC5">
        <f>IF(VLOOKUP($A5,Deaths_since_10!$H:$KU,CC$1+2,FALSE)=0,NA(),VLOOKUP($A5,Deaths_since_10!$H:$KU,CC$1+2,FALSE))</f>
        <v>3340</v>
      </c>
      <c r="CD5">
        <f>IF(VLOOKUP($A5,Deaths_since_10!$H:$KU,CD$1+2,FALSE)=0,NA(),VLOOKUP($A5,Deaths_since_10!$H:$KU,CD$1+2,FALSE))</f>
        <v>3343</v>
      </c>
      <c r="CE5">
        <f>IF(VLOOKUP($A5,Deaths_since_10!$H:$KU,CE$1+2,FALSE)=0,NA(),VLOOKUP($A5,Deaths_since_10!$H:$KU,CE$1+2,FALSE))</f>
        <v>3343</v>
      </c>
      <c r="CF5">
        <f>IF(VLOOKUP($A5,Deaths_since_10!$H:$KU,CF$1+2,FALSE)=0,NA(),VLOOKUP($A5,Deaths_since_10!$H:$KU,CF$1+2,FALSE))</f>
        <v>3345</v>
      </c>
      <c r="CG5">
        <f>IF(VLOOKUP($A5,Deaths_since_10!$H:$KU,CG$1+2,FALSE)=0,NA(),VLOOKUP($A5,Deaths_since_10!$H:$KU,CG$1+2,FALSE))</f>
        <v>3345</v>
      </c>
      <c r="CH5">
        <f>IF(VLOOKUP($A5,Deaths_since_10!$H:$KU,CH$1+2,FALSE)=0,NA(),VLOOKUP($A5,Deaths_since_10!$H:$KU,CH$1+2,FALSE))</f>
        <v>3346</v>
      </c>
      <c r="CI5">
        <f>IF(VLOOKUP($A5,Deaths_since_10!$H:$KU,CI$1+2,FALSE)=0,NA(),VLOOKUP($A5,Deaths_since_10!$H:$KU,CI$1+2,FALSE))</f>
        <v>3346</v>
      </c>
      <c r="CJ5">
        <f>IF(VLOOKUP($A5,Deaths_since_10!$H:$KU,CJ$1+2,FALSE)=0,NA(),VLOOKUP($A5,Deaths_since_10!$H:$KU,CJ$1+2,FALSE))</f>
        <v>4636</v>
      </c>
      <c r="CK5">
        <f>IF(VLOOKUP($A5,Deaths_since_10!$H:$KU,CK$1+2,FALSE)=0,NA(),VLOOKUP($A5,Deaths_since_10!$H:$KU,CK$1+2,FALSE))</f>
        <v>4636</v>
      </c>
      <c r="CL5">
        <f>IF(VLOOKUP($A5,Deaths_since_10!$H:$KU,CL$1+2,FALSE)=0,NA(),VLOOKUP($A5,Deaths_since_10!$H:$KU,CL$1+2,FALSE))</f>
        <v>4636</v>
      </c>
      <c r="CM5">
        <f>IF(VLOOKUP($A5,Deaths_since_10!$H:$KU,CM$1+2,FALSE)=0,NA(),VLOOKUP($A5,Deaths_since_10!$H:$KU,CM$1+2,FALSE))</f>
        <v>4636</v>
      </c>
      <c r="CN5" t="e">
        <f>IF(VLOOKUP($A5,Deaths_since_10!$H:$KU,CN$1+2,FALSE)=0,NA(),VLOOKUP($A5,Deaths_since_10!$H:$KU,CN$1+2,FALSE))</f>
        <v>#N/A</v>
      </c>
      <c r="CO5" t="e">
        <f>IF(VLOOKUP($A5,Deaths_since_10!$H:$KU,CO$1+2,FALSE)=0,NA(),VLOOKUP($A5,Deaths_since_10!$H:$KU,CO$1+2,FALSE))</f>
        <v>#N/A</v>
      </c>
      <c r="CP5" t="e">
        <f>IF(VLOOKUP($A5,Deaths_since_10!$H:$KU,CP$1+2,FALSE)=0,NA(),VLOOKUP($A5,Deaths_since_10!$H:$KU,CP$1+2,FALSE))</f>
        <v>#N/A</v>
      </c>
      <c r="CQ5" t="e">
        <f>IF(VLOOKUP($A5,Deaths_since_10!$H:$KU,CQ$1+2,FALSE)=0,NA(),VLOOKUP($A5,Deaths_since_10!$H:$KU,CQ$1+2,FALSE))</f>
        <v>#N/A</v>
      </c>
      <c r="CR5" t="e">
        <f>IF(VLOOKUP($A5,Deaths_since_10!$H:$KU,CR$1+2,FALSE)=0,NA(),VLOOKUP($A5,Deaths_since_10!$H:$KU,CR$1+2,FALSE))</f>
        <v>#N/A</v>
      </c>
      <c r="CS5" t="e">
        <f>IF(VLOOKUP($A5,Deaths_since_10!$H:$KU,CS$1+2,FALSE)=0,NA(),VLOOKUP($A5,Deaths_since_10!$H:$KU,CS$1+2,FALSE))</f>
        <v>#N/A</v>
      </c>
      <c r="CT5" t="e">
        <f>IF(VLOOKUP($A5,Deaths_since_10!$H:$KU,CT$1+2,FALSE)=0,NA(),VLOOKUP($A5,Deaths_since_10!$H:$KU,CT$1+2,FALSE))</f>
        <v>#N/A</v>
      </c>
      <c r="CU5" t="e">
        <f>IF(VLOOKUP($A5,Deaths_since_10!$H:$KU,CU$1+2,FALSE)=0,NA(),VLOOKUP($A5,Deaths_since_10!$H:$KU,CU$1+2,FALSE))</f>
        <v>#N/A</v>
      </c>
      <c r="CV5" t="e">
        <f>IF(VLOOKUP($A5,Deaths_since_10!$H:$KU,CV$1+2,FALSE)=0,NA(),VLOOKUP($A5,Deaths_since_10!$H:$KU,CV$1+2,FALSE))</f>
        <v>#N/A</v>
      </c>
      <c r="CW5" t="e">
        <f>IF(VLOOKUP($A5,Deaths_since_10!$H:$KU,CW$1+2,FALSE)=0,NA(),VLOOKUP($A5,Deaths_since_10!$H:$KU,CW$1+2,FALSE))</f>
        <v>#N/A</v>
      </c>
      <c r="CX5" t="e">
        <f>IF(VLOOKUP($A5,Deaths_since_10!$H:$KU,CX$1+2,FALSE)=0,NA(),VLOOKUP($A5,Deaths_since_10!$H:$KU,CX$1+2,FALSE))</f>
        <v>#N/A</v>
      </c>
      <c r="CY5" t="e">
        <f>IF(VLOOKUP($A5,Deaths_since_10!$H:$KU,CY$1+2,FALSE)=0,NA(),VLOOKUP($A5,Deaths_since_10!$H:$KU,CY$1+2,FALSE))</f>
        <v>#N/A</v>
      </c>
      <c r="CZ5" t="e">
        <f>IF(VLOOKUP($A5,Deaths_since_10!$H:$KU,CZ$1+2,FALSE)=0,NA(),VLOOKUP($A5,Deaths_since_10!$H:$KU,CZ$1+2,FALSE))</f>
        <v>#N/A</v>
      </c>
      <c r="DA5" t="e">
        <f>IF(VLOOKUP($A5,Deaths_since_10!$H:$KU,DA$1+2,FALSE)=0,NA(),VLOOKUP($A5,Deaths_since_10!$H:$KU,DA$1+2,FALSE))</f>
        <v>#N/A</v>
      </c>
      <c r="DB5" t="e">
        <f>IF(VLOOKUP($A5,Deaths_since_10!$H:$KU,DB$1+2,FALSE)=0,NA(),VLOOKUP($A5,Deaths_since_10!$H:$KU,DB$1+2,FALSE))</f>
        <v>#N/A</v>
      </c>
      <c r="DC5" t="e">
        <f>IF(VLOOKUP($A5,Deaths_since_10!$H:$KU,DC$1+2,FALSE)=0,NA(),VLOOKUP($A5,Deaths_since_10!$H:$KU,DC$1+2,FALSE))</f>
        <v>#N/A</v>
      </c>
      <c r="DD5" t="e">
        <f>IF(VLOOKUP($A5,Deaths_since_10!$H:$KU,DD$1+2,FALSE)=0,NA(),VLOOKUP($A5,Deaths_since_10!$H:$KU,DD$1+2,FALSE))</f>
        <v>#N/A</v>
      </c>
      <c r="DE5" t="e">
        <f>IF(VLOOKUP($A5,Deaths_since_10!$H:$KU,DE$1+2,FALSE)=0,NA(),VLOOKUP($A5,Deaths_since_10!$H:$KU,DE$1+2,FALSE))</f>
        <v>#N/A</v>
      </c>
      <c r="DF5" t="e">
        <f>IF(VLOOKUP($A5,Deaths_since_10!$H:$KU,DF$1+2,FALSE)=0,NA(),VLOOKUP($A5,Deaths_since_10!$H:$KU,DF$1+2,FALSE))</f>
        <v>#N/A</v>
      </c>
      <c r="DG5" t="e">
        <f>IF(VLOOKUP($A5,Deaths_since_10!$H:$KU,DG$1+2,FALSE)=0,NA(),VLOOKUP($A5,Deaths_since_10!$H:$KU,DG$1+2,FALSE))</f>
        <v>#N/A</v>
      </c>
      <c r="DH5" t="e">
        <f>IF(VLOOKUP($A5,Deaths_since_10!$H:$KU,DH$1+2,FALSE)=0,NA(),VLOOKUP($A5,Deaths_since_10!$H:$KU,DH$1+2,FALSE))</f>
        <v>#N/A</v>
      </c>
      <c r="DI5" t="e">
        <f>IF(VLOOKUP($A5,Deaths_since_10!$H:$KU,DI$1+2,FALSE)=0,NA(),VLOOKUP($A5,Deaths_since_10!$H:$KU,DI$1+2,FALSE))</f>
        <v>#N/A</v>
      </c>
      <c r="DJ5" t="e">
        <f>IF(VLOOKUP($A5,Deaths_since_10!$H:$KU,DJ$1+2,FALSE)=0,NA(),VLOOKUP($A5,Deaths_since_10!$H:$KU,DJ$1+2,FALSE))</f>
        <v>#N/A</v>
      </c>
      <c r="DK5" t="e">
        <f>IF(VLOOKUP($A5,Deaths_since_10!$H:$KU,DK$1+2,FALSE)=0,NA(),VLOOKUP($A5,Deaths_since_10!$H:$KU,DK$1+2,FALSE))</f>
        <v>#N/A</v>
      </c>
      <c r="DL5" t="e">
        <f>IF(VLOOKUP($A5,Deaths_since_10!$H:$KU,DL$1+2,FALSE)=0,NA(),VLOOKUP($A5,Deaths_since_10!$H:$KU,DL$1+2,FALSE))</f>
        <v>#N/A</v>
      </c>
      <c r="DM5" t="e">
        <f>IF(VLOOKUP($A5,Deaths_since_10!$H:$KU,DM$1+2,FALSE)=0,NA(),VLOOKUP($A5,Deaths_since_10!$H:$KU,DM$1+2,FALSE))</f>
        <v>#N/A</v>
      </c>
      <c r="DN5" t="e">
        <f>IF(VLOOKUP($A5,Deaths_since_10!$H:$KU,DN$1+2,FALSE)=0,NA(),VLOOKUP($A5,Deaths_since_10!$H:$KU,DN$1+2,FALSE))</f>
        <v>#N/A</v>
      </c>
      <c r="DO5" t="e">
        <f>IF(VLOOKUP($A5,Deaths_since_10!$H:$KU,DO$1+2,FALSE)=0,NA(),VLOOKUP($A5,Deaths_since_10!$H:$KU,DO$1+2,FALSE))</f>
        <v>#N/A</v>
      </c>
      <c r="DP5" t="e">
        <f>IF(VLOOKUP($A5,Deaths_since_10!$H:$KU,DP$1+2,FALSE)=0,NA(),VLOOKUP($A5,Deaths_since_10!$H:$KU,DP$1+2,FALSE))</f>
        <v>#N/A</v>
      </c>
      <c r="DQ5" t="e">
        <f>IF(VLOOKUP($A5,Deaths_since_10!$H:$KU,DQ$1+2,FALSE)=0,NA(),VLOOKUP($A5,Deaths_since_10!$H:$KU,DQ$1+2,FALSE))</f>
        <v>#N/A</v>
      </c>
      <c r="DR5" t="e">
        <f>IF(VLOOKUP($A5,Deaths_since_10!$H:$KU,DR$1+2,FALSE)=0,NA(),VLOOKUP($A5,Deaths_since_10!$H:$KU,DR$1+2,FALSE))</f>
        <v>#N/A</v>
      </c>
      <c r="DS5" t="e">
        <f>IF(VLOOKUP($A5,Deaths_since_10!$H:$KU,DS$1+2,FALSE)=0,NA(),VLOOKUP($A5,Deaths_since_10!$H:$KU,DS$1+2,FALSE))</f>
        <v>#N/A</v>
      </c>
      <c r="DT5" t="e">
        <f>IF(VLOOKUP($A5,Deaths_since_10!$H:$KU,DT$1+2,FALSE)=0,NA(),VLOOKUP($A5,Deaths_since_10!$H:$KU,DT$1+2,FALSE))</f>
        <v>#N/A</v>
      </c>
      <c r="DU5" t="e">
        <f>IF(VLOOKUP($A5,Deaths_since_10!$H:$KU,DU$1+2,FALSE)=0,NA(),VLOOKUP($A5,Deaths_since_10!$H:$KU,DU$1+2,FALSE))</f>
        <v>#N/A</v>
      </c>
      <c r="DV5" t="e">
        <f>IF(VLOOKUP($A5,Deaths_since_10!$H:$KU,DV$1+2,FALSE)=0,NA(),VLOOKUP($A5,Deaths_since_10!$H:$KU,DV$1+2,FALSE))</f>
        <v>#N/A</v>
      </c>
      <c r="DW5" t="e">
        <f>IF(VLOOKUP($A5,Deaths_since_10!$H:$KU,DW$1+2,FALSE)=0,NA(),VLOOKUP($A5,Deaths_since_10!$H:$KU,DW$1+2,FALSE))</f>
        <v>#N/A</v>
      </c>
      <c r="DX5" t="e">
        <f>IF(VLOOKUP($A5,Deaths_since_10!$H:$KU,DX$1+2,FALSE)=0,NA(),VLOOKUP($A5,Deaths_since_10!$H:$KU,DX$1+2,FALSE))</f>
        <v>#N/A</v>
      </c>
      <c r="DY5" t="e">
        <f>IF(VLOOKUP($A5,Deaths_since_10!$H:$KU,DY$1+2,FALSE)=0,NA(),VLOOKUP($A5,Deaths_since_10!$H:$KU,DY$1+2,FALSE))</f>
        <v>#N/A</v>
      </c>
      <c r="DZ5" t="e">
        <f>IF(VLOOKUP($A5,Deaths_since_10!$H:$KU,DZ$1+2,FALSE)=0,NA(),VLOOKUP($A5,Deaths_since_10!$H:$KU,DZ$1+2,FALSE))</f>
        <v>#N/A</v>
      </c>
      <c r="EA5" t="e">
        <f>IF(VLOOKUP($A5,Deaths_since_10!$H:$KU,EA$1+2,FALSE)=0,NA(),VLOOKUP($A5,Deaths_since_10!$H:$KU,EA$1+2,FALSE))</f>
        <v>#N/A</v>
      </c>
      <c r="EB5" t="e">
        <f>IF(VLOOKUP($A5,Deaths_since_10!$H:$KU,EB$1+2,FALSE)=0,NA(),VLOOKUP($A5,Deaths_since_10!$H:$KU,EB$1+2,FALSE))</f>
        <v>#N/A</v>
      </c>
      <c r="EC5" t="e">
        <f>IF(VLOOKUP($A5,Deaths_since_10!$H:$KU,EC$1+2,FALSE)=0,NA(),VLOOKUP($A5,Deaths_since_10!$H:$KU,EC$1+2,FALSE))</f>
        <v>#N/A</v>
      </c>
      <c r="ED5" t="e">
        <f>IF(VLOOKUP($A5,Deaths_since_10!$H:$KU,ED$1+2,FALSE)=0,NA(),VLOOKUP($A5,Deaths_since_10!$H:$KU,ED$1+2,FALSE))</f>
        <v>#N/A</v>
      </c>
      <c r="EE5" t="e">
        <f>IF(VLOOKUP($A5,Deaths_since_10!$H:$KU,EE$1+2,FALSE)=0,NA(),VLOOKUP($A5,Deaths_since_10!$H:$KU,EE$1+2,FALSE))</f>
        <v>#N/A</v>
      </c>
      <c r="EF5" t="e">
        <f>IF(VLOOKUP($A5,Deaths_since_10!$H:$KU,EF$1+2,FALSE)=0,NA(),VLOOKUP($A5,Deaths_since_10!$H:$KU,EF$1+2,FALSE))</f>
        <v>#N/A</v>
      </c>
      <c r="EG5" t="e">
        <f>IF(VLOOKUP($A5,Deaths_since_10!$H:$KU,EG$1+2,FALSE)=0,NA(),VLOOKUP($A5,Deaths_since_10!$H:$KU,EG$1+2,FALSE))</f>
        <v>#N/A</v>
      </c>
      <c r="EH5" t="e">
        <f>IF(VLOOKUP($A5,Deaths_since_10!$H:$KU,EH$1+2,FALSE)=0,NA(),VLOOKUP($A5,Deaths_since_10!$H:$KU,EH$1+2,FALSE))</f>
        <v>#N/A</v>
      </c>
      <c r="EI5" t="e">
        <f>IF(VLOOKUP($A5,Deaths_since_10!$H:$KU,EI$1+2,FALSE)=0,NA(),VLOOKUP($A5,Deaths_since_10!$H:$KU,EI$1+2,FALSE))</f>
        <v>#N/A</v>
      </c>
      <c r="EJ5" t="e">
        <f>IF(VLOOKUP($A5,Deaths_since_10!$H:$KU,EJ$1+2,FALSE)=0,NA(),VLOOKUP($A5,Deaths_since_10!$H:$KU,EJ$1+2,FALSE))</f>
        <v>#N/A</v>
      </c>
      <c r="EK5" t="e">
        <f>IF(VLOOKUP($A5,Deaths_since_10!$H:$KU,EK$1+2,FALSE)=0,NA(),VLOOKUP($A5,Deaths_since_10!$H:$KU,EK$1+2,FALSE))</f>
        <v>#N/A</v>
      </c>
      <c r="EL5" t="e">
        <f>IF(VLOOKUP($A5,Deaths_since_10!$H:$KU,EL$1+2,FALSE)=0,NA(),VLOOKUP($A5,Deaths_since_10!$H:$KU,EL$1+2,FALSE))</f>
        <v>#N/A</v>
      </c>
      <c r="EM5" t="e">
        <f>IF(VLOOKUP($A5,Deaths_since_10!$H:$KU,EM$1+2,FALSE)=0,NA(),VLOOKUP($A5,Deaths_since_10!$H:$KU,EM$1+2,FALSE))</f>
        <v>#N/A</v>
      </c>
      <c r="EN5" t="e">
        <f>IF(VLOOKUP($A5,Deaths_since_10!$H:$KU,EN$1+2,FALSE)=0,NA(),VLOOKUP($A5,Deaths_since_10!$H:$KU,EN$1+2,FALSE))</f>
        <v>#N/A</v>
      </c>
      <c r="EO5" t="e">
        <f>IF(VLOOKUP($A5,Deaths_since_10!$H:$KU,EO$1+2,FALSE)=0,NA(),VLOOKUP($A5,Deaths_since_10!$H:$KU,EO$1+2,FALSE))</f>
        <v>#N/A</v>
      </c>
      <c r="EP5" t="e">
        <f>IF(VLOOKUP($A5,Deaths_since_10!$H:$KU,EP$1+2,FALSE)=0,NA(),VLOOKUP($A5,Deaths_since_10!$H:$KU,EP$1+2,FALSE))</f>
        <v>#N/A</v>
      </c>
      <c r="EQ5" t="e">
        <f>IF(VLOOKUP($A5,Deaths_since_10!$H:$KU,EQ$1+2,FALSE)=0,NA(),VLOOKUP($A5,Deaths_since_10!$H:$KU,EQ$1+2,FALSE))</f>
        <v>#N/A</v>
      </c>
      <c r="ER5" t="e">
        <f>IF(VLOOKUP($A5,Deaths_since_10!$H:$KU,ER$1+2,FALSE)=0,NA(),VLOOKUP($A5,Deaths_since_10!$H:$KU,ER$1+2,FALSE))</f>
        <v>#N/A</v>
      </c>
      <c r="ES5" t="e">
        <f>IF(VLOOKUP($A5,Deaths_since_10!$H:$KU,ES$1+2,FALSE)=0,NA(),VLOOKUP($A5,Deaths_since_10!$H:$KU,ES$1+2,FALSE))</f>
        <v>#N/A</v>
      </c>
      <c r="ET5" t="e">
        <f>IF(VLOOKUP($A5,Deaths_since_10!$H:$KU,ET$1+2,FALSE)=0,NA(),VLOOKUP($A5,Deaths_since_10!$H:$KU,ET$1+2,FALSE))</f>
        <v>#N/A</v>
      </c>
      <c r="EU5" t="e">
        <f>IF(VLOOKUP($A5,Deaths_since_10!$H:$KU,EU$1+2,FALSE)=0,NA(),VLOOKUP($A5,Deaths_since_10!$H:$KU,EU$1+2,FALSE))</f>
        <v>#N/A</v>
      </c>
      <c r="EV5" t="e">
        <f>IF(VLOOKUP($A5,Deaths_since_10!$H:$KU,EV$1+2,FALSE)=0,NA(),VLOOKUP($A5,Deaths_since_10!$H:$KU,EV$1+2,FALSE))</f>
        <v>#N/A</v>
      </c>
      <c r="EW5" t="e">
        <f>IF(VLOOKUP($A5,Deaths_since_10!$H:$KU,EW$1+2,FALSE)=0,NA(),VLOOKUP($A5,Deaths_since_10!$H:$KU,EW$1+2,FALSE))</f>
        <v>#N/A</v>
      </c>
      <c r="EX5" t="e">
        <f>IF(VLOOKUP($A5,Deaths_since_10!$H:$KU,EX$1+2,FALSE)=0,NA(),VLOOKUP($A5,Deaths_since_10!$H:$KU,EX$1+2,FALSE))</f>
        <v>#N/A</v>
      </c>
      <c r="EY5" t="e">
        <f>IF(VLOOKUP($A5,Deaths_since_10!$H:$KU,EY$1+2,FALSE)=0,NA(),VLOOKUP($A5,Deaths_since_10!$H:$KU,EY$1+2,FALSE))</f>
        <v>#N/A</v>
      </c>
      <c r="EZ5" t="e">
        <f>IF(VLOOKUP($A5,Deaths_since_10!$H:$KU,EZ$1+2,FALSE)=0,NA(),VLOOKUP($A5,Deaths_since_10!$H:$KU,EZ$1+2,FALSE))</f>
        <v>#N/A</v>
      </c>
      <c r="FA5" t="e">
        <f>IF(VLOOKUP($A5,Deaths_since_10!$H:$KU,FA$1+2,FALSE)=0,NA(),VLOOKUP($A5,Deaths_since_10!$H:$KU,FA$1+2,FALSE))</f>
        <v>#N/A</v>
      </c>
      <c r="FB5" t="e">
        <f>IF(VLOOKUP($A5,Deaths_since_10!$H:$KU,FB$1+2,FALSE)=0,NA(),VLOOKUP($A5,Deaths_since_10!$H:$KU,FB$1+2,FALSE))</f>
        <v>#N/A</v>
      </c>
      <c r="FC5" t="e">
        <f>IF(VLOOKUP($A5,Deaths_since_10!$H:$KU,FC$1+2,FALSE)=0,NA(),VLOOKUP($A5,Deaths_since_10!$H:$KU,FC$1+2,FALSE))</f>
        <v>#N/A</v>
      </c>
      <c r="FD5" t="e">
        <f>IF(VLOOKUP($A5,Deaths_since_10!$H:$KU,FD$1+2,FALSE)=0,NA(),VLOOKUP($A5,Deaths_since_10!$H:$KU,FD$1+2,FALSE))</f>
        <v>#N/A</v>
      </c>
      <c r="FE5" t="e">
        <f>IF(VLOOKUP($A5,Deaths_since_10!$H:$KU,FE$1+2,FALSE)=0,NA(),VLOOKUP($A5,Deaths_since_10!$H:$KU,FE$1+2,FALSE))</f>
        <v>#N/A</v>
      </c>
      <c r="FF5" t="e">
        <f>IF(VLOOKUP($A5,Deaths_since_10!$H:$KU,FF$1+2,FALSE)=0,NA(),VLOOKUP($A5,Deaths_since_10!$H:$KU,FF$1+2,FALSE))</f>
        <v>#N/A</v>
      </c>
      <c r="FG5" t="e">
        <f>IF(VLOOKUP($A5,Deaths_since_10!$H:$KU,FG$1+2,FALSE)=0,NA(),VLOOKUP($A5,Deaths_since_10!$H:$KU,FG$1+2,FALSE))</f>
        <v>#N/A</v>
      </c>
      <c r="FH5" t="e">
        <f>IF(VLOOKUP($A5,Deaths_since_10!$H:$KU,FH$1+2,FALSE)=0,NA(),VLOOKUP($A5,Deaths_since_10!$H:$KU,FH$1+2,FALSE))</f>
        <v>#N/A</v>
      </c>
      <c r="FI5" t="e">
        <f>IF(VLOOKUP($A5,Deaths_since_10!$H:$KU,FI$1+2,FALSE)=0,NA(),VLOOKUP($A5,Deaths_since_10!$H:$KU,FI$1+2,FALSE))</f>
        <v>#N/A</v>
      </c>
      <c r="FJ5" t="e">
        <f>IF(VLOOKUP($A5,Deaths_since_10!$H:$KU,FJ$1+2,FALSE)=0,NA(),VLOOKUP($A5,Deaths_since_10!$H:$KU,FJ$1+2,FALSE))</f>
        <v>#N/A</v>
      </c>
      <c r="FK5" t="e">
        <f>IF(VLOOKUP($A5,Deaths_since_10!$H:$KU,FK$1+2,FALSE)=0,NA(),VLOOKUP($A5,Deaths_since_10!$H:$KU,FK$1+2,FALSE))</f>
        <v>#N/A</v>
      </c>
      <c r="FL5" t="e">
        <f>IF(VLOOKUP($A5,Deaths_since_10!$H:$KU,FL$1+2,FALSE)=0,NA(),VLOOKUP($A5,Deaths_since_10!$H:$KU,FL$1+2,FALSE))</f>
        <v>#N/A</v>
      </c>
      <c r="FM5" t="e">
        <f>IF(VLOOKUP($A5,Deaths_since_10!$H:$KU,FM$1+2,FALSE)=0,NA(),VLOOKUP($A5,Deaths_since_10!$H:$KU,FM$1+2,FALSE))</f>
        <v>#N/A</v>
      </c>
      <c r="FN5" t="e">
        <f>IF(VLOOKUP($A5,Deaths_since_10!$H:$KU,FN$1+2,FALSE)=0,NA(),VLOOKUP($A5,Deaths_since_10!$H:$KU,FN$1+2,FALSE))</f>
        <v>#N/A</v>
      </c>
      <c r="FO5" t="e">
        <f>IF(VLOOKUP($A5,Deaths_since_10!$H:$KU,FO$1+2,FALSE)=0,NA(),VLOOKUP($A5,Deaths_since_10!$H:$KU,FO$1+2,FALSE))</f>
        <v>#N/A</v>
      </c>
      <c r="FP5" t="e">
        <f>IF(VLOOKUP($A5,Deaths_since_10!$H:$KU,FP$1+2,FALSE)=0,NA(),VLOOKUP($A5,Deaths_since_10!$H:$KU,FP$1+2,FALSE))</f>
        <v>#N/A</v>
      </c>
      <c r="FQ5" t="e">
        <f>IF(VLOOKUP($A5,Deaths_since_10!$H:$KU,FQ$1+2,FALSE)=0,NA(),VLOOKUP($A5,Deaths_since_10!$H:$KU,FQ$1+2,FALSE))</f>
        <v>#N/A</v>
      </c>
      <c r="FR5" t="e">
        <f>IF(VLOOKUP($A5,Deaths_since_10!$H:$KU,FR$1+2,FALSE)=0,NA(),VLOOKUP($A5,Deaths_since_10!$H:$KU,FR$1+2,FALSE))</f>
        <v>#N/A</v>
      </c>
      <c r="FS5" t="e">
        <f>IF(VLOOKUP($A5,Deaths_since_10!$H:$KU,FS$1+2,FALSE)=0,NA(),VLOOKUP($A5,Deaths_since_10!$H:$KU,FS$1+2,FALSE))</f>
        <v>#N/A</v>
      </c>
      <c r="FT5" t="e">
        <f>IF(VLOOKUP($A5,Deaths_since_10!$H:$KU,FT$1+2,FALSE)=0,NA(),VLOOKUP($A5,Deaths_since_10!$H:$KU,FT$1+2,FALSE))</f>
        <v>#N/A</v>
      </c>
      <c r="FU5" t="e">
        <f>IF(VLOOKUP($A5,Deaths_since_10!$H:$KU,FU$1+2,FALSE)=0,NA(),VLOOKUP($A5,Deaths_since_10!$H:$KU,FU$1+2,FALSE))</f>
        <v>#N/A</v>
      </c>
      <c r="FV5" t="e">
        <f>IF(VLOOKUP($A5,Deaths_since_10!$H:$KU,FV$1+2,FALSE)=0,NA(),VLOOKUP($A5,Deaths_since_10!$H:$KU,FV$1+2,FALSE))</f>
        <v>#N/A</v>
      </c>
      <c r="FW5" t="e">
        <f>IF(VLOOKUP($A5,Deaths_since_10!$H:$KU,FW$1+2,FALSE)=0,NA(),VLOOKUP($A5,Deaths_since_10!$H:$KU,FW$1+2,FALSE))</f>
        <v>#N/A</v>
      </c>
      <c r="FX5" t="e">
        <f>IF(VLOOKUP($A5,Deaths_since_10!$H:$KU,FX$1+2,FALSE)=0,NA(),VLOOKUP($A5,Deaths_since_10!$H:$KU,FX$1+2,FALSE))</f>
        <v>#N/A</v>
      </c>
      <c r="FY5" t="e">
        <f>IF(VLOOKUP($A5,Deaths_since_10!$H:$KU,FY$1+2,FALSE)=0,NA(),VLOOKUP($A5,Deaths_since_10!$H:$KU,FY$1+2,FALSE))</f>
        <v>#N/A</v>
      </c>
      <c r="FZ5" t="e">
        <f>IF(VLOOKUP($A5,Deaths_since_10!$H:$KU,FZ$1+2,FALSE)=0,NA(),VLOOKUP($A5,Deaths_since_10!$H:$KU,FZ$1+2,FALSE))</f>
        <v>#N/A</v>
      </c>
      <c r="GA5" t="e">
        <f>IF(VLOOKUP($A5,Deaths_since_10!$H:$KU,GA$1+2,FALSE)=0,NA(),VLOOKUP($A5,Deaths_since_10!$H:$KU,GA$1+2,FALSE))</f>
        <v>#N/A</v>
      </c>
      <c r="GB5" t="e">
        <f>IF(VLOOKUP($A5,Deaths_since_10!$H:$KU,GB$1+2,FALSE)=0,NA(),VLOOKUP($A5,Deaths_since_10!$H:$KU,GB$1+2,FALSE))</f>
        <v>#N/A</v>
      </c>
      <c r="GC5" t="e">
        <f>IF(VLOOKUP($A5,Deaths_since_10!$H:$KU,GC$1+2,FALSE)=0,NA(),VLOOKUP($A5,Deaths_since_10!$H:$KU,GC$1+2,FALSE))</f>
        <v>#N/A</v>
      </c>
      <c r="GD5" t="e">
        <f>IF(VLOOKUP($A5,Deaths_since_10!$H:$KU,GD$1+2,FALSE)=0,NA(),VLOOKUP($A5,Deaths_since_10!$H:$KU,GD$1+2,FALSE))</f>
        <v>#N/A</v>
      </c>
      <c r="GE5" t="e">
        <f>IF(VLOOKUP($A5,Deaths_since_10!$H:$KU,GE$1+2,FALSE)=0,NA(),VLOOKUP($A5,Deaths_since_10!$H:$KU,GE$1+2,FALSE))</f>
        <v>#N/A</v>
      </c>
      <c r="GF5" t="e">
        <f>IF(VLOOKUP($A5,Deaths_since_10!$H:$KU,GF$1+2,FALSE)=0,NA(),VLOOKUP($A5,Deaths_since_10!$H:$KU,GF$1+2,FALSE))</f>
        <v>#N/A</v>
      </c>
      <c r="GG5" t="e">
        <f>IF(VLOOKUP($A5,Deaths_since_10!$H:$KU,GG$1+2,FALSE)=0,NA(),VLOOKUP($A5,Deaths_since_10!$H:$KU,GG$1+2,FALSE))</f>
        <v>#N/A</v>
      </c>
      <c r="GH5" t="e">
        <f>IF(VLOOKUP($A5,Deaths_since_10!$H:$KU,GH$1+2,FALSE)=0,NA(),VLOOKUP($A5,Deaths_since_10!$H:$KU,GH$1+2,FALSE))</f>
        <v>#N/A</v>
      </c>
      <c r="GI5" t="e">
        <f>IF(VLOOKUP($A5,Deaths_since_10!$H:$KU,GI$1+2,FALSE)=0,NA(),VLOOKUP($A5,Deaths_since_10!$H:$KU,GI$1+2,FALSE))</f>
        <v>#N/A</v>
      </c>
      <c r="GJ5" t="e">
        <f>IF(VLOOKUP($A5,Deaths_since_10!$H:$KU,GJ$1+2,FALSE)=0,NA(),VLOOKUP($A5,Deaths_since_10!$H:$KU,GJ$1+2,FALSE))</f>
        <v>#N/A</v>
      </c>
      <c r="GK5" t="e">
        <f>IF(VLOOKUP($A5,Deaths_since_10!$H:$KU,GK$1+2,FALSE)=0,NA(),VLOOKUP($A5,Deaths_since_10!$H:$KU,GK$1+2,FALSE))</f>
        <v>#N/A</v>
      </c>
      <c r="GL5" t="e">
        <f>IF(VLOOKUP($A5,Deaths_since_10!$H:$KU,GL$1+2,FALSE)=0,NA(),VLOOKUP($A5,Deaths_since_10!$H:$KU,GL$1+2,FALSE))</f>
        <v>#N/A</v>
      </c>
      <c r="GM5" t="e">
        <f>IF(VLOOKUP($A5,Deaths_since_10!$H:$KU,GM$1+2,FALSE)=0,NA(),VLOOKUP($A5,Deaths_since_10!$H:$KU,GM$1+2,FALSE))</f>
        <v>#N/A</v>
      </c>
      <c r="GN5" t="e">
        <f>IF(VLOOKUP($A5,Deaths_since_10!$H:$KU,GN$1+2,FALSE)=0,NA(),VLOOKUP($A5,Deaths_since_10!$H:$KU,GN$1+2,FALSE))</f>
        <v>#N/A</v>
      </c>
      <c r="GO5" t="e">
        <f>IF(VLOOKUP($A5,Deaths_since_10!$H:$KU,GO$1+2,FALSE)=0,NA(),VLOOKUP($A5,Deaths_since_10!$H:$KU,GO$1+2,FALSE))</f>
        <v>#N/A</v>
      </c>
      <c r="GP5" t="e">
        <f>IF(VLOOKUP($A5,Deaths_since_10!$H:$KU,GP$1+2,FALSE)=0,NA(),VLOOKUP($A5,Deaths_since_10!$H:$KU,GP$1+2,FALSE))</f>
        <v>#N/A</v>
      </c>
      <c r="GQ5" t="e">
        <f>IF(VLOOKUP($A5,Deaths_since_10!$H:$KU,GQ$1+2,FALSE)=0,NA(),VLOOKUP($A5,Deaths_since_10!$H:$KU,GQ$1+2,FALSE))</f>
        <v>#N/A</v>
      </c>
      <c r="GR5" t="e">
        <f>IF(VLOOKUP($A5,Deaths_since_10!$H:$KU,GR$1+2,FALSE)=0,NA(),VLOOKUP($A5,Deaths_since_10!$H:$KU,GR$1+2,FALSE))</f>
        <v>#N/A</v>
      </c>
      <c r="GS5" t="e">
        <f>IF(VLOOKUP($A5,Deaths_since_10!$H:$KU,GS$1+2,FALSE)=0,NA(),VLOOKUP($A5,Deaths_since_10!$H:$KU,GS$1+2,FALSE))</f>
        <v>#N/A</v>
      </c>
      <c r="GT5" t="e">
        <f>IF(VLOOKUP($A5,Deaths_since_10!$H:$KU,GT$1+2,FALSE)=0,NA(),VLOOKUP($A5,Deaths_since_10!$H:$KU,GT$1+2,FALSE))</f>
        <v>#N/A</v>
      </c>
      <c r="GU5" t="e">
        <f>IF(VLOOKUP($A5,Deaths_since_10!$H:$KU,GU$1+2,FALSE)=0,NA(),VLOOKUP($A5,Deaths_since_10!$H:$KU,GU$1+2,FALSE))</f>
        <v>#N/A</v>
      </c>
      <c r="GV5" t="e">
        <f>IF(VLOOKUP($A5,Deaths_since_10!$H:$KU,GV$1+2,FALSE)=0,NA(),VLOOKUP($A5,Deaths_since_10!$H:$KU,GV$1+2,FALSE))</f>
        <v>#N/A</v>
      </c>
      <c r="GW5" t="e">
        <f>IF(VLOOKUP($A5,Deaths_since_10!$H:$KU,GW$1+2,FALSE)=0,NA(),VLOOKUP($A5,Deaths_since_10!$H:$KU,GW$1+2,FALSE))</f>
        <v>#N/A</v>
      </c>
      <c r="GX5" t="e">
        <f>IF(VLOOKUP($A5,Deaths_since_10!$H:$KU,GX$1+2,FALSE)=0,NA(),VLOOKUP($A5,Deaths_since_10!$H:$KU,GX$1+2,FALSE))</f>
        <v>#N/A</v>
      </c>
      <c r="GY5" t="e">
        <f>IF(VLOOKUP($A5,Deaths_since_10!$H:$KU,GY$1+2,FALSE)=0,NA(),VLOOKUP($A5,Deaths_since_10!$H:$KU,GY$1+2,FALSE))</f>
        <v>#N/A</v>
      </c>
      <c r="GZ5" t="e">
        <f>IF(VLOOKUP($A5,Deaths_since_10!$H:$KU,GZ$1+2,FALSE)=0,NA(),VLOOKUP($A5,Deaths_since_10!$H:$KU,GZ$1+2,FALSE))</f>
        <v>#N/A</v>
      </c>
      <c r="HA5" t="e">
        <f>IF(VLOOKUP($A5,Deaths_since_10!$H:$KU,HA$1+2,FALSE)=0,NA(),VLOOKUP($A5,Deaths_since_10!$H:$KU,HA$1+2,FALSE))</f>
        <v>#N/A</v>
      </c>
      <c r="HB5" t="e">
        <f>IF(VLOOKUP($A5,Deaths_since_10!$H:$KU,HB$1+2,FALSE)=0,NA(),VLOOKUP($A5,Deaths_since_10!$H:$KU,HB$1+2,FALSE))</f>
        <v>#N/A</v>
      </c>
      <c r="HC5" t="e">
        <f>IF(VLOOKUP($A5,Deaths_since_10!$H:$KU,HC$1+2,FALSE)=0,NA(),VLOOKUP($A5,Deaths_since_10!$H:$KU,HC$1+2,FALSE))</f>
        <v>#N/A</v>
      </c>
      <c r="HD5" t="e">
        <f>IF(VLOOKUP($A5,Deaths_since_10!$H:$KU,HD$1+2,FALSE)=0,NA(),VLOOKUP($A5,Deaths_since_10!$H:$KU,HD$1+2,FALSE))</f>
        <v>#N/A</v>
      </c>
      <c r="HE5" t="e">
        <f>IF(VLOOKUP($A5,Deaths_since_10!$H:$KU,HE$1+2,FALSE)=0,NA(),VLOOKUP($A5,Deaths_since_10!$H:$KU,HE$1+2,FALSE))</f>
        <v>#N/A</v>
      </c>
      <c r="HF5" t="e">
        <f>IF(VLOOKUP($A5,Deaths_since_10!$H:$KU,HF$1+2,FALSE)=0,NA(),VLOOKUP($A5,Deaths_since_10!$H:$KU,HF$1+2,FALSE))</f>
        <v>#N/A</v>
      </c>
      <c r="HG5" t="e">
        <f>IF(VLOOKUP($A5,Deaths_since_10!$H:$KU,HG$1+2,FALSE)=0,NA(),VLOOKUP($A5,Deaths_since_10!$H:$KU,HG$1+2,FALSE))</f>
        <v>#N/A</v>
      </c>
      <c r="HH5" t="e">
        <f>IF(VLOOKUP($A5,Deaths_since_10!$H:$KU,HH$1+2,FALSE)=0,NA(),VLOOKUP($A5,Deaths_since_10!$H:$KU,HH$1+2,FALSE))</f>
        <v>#N/A</v>
      </c>
      <c r="HI5" t="e">
        <f>IF(VLOOKUP($A5,Deaths_since_10!$H:$KU,HI$1+2,FALSE)=0,NA(),VLOOKUP($A5,Deaths_since_10!$H:$KU,HI$1+2,FALSE))</f>
        <v>#N/A</v>
      </c>
      <c r="HJ5" t="e">
        <f>IF(VLOOKUP($A5,Deaths_since_10!$H:$KU,HJ$1+2,FALSE)=0,NA(),VLOOKUP($A5,Deaths_since_10!$H:$KU,HJ$1+2,FALSE))</f>
        <v>#N/A</v>
      </c>
      <c r="HK5" t="e">
        <f>IF(VLOOKUP($A5,Deaths_since_10!$H:$KU,HK$1+2,FALSE)=0,NA(),VLOOKUP($A5,Deaths_since_10!$H:$KU,HK$1+2,FALSE))</f>
        <v>#N/A</v>
      </c>
      <c r="HL5" t="e">
        <f>IF(VLOOKUP($A5,Deaths_since_10!$H:$KU,HL$1+2,FALSE)=0,NA(),VLOOKUP($A5,Deaths_since_10!$H:$KU,HL$1+2,FALSE))</f>
        <v>#N/A</v>
      </c>
      <c r="HM5" t="e">
        <f>IF(VLOOKUP($A5,Deaths_since_10!$H:$KU,HM$1+2,FALSE)=0,NA(),VLOOKUP($A5,Deaths_since_10!$H:$KU,HM$1+2,FALSE))</f>
        <v>#N/A</v>
      </c>
      <c r="HN5" t="e">
        <f>IF(VLOOKUP($A5,Deaths_since_10!$H:$KU,HN$1+2,FALSE)=0,NA(),VLOOKUP($A5,Deaths_since_10!$H:$KU,HN$1+2,FALSE))</f>
        <v>#N/A</v>
      </c>
      <c r="HO5" t="e">
        <f>IF(VLOOKUP($A5,Deaths_since_10!$H:$KU,HO$1+2,FALSE)=0,NA(),VLOOKUP($A5,Deaths_since_10!$H:$KU,HO$1+2,FALSE))</f>
        <v>#N/A</v>
      </c>
      <c r="HP5" t="e">
        <f>IF(VLOOKUP($A5,Deaths_since_10!$H:$KU,HP$1+2,FALSE)=0,NA(),VLOOKUP($A5,Deaths_since_10!$H:$KU,HP$1+2,FALSE))</f>
        <v>#N/A</v>
      </c>
      <c r="HQ5" t="e">
        <f>IF(VLOOKUP($A5,Deaths_since_10!$H:$KU,HQ$1+2,FALSE)=0,NA(),VLOOKUP($A5,Deaths_since_10!$H:$KU,HQ$1+2,FALSE))</f>
        <v>#N/A</v>
      </c>
      <c r="HR5" t="e">
        <f>IF(VLOOKUP($A5,Deaths_since_10!$H:$KU,HR$1+2,FALSE)=0,NA(),VLOOKUP($A5,Deaths_since_10!$H:$KU,HR$1+2,FALSE))</f>
        <v>#N/A</v>
      </c>
      <c r="HS5" t="e">
        <f>IF(VLOOKUP($A5,Deaths_since_10!$H:$KU,HS$1+2,FALSE)=0,NA(),VLOOKUP($A5,Deaths_since_10!$H:$KU,HS$1+2,FALSE))</f>
        <v>#N/A</v>
      </c>
      <c r="HT5" t="e">
        <f>IF(VLOOKUP($A5,Deaths_since_10!$H:$KU,HT$1+2,FALSE)=0,NA(),VLOOKUP($A5,Deaths_since_10!$H:$KU,HT$1+2,FALSE))</f>
        <v>#N/A</v>
      </c>
      <c r="HU5" t="e">
        <f>IF(VLOOKUP($A5,Deaths_since_10!$H:$KU,HU$1+2,FALSE)=0,NA(),VLOOKUP($A5,Deaths_since_10!$H:$KU,HU$1+2,FALSE))</f>
        <v>#N/A</v>
      </c>
      <c r="HV5" t="e">
        <f>IF(VLOOKUP($A5,Deaths_since_10!$H:$KU,HV$1+2,FALSE)=0,NA(),VLOOKUP($A5,Deaths_since_10!$H:$KU,HV$1+2,FALSE))</f>
        <v>#N/A</v>
      </c>
      <c r="HW5" t="e">
        <f>IF(VLOOKUP($A5,Deaths_since_10!$H:$KU,HW$1+2,FALSE)=0,NA(),VLOOKUP($A5,Deaths_since_10!$H:$KU,HW$1+2,FALSE))</f>
        <v>#N/A</v>
      </c>
      <c r="HX5" t="e">
        <f>IF(VLOOKUP($A5,Deaths_since_10!$H:$KU,HX$1+2,FALSE)=0,NA(),VLOOKUP($A5,Deaths_since_10!$H:$KU,HX$1+2,FALSE))</f>
        <v>#N/A</v>
      </c>
      <c r="HY5" t="e">
        <f>IF(VLOOKUP($A5,Deaths_since_10!$H:$KU,HY$1+2,FALSE)=0,NA(),VLOOKUP($A5,Deaths_since_10!$H:$KU,HY$1+2,FALSE))</f>
        <v>#N/A</v>
      </c>
      <c r="HZ5" t="e">
        <f>IF(VLOOKUP($A5,Deaths_since_10!$H:$KU,HZ$1+2,FALSE)=0,NA(),VLOOKUP($A5,Deaths_since_10!$H:$KU,HZ$1+2,FALSE))</f>
        <v>#N/A</v>
      </c>
      <c r="IA5" t="e">
        <f>IF(VLOOKUP($A5,Deaths_since_10!$H:$KU,IA$1+2,FALSE)=0,NA(),VLOOKUP($A5,Deaths_since_10!$H:$KU,IA$1+2,FALSE))</f>
        <v>#N/A</v>
      </c>
      <c r="IB5" t="e">
        <f>IF(VLOOKUP($A5,Deaths_since_10!$H:$KU,IB$1+2,FALSE)=0,NA(),VLOOKUP($A5,Deaths_since_10!$H:$KU,IB$1+2,FALSE))</f>
        <v>#N/A</v>
      </c>
      <c r="IC5" t="e">
        <f>IF(VLOOKUP($A5,Deaths_since_10!$H:$KU,IC$1+2,FALSE)=0,NA(),VLOOKUP($A5,Deaths_since_10!$H:$KU,IC$1+2,FALSE))</f>
        <v>#N/A</v>
      </c>
      <c r="ID5" t="e">
        <f>IF(VLOOKUP($A5,Deaths_since_10!$H:$KU,ID$1+2,FALSE)=0,NA(),VLOOKUP($A5,Deaths_since_10!$H:$KU,ID$1+2,FALSE))</f>
        <v>#N/A</v>
      </c>
      <c r="IE5" t="e">
        <f>IF(VLOOKUP($A5,Deaths_since_10!$H:$KU,IE$1+2,FALSE)=0,NA(),VLOOKUP($A5,Deaths_since_10!$H:$KU,IE$1+2,FALSE))</f>
        <v>#N/A</v>
      </c>
      <c r="IF5" t="e">
        <f>IF(VLOOKUP($A5,Deaths_since_10!$H:$KU,IF$1+2,FALSE)=0,NA(),VLOOKUP($A5,Deaths_since_10!$H:$KU,IF$1+2,FALSE))</f>
        <v>#N/A</v>
      </c>
      <c r="IG5" t="e">
        <f>IF(VLOOKUP($A5,Deaths_since_10!$H:$KU,IG$1+2,FALSE)=0,NA(),VLOOKUP($A5,Deaths_since_10!$H:$KU,IG$1+2,FALSE))</f>
        <v>#N/A</v>
      </c>
      <c r="IH5" t="e">
        <f>IF(VLOOKUP($A5,Deaths_since_10!$H:$KU,IH$1+2,FALSE)=0,NA(),VLOOKUP($A5,Deaths_since_10!$H:$KU,IH$1+2,FALSE))</f>
        <v>#N/A</v>
      </c>
      <c r="II5" t="e">
        <f>IF(VLOOKUP($A5,Deaths_since_10!$H:$KU,II$1+2,FALSE)=0,NA(),VLOOKUP($A5,Deaths_since_10!$H:$KU,II$1+2,FALSE))</f>
        <v>#N/A</v>
      </c>
      <c r="IJ5" t="e">
        <f>IF(VLOOKUP($A5,Deaths_since_10!$H:$KU,IJ$1+2,FALSE)=0,NA(),VLOOKUP($A5,Deaths_since_10!$H:$KU,IJ$1+2,FALSE))</f>
        <v>#N/A</v>
      </c>
      <c r="IK5" t="e">
        <f>IF(VLOOKUP($A5,Deaths_since_10!$H:$KU,IK$1+2,FALSE)=0,NA(),VLOOKUP($A5,Deaths_since_10!$H:$KU,IK$1+2,FALSE))</f>
        <v>#N/A</v>
      </c>
      <c r="IL5" t="e">
        <f>IF(VLOOKUP($A5,Deaths_since_10!$H:$KU,IL$1+2,FALSE)=0,NA(),VLOOKUP($A5,Deaths_since_10!$H:$KU,IL$1+2,FALSE))</f>
        <v>#N/A</v>
      </c>
      <c r="IM5" t="e">
        <f>IF(VLOOKUP($A5,Deaths_since_10!$H:$KU,IM$1+2,FALSE)=0,NA(),VLOOKUP($A5,Deaths_since_10!$H:$KU,IM$1+2,FALSE))</f>
        <v>#N/A</v>
      </c>
      <c r="IN5" t="e">
        <f>IF(VLOOKUP($A5,Deaths_since_10!$H:$KU,IN$1+2,FALSE)=0,NA(),VLOOKUP($A5,Deaths_since_10!$H:$KU,IN$1+2,FALSE))</f>
        <v>#N/A</v>
      </c>
      <c r="IO5" t="e">
        <f>IF(VLOOKUP($A5,Deaths_since_10!$H:$KU,IO$1+2,FALSE)=0,NA(),VLOOKUP($A5,Deaths_since_10!$H:$KU,IO$1+2,FALSE))</f>
        <v>#N/A</v>
      </c>
      <c r="IP5" t="e">
        <f>IF(VLOOKUP($A5,Deaths_since_10!$H:$KU,IP$1+2,FALSE)=0,NA(),VLOOKUP($A5,Deaths_since_10!$H:$KU,IP$1+2,FALSE))</f>
        <v>#N/A</v>
      </c>
      <c r="IQ5" t="e">
        <f>IF(VLOOKUP($A5,Deaths_since_10!$H:$KU,IQ$1+2,FALSE)=0,NA(),VLOOKUP($A5,Deaths_since_10!$H:$KU,IQ$1+2,FALSE))</f>
        <v>#N/A</v>
      </c>
      <c r="IR5" t="e">
        <f>IF(VLOOKUP($A5,Deaths_since_10!$H:$KU,IR$1+2,FALSE)=0,NA(),VLOOKUP($A5,Deaths_since_10!$H:$KU,IR$1+2,FALSE))</f>
        <v>#N/A</v>
      </c>
      <c r="IS5" t="e">
        <f>IF(VLOOKUP($A5,Deaths_since_10!$H:$KU,IS$1+2,FALSE)=0,NA(),VLOOKUP($A5,Deaths_since_10!$H:$KU,IS$1+2,FALSE))</f>
        <v>#N/A</v>
      </c>
      <c r="IT5" t="e">
        <f>IF(VLOOKUP($A5,Deaths_since_10!$H:$KU,IT$1+2,FALSE)=0,NA(),VLOOKUP($A5,Deaths_since_10!$H:$KU,IT$1+2,FALSE))</f>
        <v>#N/A</v>
      </c>
      <c r="IU5" t="e">
        <f>IF(VLOOKUP($A5,Deaths_since_10!$H:$KU,IU$1+2,FALSE)=0,NA(),VLOOKUP($A5,Deaths_since_10!$H:$KU,IU$1+2,FALSE))</f>
        <v>#N/A</v>
      </c>
      <c r="IV5" t="e">
        <f>IF(VLOOKUP($A5,Deaths_since_10!$H:$KU,IV$1+2,FALSE)=0,NA(),VLOOKUP($A5,Deaths_since_10!$H:$KU,IV$1+2,FALSE))</f>
        <v>#N/A</v>
      </c>
      <c r="IW5" t="e">
        <f>IF(VLOOKUP($A5,Deaths_since_10!$H:$KU,IW$1+2,FALSE)=0,NA(),VLOOKUP($A5,Deaths_since_10!$H:$KU,IW$1+2,FALSE))</f>
        <v>#N/A</v>
      </c>
      <c r="IX5" t="e">
        <f>IF(VLOOKUP($A5,Deaths_since_10!$H:$KU,IX$1+2,FALSE)=0,NA(),VLOOKUP($A5,Deaths_since_10!$H:$KU,IX$1+2,FALSE))</f>
        <v>#N/A</v>
      </c>
      <c r="IY5" t="e">
        <f>IF(VLOOKUP($A5,Deaths_since_10!$H:$KU,IY$1+2,FALSE)=0,NA(),VLOOKUP($A5,Deaths_since_10!$H:$KU,IY$1+2,FALSE))</f>
        <v>#N/A</v>
      </c>
      <c r="IZ5" t="e">
        <f>IF(VLOOKUP($A5,Deaths_since_10!$H:$KU,IZ$1+2,FALSE)=0,NA(),VLOOKUP($A5,Deaths_since_10!$H:$KU,IZ$1+2,FALSE))</f>
        <v>#N/A</v>
      </c>
      <c r="JA5" t="e">
        <f>IF(VLOOKUP($A5,Deaths_since_10!$H:$KU,JA$1+2,FALSE)=0,NA(),VLOOKUP($A5,Deaths_since_10!$H:$KU,JA$1+2,FALSE))</f>
        <v>#N/A</v>
      </c>
      <c r="JB5" t="e">
        <f>IF(VLOOKUP($A5,Deaths_since_10!$H:$KU,JB$1+2,FALSE)=0,NA(),VLOOKUP($A5,Deaths_since_10!$H:$KU,JB$1+2,FALSE))</f>
        <v>#N/A</v>
      </c>
      <c r="JC5" t="e">
        <f>IF(VLOOKUP($A5,Deaths_since_10!$H:$KU,JC$1+2,FALSE)=0,NA(),VLOOKUP($A5,Deaths_since_10!$H:$KU,JC$1+2,FALSE))</f>
        <v>#N/A</v>
      </c>
      <c r="JD5" t="e">
        <f>IF(VLOOKUP($A5,Deaths_since_10!$H:$KU,JD$1+2,FALSE)=0,NA(),VLOOKUP($A5,Deaths_since_10!$H:$KU,JD$1+2,FALSE))</f>
        <v>#N/A</v>
      </c>
      <c r="JE5" t="e">
        <f>IF(VLOOKUP($A5,Deaths_since_10!$H:$KU,JE$1+2,FALSE)=0,NA(),VLOOKUP($A5,Deaths_since_10!$H:$KU,JE$1+2,FALSE))</f>
        <v>#N/A</v>
      </c>
      <c r="JF5" t="e">
        <f>IF(VLOOKUP($A5,Deaths_since_10!$H:$KU,JF$1+2,FALSE)=0,NA(),VLOOKUP($A5,Deaths_since_10!$H:$KU,JF$1+2,FALSE))</f>
        <v>#N/A</v>
      </c>
      <c r="JG5" t="e">
        <f>IF(VLOOKUP($A5,Deaths_since_10!$H:$KU,JG$1+2,FALSE)=0,NA(),VLOOKUP($A5,Deaths_since_10!$H:$KU,JG$1+2,FALSE))</f>
        <v>#N/A</v>
      </c>
      <c r="JH5" t="e">
        <f>IF(VLOOKUP($A5,Deaths_since_10!$H:$KU,JH$1+2,FALSE)=0,NA(),VLOOKUP($A5,Deaths_since_10!$H:$KU,JH$1+2,FALSE))</f>
        <v>#N/A</v>
      </c>
      <c r="JI5" t="e">
        <f>IF(VLOOKUP($A5,Deaths_since_10!$H:$KU,JI$1+2,FALSE)=0,NA(),VLOOKUP($A5,Deaths_since_10!$H:$KU,JI$1+2,FALSE))</f>
        <v>#N/A</v>
      </c>
      <c r="JJ5" t="e">
        <f>IF(VLOOKUP($A5,Deaths_since_10!$H:$KU,JJ$1+2,FALSE)=0,NA(),VLOOKUP($A5,Deaths_since_10!$H:$KU,JJ$1+2,FALSE))</f>
        <v>#N/A</v>
      </c>
      <c r="JK5" t="e">
        <f>IF(VLOOKUP($A5,Deaths_since_10!$H:$KU,JK$1+2,FALSE)=0,NA(),VLOOKUP($A5,Deaths_since_10!$H:$KU,JK$1+2,FALSE))</f>
        <v>#N/A</v>
      </c>
      <c r="JL5" t="e">
        <f>IF(VLOOKUP($A5,Deaths_since_10!$H:$KU,JL$1+2,FALSE)=0,NA(),VLOOKUP($A5,Deaths_since_10!$H:$KU,JL$1+2,FALSE))</f>
        <v>#N/A</v>
      </c>
      <c r="JM5" t="e">
        <f>IF(VLOOKUP($A5,Deaths_since_10!$H:$KU,JM$1+2,FALSE)=0,NA(),VLOOKUP($A5,Deaths_since_10!$H:$KU,JM$1+2,FALSE))</f>
        <v>#N/A</v>
      </c>
      <c r="JN5" t="e">
        <f>IF(VLOOKUP($A5,Deaths_since_10!$H:$KU,JN$1+2,FALSE)=0,NA(),VLOOKUP($A5,Deaths_since_10!$H:$KU,JN$1+2,FALSE))</f>
        <v>#N/A</v>
      </c>
      <c r="JO5" t="e">
        <f>IF(VLOOKUP($A5,Deaths_since_10!$H:$KU,JO$1+2,FALSE)=0,NA(),VLOOKUP($A5,Deaths_since_10!$H:$KU,JO$1+2,FALSE))</f>
        <v>#N/A</v>
      </c>
      <c r="JP5" t="e">
        <f>IF(VLOOKUP($A5,Deaths_since_10!$H:$KU,JP$1+2,FALSE)=0,NA(),VLOOKUP($A5,Deaths_since_10!$H:$KU,JP$1+2,FALSE))</f>
        <v>#N/A</v>
      </c>
      <c r="JQ5" t="e">
        <f>IF(VLOOKUP($A5,Deaths_since_10!$H:$KU,JQ$1+2,FALSE)=0,NA(),VLOOKUP($A5,Deaths_since_10!$H:$KU,JQ$1+2,FALSE))</f>
        <v>#N/A</v>
      </c>
      <c r="JR5" t="e">
        <f>IF(VLOOKUP($A5,Deaths_since_10!$H:$KU,JR$1+2,FALSE)=0,NA(),VLOOKUP($A5,Deaths_since_10!$H:$KU,JR$1+2,FALSE))</f>
        <v>#N/A</v>
      </c>
      <c r="JS5" t="e">
        <f>IF(VLOOKUP($A5,Deaths_since_10!$H:$KU,JS$1+2,FALSE)=0,NA(),VLOOKUP($A5,Deaths_since_10!$H:$KU,JS$1+2,FALSE))</f>
        <v>#N/A</v>
      </c>
      <c r="JT5" t="e">
        <f>IF(VLOOKUP($A5,Deaths_since_10!$H:$KU,JT$1+2,FALSE)=0,NA(),VLOOKUP($A5,Deaths_since_10!$H:$KU,JT$1+2,FALSE))</f>
        <v>#N/A</v>
      </c>
      <c r="JU5" t="e">
        <f>IF(VLOOKUP($A5,Deaths_since_10!$H:$KU,JU$1+2,FALSE)=0,NA(),VLOOKUP($A5,Deaths_since_10!$H:$KU,JU$1+2,FALSE))</f>
        <v>#N/A</v>
      </c>
      <c r="JV5" t="e">
        <f>IF(VLOOKUP($A5,Deaths_since_10!$H:$KU,JV$1+2,FALSE)=0,NA(),VLOOKUP($A5,Deaths_since_10!$H:$KU,JV$1+2,FALSE))</f>
        <v>#N/A</v>
      </c>
      <c r="JW5" t="e">
        <f>IF(VLOOKUP($A5,Deaths_since_10!$H:$KU,JW$1+2,FALSE)=0,NA(),VLOOKUP($A5,Deaths_since_10!$H:$KU,JW$1+2,FALSE))</f>
        <v>#N/A</v>
      </c>
      <c r="JX5" t="e">
        <f>IF(VLOOKUP($A5,Deaths_since_10!$H:$KU,JX$1+2,FALSE)=0,NA(),VLOOKUP($A5,Deaths_since_10!$H:$KU,JX$1+2,FALSE))</f>
        <v>#N/A</v>
      </c>
      <c r="JY5" t="e">
        <f>IF(VLOOKUP($A5,Deaths_since_10!$H:$KU,JY$1+2,FALSE)=0,NA(),VLOOKUP($A5,Deaths_since_10!$H:$KU,JY$1+2,FALSE))</f>
        <v>#N/A</v>
      </c>
      <c r="JZ5" t="e">
        <f>IF(VLOOKUP($A5,Deaths_since_10!$H:$KU,JZ$1+2,FALSE)=0,NA(),VLOOKUP($A5,Deaths_since_10!$H:$KU,JZ$1+2,FALSE))</f>
        <v>#N/A</v>
      </c>
      <c r="KA5" t="e">
        <f>IF(VLOOKUP($A5,Deaths_since_10!$H:$KU,KA$1+2,FALSE)=0,NA(),VLOOKUP($A5,Deaths_since_10!$H:$KU,KA$1+2,FALSE))</f>
        <v>#N/A</v>
      </c>
      <c r="KB5" t="e">
        <f>IF(VLOOKUP($A5,Deaths_since_10!$H:$KU,KB$1+2,FALSE)=0,NA(),VLOOKUP($A5,Deaths_since_10!$H:$KU,KB$1+2,FALSE))</f>
        <v>#N/A</v>
      </c>
      <c r="KC5" t="e">
        <f>IF(VLOOKUP($A5,Deaths_since_10!$H:$KU,KC$1+2,FALSE)=0,NA(),VLOOKUP($A5,Deaths_since_10!$H:$KU,KC$1+2,FALSE))</f>
        <v>#N/A</v>
      </c>
      <c r="KD5" t="e">
        <f>IF(VLOOKUP($A5,Deaths_since_10!$H:$KU,KD$1+2,FALSE)=0,NA(),VLOOKUP($A5,Deaths_since_10!$H:$KU,KD$1+2,FALSE))</f>
        <v>#N/A</v>
      </c>
      <c r="KE5" t="e">
        <f>IF(VLOOKUP($A5,Deaths_since_10!$H:$KU,KE$1+2,FALSE)=0,NA(),VLOOKUP($A5,Deaths_since_10!$H:$KU,KE$1+2,FALSE))</f>
        <v>#N/A</v>
      </c>
      <c r="KF5" t="e">
        <f>IF(VLOOKUP($A5,Deaths_since_10!$H:$KU,KF$1+2,FALSE)=0,NA(),VLOOKUP($A5,Deaths_since_10!$H:$KU,KF$1+2,FALSE))</f>
        <v>#N/A</v>
      </c>
      <c r="KG5" t="e">
        <f>IF(VLOOKUP($A5,Deaths_since_10!$H:$KU,KG$1+2,FALSE)=0,NA(),VLOOKUP($A5,Deaths_since_10!$H:$KU,KG$1+2,FALSE))</f>
        <v>#N/A</v>
      </c>
      <c r="KH5" t="e">
        <f>IF(VLOOKUP($A5,Deaths_since_10!$H:$KU,KH$1+2,FALSE)=0,NA(),VLOOKUP($A5,Deaths_since_10!$H:$KU,KH$1+2,FALSE))</f>
        <v>#N/A</v>
      </c>
      <c r="KI5" t="e">
        <f>IF(VLOOKUP($A5,Deaths_since_10!$H:$KU,KI$1+2,FALSE)=0,NA(),VLOOKUP($A5,Deaths_since_10!$H:$KU,KI$1+2,FALSE))</f>
        <v>#N/A</v>
      </c>
      <c r="KJ5" t="e">
        <f>IF(VLOOKUP($A5,Deaths_since_10!$H:$KU,KJ$1+2,FALSE)=0,NA(),VLOOKUP($A5,Deaths_since_10!$H:$KU,KJ$1+2,FALSE))</f>
        <v>#N/A</v>
      </c>
      <c r="KK5" t="e">
        <f>IF(VLOOKUP($A5,Deaths_since_10!$H:$KU,KK$1+2,FALSE)=0,NA(),VLOOKUP($A5,Deaths_since_10!$H:$KU,KK$1+2,FALSE))</f>
        <v>#N/A</v>
      </c>
      <c r="KL5" t="e">
        <f>IF(VLOOKUP($A5,Deaths_since_10!$H:$KU,KL$1+2,FALSE)=0,NA(),VLOOKUP($A5,Deaths_since_10!$H:$KU,KL$1+2,FALSE))</f>
        <v>#N/A</v>
      </c>
      <c r="KM5" t="e">
        <f>IF(VLOOKUP($A5,Deaths_since_10!$H:$KU,KM$1+2,FALSE)=0,NA(),VLOOKUP($A5,Deaths_since_10!$H:$KU,KM$1+2,FALSE))</f>
        <v>#N/A</v>
      </c>
      <c r="KN5" t="e">
        <f>IF(VLOOKUP($A5,Deaths_since_10!$H:$KU,KN$1+2,FALSE)=0,NA(),VLOOKUP($A5,Deaths_since_10!$H:$KU,KN$1+2,FALSE))</f>
        <v>#N/A</v>
      </c>
    </row>
    <row r="6" spans="1:300" x14ac:dyDescent="0.3">
      <c r="A6" t="str">
        <f>Country_Comparison!$I6</f>
        <v>France</v>
      </c>
      <c r="B6">
        <f>IF(VLOOKUP($A6,Deaths_since_10!$H:$KU,B$1+2,FALSE)=0,NA(),VLOOKUP($A6,Deaths_since_10!$H:$KU,B$1+2,FALSE))</f>
        <v>9</v>
      </c>
      <c r="C6">
        <f>IF(VLOOKUP($A6,Deaths_since_10!$H:$KU,C$1+2,FALSE)=0,NA(),VLOOKUP($A6,Deaths_since_10!$H:$KU,C$1+2,FALSE))</f>
        <v>11</v>
      </c>
      <c r="D6">
        <f>IF(VLOOKUP($A6,Deaths_since_10!$H:$KU,D$1+2,FALSE)=0,NA(),VLOOKUP($A6,Deaths_since_10!$H:$KU,D$1+2,FALSE))</f>
        <v>19</v>
      </c>
      <c r="E6">
        <f>IF(VLOOKUP($A6,Deaths_since_10!$H:$KU,E$1+2,FALSE)=0,NA(),VLOOKUP($A6,Deaths_since_10!$H:$KU,E$1+2,FALSE))</f>
        <v>19</v>
      </c>
      <c r="F6">
        <f>IF(VLOOKUP($A6,Deaths_since_10!$H:$KU,F$1+2,FALSE)=0,NA(),VLOOKUP($A6,Deaths_since_10!$H:$KU,F$1+2,FALSE))</f>
        <v>33</v>
      </c>
      <c r="G6">
        <f>IF(VLOOKUP($A6,Deaths_since_10!$H:$KU,G$1+2,FALSE)=0,NA(),VLOOKUP($A6,Deaths_since_10!$H:$KU,G$1+2,FALSE))</f>
        <v>48</v>
      </c>
      <c r="H6">
        <f>IF(VLOOKUP($A6,Deaths_since_10!$H:$KU,H$1+2,FALSE)=0,NA(),VLOOKUP($A6,Deaths_since_10!$H:$KU,H$1+2,FALSE))</f>
        <v>61</v>
      </c>
      <c r="I6">
        <f>IF(VLOOKUP($A6,Deaths_since_10!$H:$KU,I$1+2,FALSE)=0,NA(),VLOOKUP($A6,Deaths_since_10!$H:$KU,I$1+2,FALSE))</f>
        <v>79</v>
      </c>
      <c r="J6">
        <f>IF(VLOOKUP($A6,Deaths_since_10!$H:$KU,J$1+2,FALSE)=0,NA(),VLOOKUP($A6,Deaths_since_10!$H:$KU,J$1+2,FALSE))</f>
        <v>91</v>
      </c>
      <c r="K6">
        <f>IF(VLOOKUP($A6,Deaths_since_10!$H:$KU,K$1+2,FALSE)=0,NA(),VLOOKUP($A6,Deaths_since_10!$H:$KU,K$1+2,FALSE))</f>
        <v>127</v>
      </c>
      <c r="L6">
        <f>IF(VLOOKUP($A6,Deaths_since_10!$H:$KU,L$1+2,FALSE)=0,NA(),VLOOKUP($A6,Deaths_since_10!$H:$KU,L$1+2,FALSE))</f>
        <v>149</v>
      </c>
      <c r="M6">
        <f>IF(VLOOKUP($A6,Deaths_since_10!$H:$KU,M$1+2,FALSE)=0,NA(),VLOOKUP($A6,Deaths_since_10!$H:$KU,M$1+2,FALSE))</f>
        <v>175</v>
      </c>
      <c r="N6">
        <f>IF(VLOOKUP($A6,Deaths_since_10!$H:$KU,N$1+2,FALSE)=0,NA(),VLOOKUP($A6,Deaths_since_10!$H:$KU,N$1+2,FALSE))</f>
        <v>264</v>
      </c>
      <c r="O6">
        <f>IF(VLOOKUP($A6,Deaths_since_10!$H:$KU,O$1+2,FALSE)=0,NA(),VLOOKUP($A6,Deaths_since_10!$H:$KU,O$1+2,FALSE))</f>
        <v>372</v>
      </c>
      <c r="P6">
        <f>IF(VLOOKUP($A6,Deaths_since_10!$H:$KU,P$1+2,FALSE)=0,NA(),VLOOKUP($A6,Deaths_since_10!$H:$KU,P$1+2,FALSE))</f>
        <v>451</v>
      </c>
      <c r="Q6">
        <f>IF(VLOOKUP($A6,Deaths_since_10!$H:$KU,Q$1+2,FALSE)=0,NA(),VLOOKUP($A6,Deaths_since_10!$H:$KU,Q$1+2,FALSE))</f>
        <v>563</v>
      </c>
      <c r="R6">
        <f>IF(VLOOKUP($A6,Deaths_since_10!$H:$KU,R$1+2,FALSE)=0,NA(),VLOOKUP($A6,Deaths_since_10!$H:$KU,R$1+2,FALSE))</f>
        <v>676</v>
      </c>
      <c r="S6">
        <f>IF(VLOOKUP($A6,Deaths_since_10!$H:$KU,S$1+2,FALSE)=0,NA(),VLOOKUP($A6,Deaths_since_10!$H:$KU,S$1+2,FALSE))</f>
        <v>862</v>
      </c>
      <c r="T6">
        <f>IF(VLOOKUP($A6,Deaths_since_10!$H:$KU,T$1+2,FALSE)=0,NA(),VLOOKUP($A6,Deaths_since_10!$H:$KU,T$1+2,FALSE))</f>
        <v>1102</v>
      </c>
      <c r="U6">
        <f>IF(VLOOKUP($A6,Deaths_since_10!$H:$KU,U$1+2,FALSE)=0,NA(),VLOOKUP($A6,Deaths_since_10!$H:$KU,U$1+2,FALSE))</f>
        <v>1333</v>
      </c>
      <c r="V6">
        <f>IF(VLOOKUP($A6,Deaths_since_10!$H:$KU,V$1+2,FALSE)=0,NA(),VLOOKUP($A6,Deaths_since_10!$H:$KU,V$1+2,FALSE))</f>
        <v>1698</v>
      </c>
      <c r="W6">
        <f>IF(VLOOKUP($A6,Deaths_since_10!$H:$KU,W$1+2,FALSE)=0,NA(),VLOOKUP($A6,Deaths_since_10!$H:$KU,W$1+2,FALSE))</f>
        <v>1997</v>
      </c>
      <c r="X6">
        <f>IF(VLOOKUP($A6,Deaths_since_10!$H:$KU,X$1+2,FALSE)=0,NA(),VLOOKUP($A6,Deaths_since_10!$H:$KU,X$1+2,FALSE))</f>
        <v>2317</v>
      </c>
      <c r="Y6">
        <f>IF(VLOOKUP($A6,Deaths_since_10!$H:$KU,Y$1+2,FALSE)=0,NA(),VLOOKUP($A6,Deaths_since_10!$H:$KU,Y$1+2,FALSE))</f>
        <v>2611</v>
      </c>
      <c r="Z6">
        <f>IF(VLOOKUP($A6,Deaths_since_10!$H:$KU,Z$1+2,FALSE)=0,NA(),VLOOKUP($A6,Deaths_since_10!$H:$KU,Z$1+2,FALSE))</f>
        <v>3030</v>
      </c>
      <c r="AA6">
        <f>IF(VLOOKUP($A6,Deaths_since_10!$H:$KU,AA$1+2,FALSE)=0,NA(),VLOOKUP($A6,Deaths_since_10!$H:$KU,AA$1+2,FALSE))</f>
        <v>3532</v>
      </c>
      <c r="AB6">
        <f>IF(VLOOKUP($A6,Deaths_since_10!$H:$KU,AB$1+2,FALSE)=0,NA(),VLOOKUP($A6,Deaths_since_10!$H:$KU,AB$1+2,FALSE))</f>
        <v>4414</v>
      </c>
      <c r="AC6">
        <f>IF(VLOOKUP($A6,Deaths_since_10!$H:$KU,AC$1+2,FALSE)=0,NA(),VLOOKUP($A6,Deaths_since_10!$H:$KU,AC$1+2,FALSE))</f>
        <v>5398</v>
      </c>
      <c r="AD6">
        <f>IF(VLOOKUP($A6,Deaths_since_10!$H:$KU,AD$1+2,FALSE)=0,NA(),VLOOKUP($A6,Deaths_since_10!$H:$KU,AD$1+2,FALSE))</f>
        <v>6520</v>
      </c>
      <c r="AE6">
        <f>IF(VLOOKUP($A6,Deaths_since_10!$H:$KU,AE$1+2,FALSE)=0,NA(),VLOOKUP($A6,Deaths_since_10!$H:$KU,AE$1+2,FALSE))</f>
        <v>7574</v>
      </c>
      <c r="AF6">
        <f>IF(VLOOKUP($A6,Deaths_since_10!$H:$KU,AF$1+2,FALSE)=0,NA(),VLOOKUP($A6,Deaths_since_10!$H:$KU,AF$1+2,FALSE))</f>
        <v>8093</v>
      </c>
      <c r="AG6">
        <f>IF(VLOOKUP($A6,Deaths_since_10!$H:$KU,AG$1+2,FALSE)=0,NA(),VLOOKUP($A6,Deaths_since_10!$H:$KU,AG$1+2,FALSE))</f>
        <v>8926</v>
      </c>
      <c r="AH6">
        <f>IF(VLOOKUP($A6,Deaths_since_10!$H:$KU,AH$1+2,FALSE)=0,NA(),VLOOKUP($A6,Deaths_since_10!$H:$KU,AH$1+2,FALSE))</f>
        <v>10343</v>
      </c>
      <c r="AI6">
        <f>IF(VLOOKUP($A6,Deaths_since_10!$H:$KU,AI$1+2,FALSE)=0,NA(),VLOOKUP($A6,Deaths_since_10!$H:$KU,AI$1+2,FALSE))</f>
        <v>10887</v>
      </c>
      <c r="AJ6">
        <f>IF(VLOOKUP($A6,Deaths_since_10!$H:$KU,AJ$1+2,FALSE)=0,NA(),VLOOKUP($A6,Deaths_since_10!$H:$KU,AJ$1+2,FALSE))</f>
        <v>12228</v>
      </c>
      <c r="AK6">
        <f>IF(VLOOKUP($A6,Deaths_since_10!$H:$KU,AK$1+2,FALSE)=0,NA(),VLOOKUP($A6,Deaths_since_10!$H:$KU,AK$1+2,FALSE))</f>
        <v>13215</v>
      </c>
      <c r="AL6">
        <f>IF(VLOOKUP($A6,Deaths_since_10!$H:$KU,AL$1+2,FALSE)=0,NA(),VLOOKUP($A6,Deaths_since_10!$H:$KU,AL$1+2,FALSE))</f>
        <v>13851</v>
      </c>
      <c r="AM6">
        <f>IF(VLOOKUP($A6,Deaths_since_10!$H:$KU,AM$1+2,FALSE)=0,NA(),VLOOKUP($A6,Deaths_since_10!$H:$KU,AM$1+2,FALSE))</f>
        <v>14412</v>
      </c>
      <c r="AN6">
        <f>IF(VLOOKUP($A6,Deaths_since_10!$H:$KU,AN$1+2,FALSE)=0,NA(),VLOOKUP($A6,Deaths_since_10!$H:$KU,AN$1+2,FALSE))</f>
        <v>14986</v>
      </c>
      <c r="AO6">
        <f>IF(VLOOKUP($A6,Deaths_since_10!$H:$KU,AO$1+2,FALSE)=0,NA(),VLOOKUP($A6,Deaths_since_10!$H:$KU,AO$1+2,FALSE))</f>
        <v>15748</v>
      </c>
      <c r="AP6">
        <f>IF(VLOOKUP($A6,Deaths_since_10!$H:$KU,AP$1+2,FALSE)=0,NA(),VLOOKUP($A6,Deaths_since_10!$H:$KU,AP$1+2,FALSE))</f>
        <v>17188</v>
      </c>
      <c r="AQ6">
        <f>IF(VLOOKUP($A6,Deaths_since_10!$H:$KU,AQ$1+2,FALSE)=0,NA(),VLOOKUP($A6,Deaths_since_10!$H:$KU,AQ$1+2,FALSE))</f>
        <v>17941</v>
      </c>
      <c r="AR6">
        <f>IF(VLOOKUP($A6,Deaths_since_10!$H:$KU,AR$1+2,FALSE)=0,NA(),VLOOKUP($A6,Deaths_since_10!$H:$KU,AR$1+2,FALSE))</f>
        <v>18703</v>
      </c>
      <c r="AS6">
        <f>IF(VLOOKUP($A6,Deaths_since_10!$H:$KU,AS$1+2,FALSE)=0,NA(),VLOOKUP($A6,Deaths_since_10!$H:$KU,AS$1+2,FALSE))</f>
        <v>19345</v>
      </c>
      <c r="AT6">
        <f>IF(VLOOKUP($A6,Deaths_since_10!$H:$KU,AT$1+2,FALSE)=0,NA(),VLOOKUP($A6,Deaths_since_10!$H:$KU,AT$1+2,FALSE))</f>
        <v>19744</v>
      </c>
      <c r="AU6">
        <f>IF(VLOOKUP($A6,Deaths_since_10!$H:$KU,AU$1+2,FALSE)=0,NA(),VLOOKUP($A6,Deaths_since_10!$H:$KU,AU$1+2,FALSE))</f>
        <v>20292</v>
      </c>
      <c r="AV6" t="e">
        <f>IF(VLOOKUP($A6,Deaths_since_10!$H:$KU,AV$1+2,FALSE)=0,NA(),VLOOKUP($A6,Deaths_since_10!$H:$KU,AV$1+2,FALSE))</f>
        <v>#N/A</v>
      </c>
      <c r="AW6" t="e">
        <f>IF(VLOOKUP($A6,Deaths_since_10!$H:$KU,AW$1+2,FALSE)=0,NA(),VLOOKUP($A6,Deaths_since_10!$H:$KU,AW$1+2,FALSE))</f>
        <v>#N/A</v>
      </c>
      <c r="AX6" t="e">
        <f>IF(VLOOKUP($A6,Deaths_since_10!$H:$KU,AX$1+2,FALSE)=0,NA(),VLOOKUP($A6,Deaths_since_10!$H:$KU,AX$1+2,FALSE))</f>
        <v>#N/A</v>
      </c>
      <c r="AY6" t="e">
        <f>IF(VLOOKUP($A6,Deaths_since_10!$H:$KU,AY$1+2,FALSE)=0,NA(),VLOOKUP($A6,Deaths_since_10!$H:$KU,AY$1+2,FALSE))</f>
        <v>#N/A</v>
      </c>
      <c r="AZ6" t="e">
        <f>IF(VLOOKUP($A6,Deaths_since_10!$H:$KU,AZ$1+2,FALSE)=0,NA(),VLOOKUP($A6,Deaths_since_10!$H:$KU,AZ$1+2,FALSE))</f>
        <v>#N/A</v>
      </c>
      <c r="BA6" t="e">
        <f>IF(VLOOKUP($A6,Deaths_since_10!$H:$KU,BA$1+2,FALSE)=0,NA(),VLOOKUP($A6,Deaths_since_10!$H:$KU,BA$1+2,FALSE))</f>
        <v>#N/A</v>
      </c>
      <c r="BB6" t="e">
        <f>IF(VLOOKUP($A6,Deaths_since_10!$H:$KU,BB$1+2,FALSE)=0,NA(),VLOOKUP($A6,Deaths_since_10!$H:$KU,BB$1+2,FALSE))</f>
        <v>#N/A</v>
      </c>
      <c r="BC6" t="e">
        <f>IF(VLOOKUP($A6,Deaths_since_10!$H:$KU,BC$1+2,FALSE)=0,NA(),VLOOKUP($A6,Deaths_since_10!$H:$KU,BC$1+2,FALSE))</f>
        <v>#N/A</v>
      </c>
      <c r="BD6" t="e">
        <f>IF(VLOOKUP($A6,Deaths_since_10!$H:$KU,BD$1+2,FALSE)=0,NA(),VLOOKUP($A6,Deaths_since_10!$H:$KU,BD$1+2,FALSE))</f>
        <v>#N/A</v>
      </c>
      <c r="BE6" t="e">
        <f>IF(VLOOKUP($A6,Deaths_since_10!$H:$KU,BE$1+2,FALSE)=0,NA(),VLOOKUP($A6,Deaths_since_10!$H:$KU,BE$1+2,FALSE))</f>
        <v>#N/A</v>
      </c>
      <c r="BF6" t="e">
        <f>IF(VLOOKUP($A6,Deaths_since_10!$H:$KU,BF$1+2,FALSE)=0,NA(),VLOOKUP($A6,Deaths_since_10!$H:$KU,BF$1+2,FALSE))</f>
        <v>#N/A</v>
      </c>
      <c r="BG6" t="e">
        <f>IF(VLOOKUP($A6,Deaths_since_10!$H:$KU,BG$1+2,FALSE)=0,NA(),VLOOKUP($A6,Deaths_since_10!$H:$KU,BG$1+2,FALSE))</f>
        <v>#N/A</v>
      </c>
      <c r="BH6" t="e">
        <f>IF(VLOOKUP($A6,Deaths_since_10!$H:$KU,BH$1+2,FALSE)=0,NA(),VLOOKUP($A6,Deaths_since_10!$H:$KU,BH$1+2,FALSE))</f>
        <v>#N/A</v>
      </c>
      <c r="BI6" t="e">
        <f>IF(VLOOKUP($A6,Deaths_since_10!$H:$KU,BI$1+2,FALSE)=0,NA(),VLOOKUP($A6,Deaths_since_10!$H:$KU,BI$1+2,FALSE))</f>
        <v>#N/A</v>
      </c>
      <c r="BJ6" t="e">
        <f>IF(VLOOKUP($A6,Deaths_since_10!$H:$KU,BJ$1+2,FALSE)=0,NA(),VLOOKUP($A6,Deaths_since_10!$H:$KU,BJ$1+2,FALSE))</f>
        <v>#N/A</v>
      </c>
      <c r="BK6" t="e">
        <f>IF(VLOOKUP($A6,Deaths_since_10!$H:$KU,BK$1+2,FALSE)=0,NA(),VLOOKUP($A6,Deaths_since_10!$H:$KU,BK$1+2,FALSE))</f>
        <v>#N/A</v>
      </c>
      <c r="BL6" t="e">
        <f>IF(VLOOKUP($A6,Deaths_since_10!$H:$KU,BL$1+2,FALSE)=0,NA(),VLOOKUP($A6,Deaths_since_10!$H:$KU,BL$1+2,FALSE))</f>
        <v>#N/A</v>
      </c>
      <c r="BM6" t="e">
        <f>IF(VLOOKUP($A6,Deaths_since_10!$H:$KU,BM$1+2,FALSE)=0,NA(),VLOOKUP($A6,Deaths_since_10!$H:$KU,BM$1+2,FALSE))</f>
        <v>#N/A</v>
      </c>
      <c r="BN6" t="e">
        <f>IF(VLOOKUP($A6,Deaths_since_10!$H:$KU,BN$1+2,FALSE)=0,NA(),VLOOKUP($A6,Deaths_since_10!$H:$KU,BN$1+2,FALSE))</f>
        <v>#N/A</v>
      </c>
      <c r="BO6" t="e">
        <f>IF(VLOOKUP($A6,Deaths_since_10!$H:$KU,BO$1+2,FALSE)=0,NA(),VLOOKUP($A6,Deaths_since_10!$H:$KU,BO$1+2,FALSE))</f>
        <v>#N/A</v>
      </c>
      <c r="BP6" t="e">
        <f>IF(VLOOKUP($A6,Deaths_since_10!$H:$KU,BP$1+2,FALSE)=0,NA(),VLOOKUP($A6,Deaths_since_10!$H:$KU,BP$1+2,FALSE))</f>
        <v>#N/A</v>
      </c>
      <c r="BQ6" t="e">
        <f>IF(VLOOKUP($A6,Deaths_since_10!$H:$KU,BQ$1+2,FALSE)=0,NA(),VLOOKUP($A6,Deaths_since_10!$H:$KU,BQ$1+2,FALSE))</f>
        <v>#N/A</v>
      </c>
      <c r="BR6" t="e">
        <f>IF(VLOOKUP($A6,Deaths_since_10!$H:$KU,BR$1+2,FALSE)=0,NA(),VLOOKUP($A6,Deaths_since_10!$H:$KU,BR$1+2,FALSE))</f>
        <v>#N/A</v>
      </c>
      <c r="BS6" t="e">
        <f>IF(VLOOKUP($A6,Deaths_since_10!$H:$KU,BS$1+2,FALSE)=0,NA(),VLOOKUP($A6,Deaths_since_10!$H:$KU,BS$1+2,FALSE))</f>
        <v>#N/A</v>
      </c>
      <c r="BT6" t="e">
        <f>IF(VLOOKUP($A6,Deaths_since_10!$H:$KU,BT$1+2,FALSE)=0,NA(),VLOOKUP($A6,Deaths_since_10!$H:$KU,BT$1+2,FALSE))</f>
        <v>#N/A</v>
      </c>
      <c r="BU6" t="e">
        <f>IF(VLOOKUP($A6,Deaths_since_10!$H:$KU,BU$1+2,FALSE)=0,NA(),VLOOKUP($A6,Deaths_since_10!$H:$KU,BU$1+2,FALSE))</f>
        <v>#N/A</v>
      </c>
      <c r="BV6" t="e">
        <f>IF(VLOOKUP($A6,Deaths_since_10!$H:$KU,BV$1+2,FALSE)=0,NA(),VLOOKUP($A6,Deaths_since_10!$H:$KU,BV$1+2,FALSE))</f>
        <v>#N/A</v>
      </c>
      <c r="BW6" t="e">
        <f>IF(VLOOKUP($A6,Deaths_since_10!$H:$KU,BW$1+2,FALSE)=0,NA(),VLOOKUP($A6,Deaths_since_10!$H:$KU,BW$1+2,FALSE))</f>
        <v>#N/A</v>
      </c>
      <c r="BX6" t="e">
        <f>IF(VLOOKUP($A6,Deaths_since_10!$H:$KU,BX$1+2,FALSE)=0,NA(),VLOOKUP($A6,Deaths_since_10!$H:$KU,BX$1+2,FALSE))</f>
        <v>#N/A</v>
      </c>
      <c r="BY6" t="e">
        <f>IF(VLOOKUP($A6,Deaths_since_10!$H:$KU,BY$1+2,FALSE)=0,NA(),VLOOKUP($A6,Deaths_since_10!$H:$KU,BY$1+2,FALSE))</f>
        <v>#N/A</v>
      </c>
      <c r="BZ6" t="e">
        <f>IF(VLOOKUP($A6,Deaths_since_10!$H:$KU,BZ$1+2,FALSE)=0,NA(),VLOOKUP($A6,Deaths_since_10!$H:$KU,BZ$1+2,FALSE))</f>
        <v>#N/A</v>
      </c>
      <c r="CA6" t="e">
        <f>IF(VLOOKUP($A6,Deaths_since_10!$H:$KU,CA$1+2,FALSE)=0,NA(),VLOOKUP($A6,Deaths_since_10!$H:$KU,CA$1+2,FALSE))</f>
        <v>#N/A</v>
      </c>
      <c r="CB6" t="e">
        <f>IF(VLOOKUP($A6,Deaths_since_10!$H:$KU,CB$1+2,FALSE)=0,NA(),VLOOKUP($A6,Deaths_since_10!$H:$KU,CB$1+2,FALSE))</f>
        <v>#N/A</v>
      </c>
      <c r="CC6" t="e">
        <f>IF(VLOOKUP($A6,Deaths_since_10!$H:$KU,CC$1+2,FALSE)=0,NA(),VLOOKUP($A6,Deaths_since_10!$H:$KU,CC$1+2,FALSE))</f>
        <v>#N/A</v>
      </c>
      <c r="CD6" t="e">
        <f>IF(VLOOKUP($A6,Deaths_since_10!$H:$KU,CD$1+2,FALSE)=0,NA(),VLOOKUP($A6,Deaths_since_10!$H:$KU,CD$1+2,FALSE))</f>
        <v>#N/A</v>
      </c>
      <c r="CE6" t="e">
        <f>IF(VLOOKUP($A6,Deaths_since_10!$H:$KU,CE$1+2,FALSE)=0,NA(),VLOOKUP($A6,Deaths_since_10!$H:$KU,CE$1+2,FALSE))</f>
        <v>#N/A</v>
      </c>
      <c r="CF6" t="e">
        <f>IF(VLOOKUP($A6,Deaths_since_10!$H:$KU,CF$1+2,FALSE)=0,NA(),VLOOKUP($A6,Deaths_since_10!$H:$KU,CF$1+2,FALSE))</f>
        <v>#N/A</v>
      </c>
      <c r="CG6" t="e">
        <f>IF(VLOOKUP($A6,Deaths_since_10!$H:$KU,CG$1+2,FALSE)=0,NA(),VLOOKUP($A6,Deaths_since_10!$H:$KU,CG$1+2,FALSE))</f>
        <v>#N/A</v>
      </c>
      <c r="CH6" t="e">
        <f>IF(VLOOKUP($A6,Deaths_since_10!$H:$KU,CH$1+2,FALSE)=0,NA(),VLOOKUP($A6,Deaths_since_10!$H:$KU,CH$1+2,FALSE))</f>
        <v>#N/A</v>
      </c>
      <c r="CI6" t="e">
        <f>IF(VLOOKUP($A6,Deaths_since_10!$H:$KU,CI$1+2,FALSE)=0,NA(),VLOOKUP($A6,Deaths_since_10!$H:$KU,CI$1+2,FALSE))</f>
        <v>#N/A</v>
      </c>
      <c r="CJ6" t="e">
        <f>IF(VLOOKUP($A6,Deaths_since_10!$H:$KU,CJ$1+2,FALSE)=0,NA(),VLOOKUP($A6,Deaths_since_10!$H:$KU,CJ$1+2,FALSE))</f>
        <v>#N/A</v>
      </c>
      <c r="CK6" t="e">
        <f>IF(VLOOKUP($A6,Deaths_since_10!$H:$KU,CK$1+2,FALSE)=0,NA(),VLOOKUP($A6,Deaths_since_10!$H:$KU,CK$1+2,FALSE))</f>
        <v>#N/A</v>
      </c>
      <c r="CL6" t="e">
        <f>IF(VLOOKUP($A6,Deaths_since_10!$H:$KU,CL$1+2,FALSE)=0,NA(),VLOOKUP($A6,Deaths_since_10!$H:$KU,CL$1+2,FALSE))</f>
        <v>#N/A</v>
      </c>
      <c r="CM6" t="e">
        <f>IF(VLOOKUP($A6,Deaths_since_10!$H:$KU,CM$1+2,FALSE)=0,NA(),VLOOKUP($A6,Deaths_since_10!$H:$KU,CM$1+2,FALSE))</f>
        <v>#N/A</v>
      </c>
      <c r="CN6" t="e">
        <f>IF(VLOOKUP($A6,Deaths_since_10!$H:$KU,CN$1+2,FALSE)=0,NA(),VLOOKUP($A6,Deaths_since_10!$H:$KU,CN$1+2,FALSE))</f>
        <v>#N/A</v>
      </c>
      <c r="CO6" t="e">
        <f>IF(VLOOKUP($A6,Deaths_since_10!$H:$KU,CO$1+2,FALSE)=0,NA(),VLOOKUP($A6,Deaths_since_10!$H:$KU,CO$1+2,FALSE))</f>
        <v>#N/A</v>
      </c>
      <c r="CP6" t="e">
        <f>IF(VLOOKUP($A6,Deaths_since_10!$H:$KU,CP$1+2,FALSE)=0,NA(),VLOOKUP($A6,Deaths_since_10!$H:$KU,CP$1+2,FALSE))</f>
        <v>#N/A</v>
      </c>
      <c r="CQ6" t="e">
        <f>IF(VLOOKUP($A6,Deaths_since_10!$H:$KU,CQ$1+2,FALSE)=0,NA(),VLOOKUP($A6,Deaths_since_10!$H:$KU,CQ$1+2,FALSE))</f>
        <v>#N/A</v>
      </c>
      <c r="CR6" t="e">
        <f>IF(VLOOKUP($A6,Deaths_since_10!$H:$KU,CR$1+2,FALSE)=0,NA(),VLOOKUP($A6,Deaths_since_10!$H:$KU,CR$1+2,FALSE))</f>
        <v>#N/A</v>
      </c>
      <c r="CS6" t="e">
        <f>IF(VLOOKUP($A6,Deaths_since_10!$H:$KU,CS$1+2,FALSE)=0,NA(),VLOOKUP($A6,Deaths_since_10!$H:$KU,CS$1+2,FALSE))</f>
        <v>#N/A</v>
      </c>
      <c r="CT6" t="e">
        <f>IF(VLOOKUP($A6,Deaths_since_10!$H:$KU,CT$1+2,FALSE)=0,NA(),VLOOKUP($A6,Deaths_since_10!$H:$KU,CT$1+2,FALSE))</f>
        <v>#N/A</v>
      </c>
      <c r="CU6" t="e">
        <f>IF(VLOOKUP($A6,Deaths_since_10!$H:$KU,CU$1+2,FALSE)=0,NA(),VLOOKUP($A6,Deaths_since_10!$H:$KU,CU$1+2,FALSE))</f>
        <v>#N/A</v>
      </c>
      <c r="CV6" t="e">
        <f>IF(VLOOKUP($A6,Deaths_since_10!$H:$KU,CV$1+2,FALSE)=0,NA(),VLOOKUP($A6,Deaths_since_10!$H:$KU,CV$1+2,FALSE))</f>
        <v>#N/A</v>
      </c>
      <c r="CW6" t="e">
        <f>IF(VLOOKUP($A6,Deaths_since_10!$H:$KU,CW$1+2,FALSE)=0,NA(),VLOOKUP($A6,Deaths_since_10!$H:$KU,CW$1+2,FALSE))</f>
        <v>#N/A</v>
      </c>
      <c r="CX6" t="e">
        <f>IF(VLOOKUP($A6,Deaths_since_10!$H:$KU,CX$1+2,FALSE)=0,NA(),VLOOKUP($A6,Deaths_since_10!$H:$KU,CX$1+2,FALSE))</f>
        <v>#N/A</v>
      </c>
      <c r="CY6" t="e">
        <f>IF(VLOOKUP($A6,Deaths_since_10!$H:$KU,CY$1+2,FALSE)=0,NA(),VLOOKUP($A6,Deaths_since_10!$H:$KU,CY$1+2,FALSE))</f>
        <v>#N/A</v>
      </c>
      <c r="CZ6" t="e">
        <f>IF(VLOOKUP($A6,Deaths_since_10!$H:$KU,CZ$1+2,FALSE)=0,NA(),VLOOKUP($A6,Deaths_since_10!$H:$KU,CZ$1+2,FALSE))</f>
        <v>#N/A</v>
      </c>
      <c r="DA6" t="e">
        <f>IF(VLOOKUP($A6,Deaths_since_10!$H:$KU,DA$1+2,FALSE)=0,NA(),VLOOKUP($A6,Deaths_since_10!$H:$KU,DA$1+2,FALSE))</f>
        <v>#N/A</v>
      </c>
      <c r="DB6" t="e">
        <f>IF(VLOOKUP($A6,Deaths_since_10!$H:$KU,DB$1+2,FALSE)=0,NA(),VLOOKUP($A6,Deaths_since_10!$H:$KU,DB$1+2,FALSE))</f>
        <v>#N/A</v>
      </c>
      <c r="DC6" t="e">
        <f>IF(VLOOKUP($A6,Deaths_since_10!$H:$KU,DC$1+2,FALSE)=0,NA(),VLOOKUP($A6,Deaths_since_10!$H:$KU,DC$1+2,FALSE))</f>
        <v>#N/A</v>
      </c>
      <c r="DD6" t="e">
        <f>IF(VLOOKUP($A6,Deaths_since_10!$H:$KU,DD$1+2,FALSE)=0,NA(),VLOOKUP($A6,Deaths_since_10!$H:$KU,DD$1+2,FALSE))</f>
        <v>#N/A</v>
      </c>
      <c r="DE6" t="e">
        <f>IF(VLOOKUP($A6,Deaths_since_10!$H:$KU,DE$1+2,FALSE)=0,NA(),VLOOKUP($A6,Deaths_since_10!$H:$KU,DE$1+2,FALSE))</f>
        <v>#N/A</v>
      </c>
      <c r="DF6" t="e">
        <f>IF(VLOOKUP($A6,Deaths_since_10!$H:$KU,DF$1+2,FALSE)=0,NA(),VLOOKUP($A6,Deaths_since_10!$H:$KU,DF$1+2,FALSE))</f>
        <v>#N/A</v>
      </c>
      <c r="DG6" t="e">
        <f>IF(VLOOKUP($A6,Deaths_since_10!$H:$KU,DG$1+2,FALSE)=0,NA(),VLOOKUP($A6,Deaths_since_10!$H:$KU,DG$1+2,FALSE))</f>
        <v>#N/A</v>
      </c>
      <c r="DH6" t="e">
        <f>IF(VLOOKUP($A6,Deaths_since_10!$H:$KU,DH$1+2,FALSE)=0,NA(),VLOOKUP($A6,Deaths_since_10!$H:$KU,DH$1+2,FALSE))</f>
        <v>#N/A</v>
      </c>
      <c r="DI6" t="e">
        <f>IF(VLOOKUP($A6,Deaths_since_10!$H:$KU,DI$1+2,FALSE)=0,NA(),VLOOKUP($A6,Deaths_since_10!$H:$KU,DI$1+2,FALSE))</f>
        <v>#N/A</v>
      </c>
      <c r="DJ6" t="e">
        <f>IF(VLOOKUP($A6,Deaths_since_10!$H:$KU,DJ$1+2,FALSE)=0,NA(),VLOOKUP($A6,Deaths_since_10!$H:$KU,DJ$1+2,FALSE))</f>
        <v>#N/A</v>
      </c>
      <c r="DK6" t="e">
        <f>IF(VLOOKUP($A6,Deaths_since_10!$H:$KU,DK$1+2,FALSE)=0,NA(),VLOOKUP($A6,Deaths_since_10!$H:$KU,DK$1+2,FALSE))</f>
        <v>#N/A</v>
      </c>
      <c r="DL6" t="e">
        <f>IF(VLOOKUP($A6,Deaths_since_10!$H:$KU,DL$1+2,FALSE)=0,NA(),VLOOKUP($A6,Deaths_since_10!$H:$KU,DL$1+2,FALSE))</f>
        <v>#N/A</v>
      </c>
      <c r="DM6" t="e">
        <f>IF(VLOOKUP($A6,Deaths_since_10!$H:$KU,DM$1+2,FALSE)=0,NA(),VLOOKUP($A6,Deaths_since_10!$H:$KU,DM$1+2,FALSE))</f>
        <v>#N/A</v>
      </c>
      <c r="DN6" t="e">
        <f>IF(VLOOKUP($A6,Deaths_since_10!$H:$KU,DN$1+2,FALSE)=0,NA(),VLOOKUP($A6,Deaths_since_10!$H:$KU,DN$1+2,FALSE))</f>
        <v>#N/A</v>
      </c>
      <c r="DO6" t="e">
        <f>IF(VLOOKUP($A6,Deaths_since_10!$H:$KU,DO$1+2,FALSE)=0,NA(),VLOOKUP($A6,Deaths_since_10!$H:$KU,DO$1+2,FALSE))</f>
        <v>#N/A</v>
      </c>
      <c r="DP6" t="e">
        <f>IF(VLOOKUP($A6,Deaths_since_10!$H:$KU,DP$1+2,FALSE)=0,NA(),VLOOKUP($A6,Deaths_since_10!$H:$KU,DP$1+2,FALSE))</f>
        <v>#N/A</v>
      </c>
      <c r="DQ6" t="e">
        <f>IF(VLOOKUP($A6,Deaths_since_10!$H:$KU,DQ$1+2,FALSE)=0,NA(),VLOOKUP($A6,Deaths_since_10!$H:$KU,DQ$1+2,FALSE))</f>
        <v>#N/A</v>
      </c>
      <c r="DR6" t="e">
        <f>IF(VLOOKUP($A6,Deaths_since_10!$H:$KU,DR$1+2,FALSE)=0,NA(),VLOOKUP($A6,Deaths_since_10!$H:$KU,DR$1+2,FALSE))</f>
        <v>#N/A</v>
      </c>
      <c r="DS6" t="e">
        <f>IF(VLOOKUP($A6,Deaths_since_10!$H:$KU,DS$1+2,FALSE)=0,NA(),VLOOKUP($A6,Deaths_since_10!$H:$KU,DS$1+2,FALSE))</f>
        <v>#N/A</v>
      </c>
      <c r="DT6" t="e">
        <f>IF(VLOOKUP($A6,Deaths_since_10!$H:$KU,DT$1+2,FALSE)=0,NA(),VLOOKUP($A6,Deaths_since_10!$H:$KU,DT$1+2,FALSE))</f>
        <v>#N/A</v>
      </c>
      <c r="DU6" t="e">
        <f>IF(VLOOKUP($A6,Deaths_since_10!$H:$KU,DU$1+2,FALSE)=0,NA(),VLOOKUP($A6,Deaths_since_10!$H:$KU,DU$1+2,FALSE))</f>
        <v>#N/A</v>
      </c>
      <c r="DV6" t="e">
        <f>IF(VLOOKUP($A6,Deaths_since_10!$H:$KU,DV$1+2,FALSE)=0,NA(),VLOOKUP($A6,Deaths_since_10!$H:$KU,DV$1+2,FALSE))</f>
        <v>#N/A</v>
      </c>
      <c r="DW6" t="e">
        <f>IF(VLOOKUP($A6,Deaths_since_10!$H:$KU,DW$1+2,FALSE)=0,NA(),VLOOKUP($A6,Deaths_since_10!$H:$KU,DW$1+2,FALSE))</f>
        <v>#N/A</v>
      </c>
      <c r="DX6" t="e">
        <f>IF(VLOOKUP($A6,Deaths_since_10!$H:$KU,DX$1+2,FALSE)=0,NA(),VLOOKUP($A6,Deaths_since_10!$H:$KU,DX$1+2,FALSE))</f>
        <v>#N/A</v>
      </c>
      <c r="DY6" t="e">
        <f>IF(VLOOKUP($A6,Deaths_since_10!$H:$KU,DY$1+2,FALSE)=0,NA(),VLOOKUP($A6,Deaths_since_10!$H:$KU,DY$1+2,FALSE))</f>
        <v>#N/A</v>
      </c>
      <c r="DZ6" t="e">
        <f>IF(VLOOKUP($A6,Deaths_since_10!$H:$KU,DZ$1+2,FALSE)=0,NA(),VLOOKUP($A6,Deaths_since_10!$H:$KU,DZ$1+2,FALSE))</f>
        <v>#N/A</v>
      </c>
      <c r="EA6" t="e">
        <f>IF(VLOOKUP($A6,Deaths_since_10!$H:$KU,EA$1+2,FALSE)=0,NA(),VLOOKUP($A6,Deaths_since_10!$H:$KU,EA$1+2,FALSE))</f>
        <v>#N/A</v>
      </c>
      <c r="EB6" t="e">
        <f>IF(VLOOKUP($A6,Deaths_since_10!$H:$KU,EB$1+2,FALSE)=0,NA(),VLOOKUP($A6,Deaths_since_10!$H:$KU,EB$1+2,FALSE))</f>
        <v>#N/A</v>
      </c>
      <c r="EC6" t="e">
        <f>IF(VLOOKUP($A6,Deaths_since_10!$H:$KU,EC$1+2,FALSE)=0,NA(),VLOOKUP($A6,Deaths_since_10!$H:$KU,EC$1+2,FALSE))</f>
        <v>#N/A</v>
      </c>
      <c r="ED6" t="e">
        <f>IF(VLOOKUP($A6,Deaths_since_10!$H:$KU,ED$1+2,FALSE)=0,NA(),VLOOKUP($A6,Deaths_since_10!$H:$KU,ED$1+2,FALSE))</f>
        <v>#N/A</v>
      </c>
      <c r="EE6" t="e">
        <f>IF(VLOOKUP($A6,Deaths_since_10!$H:$KU,EE$1+2,FALSE)=0,NA(),VLOOKUP($A6,Deaths_since_10!$H:$KU,EE$1+2,FALSE))</f>
        <v>#N/A</v>
      </c>
      <c r="EF6" t="e">
        <f>IF(VLOOKUP($A6,Deaths_since_10!$H:$KU,EF$1+2,FALSE)=0,NA(),VLOOKUP($A6,Deaths_since_10!$H:$KU,EF$1+2,FALSE))</f>
        <v>#N/A</v>
      </c>
      <c r="EG6" t="e">
        <f>IF(VLOOKUP($A6,Deaths_since_10!$H:$KU,EG$1+2,FALSE)=0,NA(),VLOOKUP($A6,Deaths_since_10!$H:$KU,EG$1+2,FALSE))</f>
        <v>#N/A</v>
      </c>
      <c r="EH6" t="e">
        <f>IF(VLOOKUP($A6,Deaths_since_10!$H:$KU,EH$1+2,FALSE)=0,NA(),VLOOKUP($A6,Deaths_since_10!$H:$KU,EH$1+2,FALSE))</f>
        <v>#N/A</v>
      </c>
      <c r="EI6" t="e">
        <f>IF(VLOOKUP($A6,Deaths_since_10!$H:$KU,EI$1+2,FALSE)=0,NA(),VLOOKUP($A6,Deaths_since_10!$H:$KU,EI$1+2,FALSE))</f>
        <v>#N/A</v>
      </c>
      <c r="EJ6" t="e">
        <f>IF(VLOOKUP($A6,Deaths_since_10!$H:$KU,EJ$1+2,FALSE)=0,NA(),VLOOKUP($A6,Deaths_since_10!$H:$KU,EJ$1+2,FALSE))</f>
        <v>#N/A</v>
      </c>
      <c r="EK6" t="e">
        <f>IF(VLOOKUP($A6,Deaths_since_10!$H:$KU,EK$1+2,FALSE)=0,NA(),VLOOKUP($A6,Deaths_since_10!$H:$KU,EK$1+2,FALSE))</f>
        <v>#N/A</v>
      </c>
      <c r="EL6" t="e">
        <f>IF(VLOOKUP($A6,Deaths_since_10!$H:$KU,EL$1+2,FALSE)=0,NA(),VLOOKUP($A6,Deaths_since_10!$H:$KU,EL$1+2,FALSE))</f>
        <v>#N/A</v>
      </c>
      <c r="EM6" t="e">
        <f>IF(VLOOKUP($A6,Deaths_since_10!$H:$KU,EM$1+2,FALSE)=0,NA(),VLOOKUP($A6,Deaths_since_10!$H:$KU,EM$1+2,FALSE))</f>
        <v>#N/A</v>
      </c>
      <c r="EN6" t="e">
        <f>IF(VLOOKUP($A6,Deaths_since_10!$H:$KU,EN$1+2,FALSE)=0,NA(),VLOOKUP($A6,Deaths_since_10!$H:$KU,EN$1+2,FALSE))</f>
        <v>#N/A</v>
      </c>
      <c r="EO6" t="e">
        <f>IF(VLOOKUP($A6,Deaths_since_10!$H:$KU,EO$1+2,FALSE)=0,NA(),VLOOKUP($A6,Deaths_since_10!$H:$KU,EO$1+2,FALSE))</f>
        <v>#N/A</v>
      </c>
      <c r="EP6" t="e">
        <f>IF(VLOOKUP($A6,Deaths_since_10!$H:$KU,EP$1+2,FALSE)=0,NA(),VLOOKUP($A6,Deaths_since_10!$H:$KU,EP$1+2,FALSE))</f>
        <v>#N/A</v>
      </c>
      <c r="EQ6" t="e">
        <f>IF(VLOOKUP($A6,Deaths_since_10!$H:$KU,EQ$1+2,FALSE)=0,NA(),VLOOKUP($A6,Deaths_since_10!$H:$KU,EQ$1+2,FALSE))</f>
        <v>#N/A</v>
      </c>
      <c r="ER6" t="e">
        <f>IF(VLOOKUP($A6,Deaths_since_10!$H:$KU,ER$1+2,FALSE)=0,NA(),VLOOKUP($A6,Deaths_since_10!$H:$KU,ER$1+2,FALSE))</f>
        <v>#N/A</v>
      </c>
      <c r="ES6" t="e">
        <f>IF(VLOOKUP($A6,Deaths_since_10!$H:$KU,ES$1+2,FALSE)=0,NA(),VLOOKUP($A6,Deaths_since_10!$H:$KU,ES$1+2,FALSE))</f>
        <v>#N/A</v>
      </c>
      <c r="ET6" t="e">
        <f>IF(VLOOKUP($A6,Deaths_since_10!$H:$KU,ET$1+2,FALSE)=0,NA(),VLOOKUP($A6,Deaths_since_10!$H:$KU,ET$1+2,FALSE))</f>
        <v>#N/A</v>
      </c>
      <c r="EU6" t="e">
        <f>IF(VLOOKUP($A6,Deaths_since_10!$H:$KU,EU$1+2,FALSE)=0,NA(),VLOOKUP($A6,Deaths_since_10!$H:$KU,EU$1+2,FALSE))</f>
        <v>#N/A</v>
      </c>
      <c r="EV6" t="e">
        <f>IF(VLOOKUP($A6,Deaths_since_10!$H:$KU,EV$1+2,FALSE)=0,NA(),VLOOKUP($A6,Deaths_since_10!$H:$KU,EV$1+2,FALSE))</f>
        <v>#N/A</v>
      </c>
      <c r="EW6" t="e">
        <f>IF(VLOOKUP($A6,Deaths_since_10!$H:$KU,EW$1+2,FALSE)=0,NA(),VLOOKUP($A6,Deaths_since_10!$H:$KU,EW$1+2,FALSE))</f>
        <v>#N/A</v>
      </c>
      <c r="EX6" t="e">
        <f>IF(VLOOKUP($A6,Deaths_since_10!$H:$KU,EX$1+2,FALSE)=0,NA(),VLOOKUP($A6,Deaths_since_10!$H:$KU,EX$1+2,FALSE))</f>
        <v>#N/A</v>
      </c>
      <c r="EY6" t="e">
        <f>IF(VLOOKUP($A6,Deaths_since_10!$H:$KU,EY$1+2,FALSE)=0,NA(),VLOOKUP($A6,Deaths_since_10!$H:$KU,EY$1+2,FALSE))</f>
        <v>#N/A</v>
      </c>
      <c r="EZ6" t="e">
        <f>IF(VLOOKUP($A6,Deaths_since_10!$H:$KU,EZ$1+2,FALSE)=0,NA(),VLOOKUP($A6,Deaths_since_10!$H:$KU,EZ$1+2,FALSE))</f>
        <v>#N/A</v>
      </c>
      <c r="FA6" t="e">
        <f>IF(VLOOKUP($A6,Deaths_since_10!$H:$KU,FA$1+2,FALSE)=0,NA(),VLOOKUP($A6,Deaths_since_10!$H:$KU,FA$1+2,FALSE))</f>
        <v>#N/A</v>
      </c>
      <c r="FB6" t="e">
        <f>IF(VLOOKUP($A6,Deaths_since_10!$H:$KU,FB$1+2,FALSE)=0,NA(),VLOOKUP($A6,Deaths_since_10!$H:$KU,FB$1+2,FALSE))</f>
        <v>#N/A</v>
      </c>
      <c r="FC6" t="e">
        <f>IF(VLOOKUP($A6,Deaths_since_10!$H:$KU,FC$1+2,FALSE)=0,NA(),VLOOKUP($A6,Deaths_since_10!$H:$KU,FC$1+2,FALSE))</f>
        <v>#N/A</v>
      </c>
      <c r="FD6" t="e">
        <f>IF(VLOOKUP($A6,Deaths_since_10!$H:$KU,FD$1+2,FALSE)=0,NA(),VLOOKUP($A6,Deaths_since_10!$H:$KU,FD$1+2,FALSE))</f>
        <v>#N/A</v>
      </c>
      <c r="FE6" t="e">
        <f>IF(VLOOKUP($A6,Deaths_since_10!$H:$KU,FE$1+2,FALSE)=0,NA(),VLOOKUP($A6,Deaths_since_10!$H:$KU,FE$1+2,FALSE))</f>
        <v>#N/A</v>
      </c>
      <c r="FF6" t="e">
        <f>IF(VLOOKUP($A6,Deaths_since_10!$H:$KU,FF$1+2,FALSE)=0,NA(),VLOOKUP($A6,Deaths_since_10!$H:$KU,FF$1+2,FALSE))</f>
        <v>#N/A</v>
      </c>
      <c r="FG6" t="e">
        <f>IF(VLOOKUP($A6,Deaths_since_10!$H:$KU,FG$1+2,FALSE)=0,NA(),VLOOKUP($A6,Deaths_since_10!$H:$KU,FG$1+2,FALSE))</f>
        <v>#N/A</v>
      </c>
      <c r="FH6" t="e">
        <f>IF(VLOOKUP($A6,Deaths_since_10!$H:$KU,FH$1+2,FALSE)=0,NA(),VLOOKUP($A6,Deaths_since_10!$H:$KU,FH$1+2,FALSE))</f>
        <v>#N/A</v>
      </c>
      <c r="FI6" t="e">
        <f>IF(VLOOKUP($A6,Deaths_since_10!$H:$KU,FI$1+2,FALSE)=0,NA(),VLOOKUP($A6,Deaths_since_10!$H:$KU,FI$1+2,FALSE))</f>
        <v>#N/A</v>
      </c>
      <c r="FJ6" t="e">
        <f>IF(VLOOKUP($A6,Deaths_since_10!$H:$KU,FJ$1+2,FALSE)=0,NA(),VLOOKUP($A6,Deaths_since_10!$H:$KU,FJ$1+2,FALSE))</f>
        <v>#N/A</v>
      </c>
      <c r="FK6" t="e">
        <f>IF(VLOOKUP($A6,Deaths_since_10!$H:$KU,FK$1+2,FALSE)=0,NA(),VLOOKUP($A6,Deaths_since_10!$H:$KU,FK$1+2,FALSE))</f>
        <v>#N/A</v>
      </c>
      <c r="FL6" t="e">
        <f>IF(VLOOKUP($A6,Deaths_since_10!$H:$KU,FL$1+2,FALSE)=0,NA(),VLOOKUP($A6,Deaths_since_10!$H:$KU,FL$1+2,FALSE))</f>
        <v>#N/A</v>
      </c>
      <c r="FM6" t="e">
        <f>IF(VLOOKUP($A6,Deaths_since_10!$H:$KU,FM$1+2,FALSE)=0,NA(),VLOOKUP($A6,Deaths_since_10!$H:$KU,FM$1+2,FALSE))</f>
        <v>#N/A</v>
      </c>
      <c r="FN6" t="e">
        <f>IF(VLOOKUP($A6,Deaths_since_10!$H:$KU,FN$1+2,FALSE)=0,NA(),VLOOKUP($A6,Deaths_since_10!$H:$KU,FN$1+2,FALSE))</f>
        <v>#N/A</v>
      </c>
      <c r="FO6" t="e">
        <f>IF(VLOOKUP($A6,Deaths_since_10!$H:$KU,FO$1+2,FALSE)=0,NA(),VLOOKUP($A6,Deaths_since_10!$H:$KU,FO$1+2,FALSE))</f>
        <v>#N/A</v>
      </c>
      <c r="FP6" t="e">
        <f>IF(VLOOKUP($A6,Deaths_since_10!$H:$KU,FP$1+2,FALSE)=0,NA(),VLOOKUP($A6,Deaths_since_10!$H:$KU,FP$1+2,FALSE))</f>
        <v>#N/A</v>
      </c>
      <c r="FQ6" t="e">
        <f>IF(VLOOKUP($A6,Deaths_since_10!$H:$KU,FQ$1+2,FALSE)=0,NA(),VLOOKUP($A6,Deaths_since_10!$H:$KU,FQ$1+2,FALSE))</f>
        <v>#N/A</v>
      </c>
      <c r="FR6" t="e">
        <f>IF(VLOOKUP($A6,Deaths_since_10!$H:$KU,FR$1+2,FALSE)=0,NA(),VLOOKUP($A6,Deaths_since_10!$H:$KU,FR$1+2,FALSE))</f>
        <v>#N/A</v>
      </c>
      <c r="FS6" t="e">
        <f>IF(VLOOKUP($A6,Deaths_since_10!$H:$KU,FS$1+2,FALSE)=0,NA(),VLOOKUP($A6,Deaths_since_10!$H:$KU,FS$1+2,FALSE))</f>
        <v>#N/A</v>
      </c>
      <c r="FT6" t="e">
        <f>IF(VLOOKUP($A6,Deaths_since_10!$H:$KU,FT$1+2,FALSE)=0,NA(),VLOOKUP($A6,Deaths_since_10!$H:$KU,FT$1+2,FALSE))</f>
        <v>#N/A</v>
      </c>
      <c r="FU6" t="e">
        <f>IF(VLOOKUP($A6,Deaths_since_10!$H:$KU,FU$1+2,FALSE)=0,NA(),VLOOKUP($A6,Deaths_since_10!$H:$KU,FU$1+2,FALSE))</f>
        <v>#N/A</v>
      </c>
      <c r="FV6" t="e">
        <f>IF(VLOOKUP($A6,Deaths_since_10!$H:$KU,FV$1+2,FALSE)=0,NA(),VLOOKUP($A6,Deaths_since_10!$H:$KU,FV$1+2,FALSE))</f>
        <v>#N/A</v>
      </c>
      <c r="FW6" t="e">
        <f>IF(VLOOKUP($A6,Deaths_since_10!$H:$KU,FW$1+2,FALSE)=0,NA(),VLOOKUP($A6,Deaths_since_10!$H:$KU,FW$1+2,FALSE))</f>
        <v>#N/A</v>
      </c>
      <c r="FX6" t="e">
        <f>IF(VLOOKUP($A6,Deaths_since_10!$H:$KU,FX$1+2,FALSE)=0,NA(),VLOOKUP($A6,Deaths_since_10!$H:$KU,FX$1+2,FALSE))</f>
        <v>#N/A</v>
      </c>
      <c r="FY6" t="e">
        <f>IF(VLOOKUP($A6,Deaths_since_10!$H:$KU,FY$1+2,FALSE)=0,NA(),VLOOKUP($A6,Deaths_since_10!$H:$KU,FY$1+2,FALSE))</f>
        <v>#N/A</v>
      </c>
      <c r="FZ6" t="e">
        <f>IF(VLOOKUP($A6,Deaths_since_10!$H:$KU,FZ$1+2,FALSE)=0,NA(),VLOOKUP($A6,Deaths_since_10!$H:$KU,FZ$1+2,FALSE))</f>
        <v>#N/A</v>
      </c>
      <c r="GA6" t="e">
        <f>IF(VLOOKUP($A6,Deaths_since_10!$H:$KU,GA$1+2,FALSE)=0,NA(),VLOOKUP($A6,Deaths_since_10!$H:$KU,GA$1+2,FALSE))</f>
        <v>#N/A</v>
      </c>
      <c r="GB6" t="e">
        <f>IF(VLOOKUP($A6,Deaths_since_10!$H:$KU,GB$1+2,FALSE)=0,NA(),VLOOKUP($A6,Deaths_since_10!$H:$KU,GB$1+2,FALSE))</f>
        <v>#N/A</v>
      </c>
      <c r="GC6" t="e">
        <f>IF(VLOOKUP($A6,Deaths_since_10!$H:$KU,GC$1+2,FALSE)=0,NA(),VLOOKUP($A6,Deaths_since_10!$H:$KU,GC$1+2,FALSE))</f>
        <v>#N/A</v>
      </c>
      <c r="GD6" t="e">
        <f>IF(VLOOKUP($A6,Deaths_since_10!$H:$KU,GD$1+2,FALSE)=0,NA(),VLOOKUP($A6,Deaths_since_10!$H:$KU,GD$1+2,FALSE))</f>
        <v>#N/A</v>
      </c>
      <c r="GE6" t="e">
        <f>IF(VLOOKUP($A6,Deaths_since_10!$H:$KU,GE$1+2,FALSE)=0,NA(),VLOOKUP($A6,Deaths_since_10!$H:$KU,GE$1+2,FALSE))</f>
        <v>#N/A</v>
      </c>
      <c r="GF6" t="e">
        <f>IF(VLOOKUP($A6,Deaths_since_10!$H:$KU,GF$1+2,FALSE)=0,NA(),VLOOKUP($A6,Deaths_since_10!$H:$KU,GF$1+2,FALSE))</f>
        <v>#N/A</v>
      </c>
      <c r="GG6" t="e">
        <f>IF(VLOOKUP($A6,Deaths_since_10!$H:$KU,GG$1+2,FALSE)=0,NA(),VLOOKUP($A6,Deaths_since_10!$H:$KU,GG$1+2,FALSE))</f>
        <v>#N/A</v>
      </c>
      <c r="GH6" t="e">
        <f>IF(VLOOKUP($A6,Deaths_since_10!$H:$KU,GH$1+2,FALSE)=0,NA(),VLOOKUP($A6,Deaths_since_10!$H:$KU,GH$1+2,FALSE))</f>
        <v>#N/A</v>
      </c>
      <c r="GI6" t="e">
        <f>IF(VLOOKUP($A6,Deaths_since_10!$H:$KU,GI$1+2,FALSE)=0,NA(),VLOOKUP($A6,Deaths_since_10!$H:$KU,GI$1+2,FALSE))</f>
        <v>#N/A</v>
      </c>
      <c r="GJ6" t="e">
        <f>IF(VLOOKUP($A6,Deaths_since_10!$H:$KU,GJ$1+2,FALSE)=0,NA(),VLOOKUP($A6,Deaths_since_10!$H:$KU,GJ$1+2,FALSE))</f>
        <v>#N/A</v>
      </c>
      <c r="GK6" t="e">
        <f>IF(VLOOKUP($A6,Deaths_since_10!$H:$KU,GK$1+2,FALSE)=0,NA(),VLOOKUP($A6,Deaths_since_10!$H:$KU,GK$1+2,FALSE))</f>
        <v>#N/A</v>
      </c>
      <c r="GL6" t="e">
        <f>IF(VLOOKUP($A6,Deaths_since_10!$H:$KU,GL$1+2,FALSE)=0,NA(),VLOOKUP($A6,Deaths_since_10!$H:$KU,GL$1+2,FALSE))</f>
        <v>#N/A</v>
      </c>
      <c r="GM6" t="e">
        <f>IF(VLOOKUP($A6,Deaths_since_10!$H:$KU,GM$1+2,FALSE)=0,NA(),VLOOKUP($A6,Deaths_since_10!$H:$KU,GM$1+2,FALSE))</f>
        <v>#N/A</v>
      </c>
      <c r="GN6" t="e">
        <f>IF(VLOOKUP($A6,Deaths_since_10!$H:$KU,GN$1+2,FALSE)=0,NA(),VLOOKUP($A6,Deaths_since_10!$H:$KU,GN$1+2,FALSE))</f>
        <v>#N/A</v>
      </c>
      <c r="GO6" t="e">
        <f>IF(VLOOKUP($A6,Deaths_since_10!$H:$KU,GO$1+2,FALSE)=0,NA(),VLOOKUP($A6,Deaths_since_10!$H:$KU,GO$1+2,FALSE))</f>
        <v>#N/A</v>
      </c>
      <c r="GP6" t="e">
        <f>IF(VLOOKUP($A6,Deaths_since_10!$H:$KU,GP$1+2,FALSE)=0,NA(),VLOOKUP($A6,Deaths_since_10!$H:$KU,GP$1+2,FALSE))</f>
        <v>#N/A</v>
      </c>
      <c r="GQ6" t="e">
        <f>IF(VLOOKUP($A6,Deaths_since_10!$H:$KU,GQ$1+2,FALSE)=0,NA(),VLOOKUP($A6,Deaths_since_10!$H:$KU,GQ$1+2,FALSE))</f>
        <v>#N/A</v>
      </c>
      <c r="GR6" t="e">
        <f>IF(VLOOKUP($A6,Deaths_since_10!$H:$KU,GR$1+2,FALSE)=0,NA(),VLOOKUP($A6,Deaths_since_10!$H:$KU,GR$1+2,FALSE))</f>
        <v>#N/A</v>
      </c>
      <c r="GS6" t="e">
        <f>IF(VLOOKUP($A6,Deaths_since_10!$H:$KU,GS$1+2,FALSE)=0,NA(),VLOOKUP($A6,Deaths_since_10!$H:$KU,GS$1+2,FALSE))</f>
        <v>#N/A</v>
      </c>
      <c r="GT6" t="e">
        <f>IF(VLOOKUP($A6,Deaths_since_10!$H:$KU,GT$1+2,FALSE)=0,NA(),VLOOKUP($A6,Deaths_since_10!$H:$KU,GT$1+2,FALSE))</f>
        <v>#N/A</v>
      </c>
      <c r="GU6" t="e">
        <f>IF(VLOOKUP($A6,Deaths_since_10!$H:$KU,GU$1+2,FALSE)=0,NA(),VLOOKUP($A6,Deaths_since_10!$H:$KU,GU$1+2,FALSE))</f>
        <v>#N/A</v>
      </c>
      <c r="GV6" t="e">
        <f>IF(VLOOKUP($A6,Deaths_since_10!$H:$KU,GV$1+2,FALSE)=0,NA(),VLOOKUP($A6,Deaths_since_10!$H:$KU,GV$1+2,FALSE))</f>
        <v>#N/A</v>
      </c>
      <c r="GW6" t="e">
        <f>IF(VLOOKUP($A6,Deaths_since_10!$H:$KU,GW$1+2,FALSE)=0,NA(),VLOOKUP($A6,Deaths_since_10!$H:$KU,GW$1+2,FALSE))</f>
        <v>#N/A</v>
      </c>
      <c r="GX6" t="e">
        <f>IF(VLOOKUP($A6,Deaths_since_10!$H:$KU,GX$1+2,FALSE)=0,NA(),VLOOKUP($A6,Deaths_since_10!$H:$KU,GX$1+2,FALSE))</f>
        <v>#N/A</v>
      </c>
      <c r="GY6" t="e">
        <f>IF(VLOOKUP($A6,Deaths_since_10!$H:$KU,GY$1+2,FALSE)=0,NA(),VLOOKUP($A6,Deaths_since_10!$H:$KU,GY$1+2,FALSE))</f>
        <v>#N/A</v>
      </c>
      <c r="GZ6" t="e">
        <f>IF(VLOOKUP($A6,Deaths_since_10!$H:$KU,GZ$1+2,FALSE)=0,NA(),VLOOKUP($A6,Deaths_since_10!$H:$KU,GZ$1+2,FALSE))</f>
        <v>#N/A</v>
      </c>
      <c r="HA6" t="e">
        <f>IF(VLOOKUP($A6,Deaths_since_10!$H:$KU,HA$1+2,FALSE)=0,NA(),VLOOKUP($A6,Deaths_since_10!$H:$KU,HA$1+2,FALSE))</f>
        <v>#N/A</v>
      </c>
      <c r="HB6" t="e">
        <f>IF(VLOOKUP($A6,Deaths_since_10!$H:$KU,HB$1+2,FALSE)=0,NA(),VLOOKUP($A6,Deaths_since_10!$H:$KU,HB$1+2,FALSE))</f>
        <v>#N/A</v>
      </c>
      <c r="HC6" t="e">
        <f>IF(VLOOKUP($A6,Deaths_since_10!$H:$KU,HC$1+2,FALSE)=0,NA(),VLOOKUP($A6,Deaths_since_10!$H:$KU,HC$1+2,FALSE))</f>
        <v>#N/A</v>
      </c>
      <c r="HD6" t="e">
        <f>IF(VLOOKUP($A6,Deaths_since_10!$H:$KU,HD$1+2,FALSE)=0,NA(),VLOOKUP($A6,Deaths_since_10!$H:$KU,HD$1+2,FALSE))</f>
        <v>#N/A</v>
      </c>
      <c r="HE6" t="e">
        <f>IF(VLOOKUP($A6,Deaths_since_10!$H:$KU,HE$1+2,FALSE)=0,NA(),VLOOKUP($A6,Deaths_since_10!$H:$KU,HE$1+2,FALSE))</f>
        <v>#N/A</v>
      </c>
      <c r="HF6" t="e">
        <f>IF(VLOOKUP($A6,Deaths_since_10!$H:$KU,HF$1+2,FALSE)=0,NA(),VLOOKUP($A6,Deaths_since_10!$H:$KU,HF$1+2,FALSE))</f>
        <v>#N/A</v>
      </c>
      <c r="HG6" t="e">
        <f>IF(VLOOKUP($A6,Deaths_since_10!$H:$KU,HG$1+2,FALSE)=0,NA(),VLOOKUP($A6,Deaths_since_10!$H:$KU,HG$1+2,FALSE))</f>
        <v>#N/A</v>
      </c>
      <c r="HH6" t="e">
        <f>IF(VLOOKUP($A6,Deaths_since_10!$H:$KU,HH$1+2,FALSE)=0,NA(),VLOOKUP($A6,Deaths_since_10!$H:$KU,HH$1+2,FALSE))</f>
        <v>#N/A</v>
      </c>
      <c r="HI6" t="e">
        <f>IF(VLOOKUP($A6,Deaths_since_10!$H:$KU,HI$1+2,FALSE)=0,NA(),VLOOKUP($A6,Deaths_since_10!$H:$KU,HI$1+2,FALSE))</f>
        <v>#N/A</v>
      </c>
      <c r="HJ6" t="e">
        <f>IF(VLOOKUP($A6,Deaths_since_10!$H:$KU,HJ$1+2,FALSE)=0,NA(),VLOOKUP($A6,Deaths_since_10!$H:$KU,HJ$1+2,FALSE))</f>
        <v>#N/A</v>
      </c>
      <c r="HK6" t="e">
        <f>IF(VLOOKUP($A6,Deaths_since_10!$H:$KU,HK$1+2,FALSE)=0,NA(),VLOOKUP($A6,Deaths_since_10!$H:$KU,HK$1+2,FALSE))</f>
        <v>#N/A</v>
      </c>
      <c r="HL6" t="e">
        <f>IF(VLOOKUP($A6,Deaths_since_10!$H:$KU,HL$1+2,FALSE)=0,NA(),VLOOKUP($A6,Deaths_since_10!$H:$KU,HL$1+2,FALSE))</f>
        <v>#N/A</v>
      </c>
      <c r="HM6" t="e">
        <f>IF(VLOOKUP($A6,Deaths_since_10!$H:$KU,HM$1+2,FALSE)=0,NA(),VLOOKUP($A6,Deaths_since_10!$H:$KU,HM$1+2,FALSE))</f>
        <v>#N/A</v>
      </c>
      <c r="HN6" t="e">
        <f>IF(VLOOKUP($A6,Deaths_since_10!$H:$KU,HN$1+2,FALSE)=0,NA(),VLOOKUP($A6,Deaths_since_10!$H:$KU,HN$1+2,FALSE))</f>
        <v>#N/A</v>
      </c>
      <c r="HO6" t="e">
        <f>IF(VLOOKUP($A6,Deaths_since_10!$H:$KU,HO$1+2,FALSE)=0,NA(),VLOOKUP($A6,Deaths_since_10!$H:$KU,HO$1+2,FALSE))</f>
        <v>#N/A</v>
      </c>
      <c r="HP6" t="e">
        <f>IF(VLOOKUP($A6,Deaths_since_10!$H:$KU,HP$1+2,FALSE)=0,NA(),VLOOKUP($A6,Deaths_since_10!$H:$KU,HP$1+2,FALSE))</f>
        <v>#N/A</v>
      </c>
      <c r="HQ6" t="e">
        <f>IF(VLOOKUP($A6,Deaths_since_10!$H:$KU,HQ$1+2,FALSE)=0,NA(),VLOOKUP($A6,Deaths_since_10!$H:$KU,HQ$1+2,FALSE))</f>
        <v>#N/A</v>
      </c>
      <c r="HR6" t="e">
        <f>IF(VLOOKUP($A6,Deaths_since_10!$H:$KU,HR$1+2,FALSE)=0,NA(),VLOOKUP($A6,Deaths_since_10!$H:$KU,HR$1+2,FALSE))</f>
        <v>#N/A</v>
      </c>
      <c r="HS6" t="e">
        <f>IF(VLOOKUP($A6,Deaths_since_10!$H:$KU,HS$1+2,FALSE)=0,NA(),VLOOKUP($A6,Deaths_since_10!$H:$KU,HS$1+2,FALSE))</f>
        <v>#N/A</v>
      </c>
      <c r="HT6" t="e">
        <f>IF(VLOOKUP($A6,Deaths_since_10!$H:$KU,HT$1+2,FALSE)=0,NA(),VLOOKUP($A6,Deaths_since_10!$H:$KU,HT$1+2,FALSE))</f>
        <v>#N/A</v>
      </c>
      <c r="HU6" t="e">
        <f>IF(VLOOKUP($A6,Deaths_since_10!$H:$KU,HU$1+2,FALSE)=0,NA(),VLOOKUP($A6,Deaths_since_10!$H:$KU,HU$1+2,FALSE))</f>
        <v>#N/A</v>
      </c>
      <c r="HV6" t="e">
        <f>IF(VLOOKUP($A6,Deaths_since_10!$H:$KU,HV$1+2,FALSE)=0,NA(),VLOOKUP($A6,Deaths_since_10!$H:$KU,HV$1+2,FALSE))</f>
        <v>#N/A</v>
      </c>
      <c r="HW6" t="e">
        <f>IF(VLOOKUP($A6,Deaths_since_10!$H:$KU,HW$1+2,FALSE)=0,NA(),VLOOKUP($A6,Deaths_since_10!$H:$KU,HW$1+2,FALSE))</f>
        <v>#N/A</v>
      </c>
      <c r="HX6" t="e">
        <f>IF(VLOOKUP($A6,Deaths_since_10!$H:$KU,HX$1+2,FALSE)=0,NA(),VLOOKUP($A6,Deaths_since_10!$H:$KU,HX$1+2,FALSE))</f>
        <v>#N/A</v>
      </c>
      <c r="HY6" t="e">
        <f>IF(VLOOKUP($A6,Deaths_since_10!$H:$KU,HY$1+2,FALSE)=0,NA(),VLOOKUP($A6,Deaths_since_10!$H:$KU,HY$1+2,FALSE))</f>
        <v>#N/A</v>
      </c>
      <c r="HZ6" t="e">
        <f>IF(VLOOKUP($A6,Deaths_since_10!$H:$KU,HZ$1+2,FALSE)=0,NA(),VLOOKUP($A6,Deaths_since_10!$H:$KU,HZ$1+2,FALSE))</f>
        <v>#N/A</v>
      </c>
      <c r="IA6" t="e">
        <f>IF(VLOOKUP($A6,Deaths_since_10!$H:$KU,IA$1+2,FALSE)=0,NA(),VLOOKUP($A6,Deaths_since_10!$H:$KU,IA$1+2,FALSE))</f>
        <v>#N/A</v>
      </c>
      <c r="IB6" t="e">
        <f>IF(VLOOKUP($A6,Deaths_since_10!$H:$KU,IB$1+2,FALSE)=0,NA(),VLOOKUP($A6,Deaths_since_10!$H:$KU,IB$1+2,FALSE))</f>
        <v>#N/A</v>
      </c>
      <c r="IC6" t="e">
        <f>IF(VLOOKUP($A6,Deaths_since_10!$H:$KU,IC$1+2,FALSE)=0,NA(),VLOOKUP($A6,Deaths_since_10!$H:$KU,IC$1+2,FALSE))</f>
        <v>#N/A</v>
      </c>
      <c r="ID6" t="e">
        <f>IF(VLOOKUP($A6,Deaths_since_10!$H:$KU,ID$1+2,FALSE)=0,NA(),VLOOKUP($A6,Deaths_since_10!$H:$KU,ID$1+2,FALSE))</f>
        <v>#N/A</v>
      </c>
      <c r="IE6" t="e">
        <f>IF(VLOOKUP($A6,Deaths_since_10!$H:$KU,IE$1+2,FALSE)=0,NA(),VLOOKUP($A6,Deaths_since_10!$H:$KU,IE$1+2,FALSE))</f>
        <v>#N/A</v>
      </c>
      <c r="IF6" t="e">
        <f>IF(VLOOKUP($A6,Deaths_since_10!$H:$KU,IF$1+2,FALSE)=0,NA(),VLOOKUP($A6,Deaths_since_10!$H:$KU,IF$1+2,FALSE))</f>
        <v>#N/A</v>
      </c>
      <c r="IG6" t="e">
        <f>IF(VLOOKUP($A6,Deaths_since_10!$H:$KU,IG$1+2,FALSE)=0,NA(),VLOOKUP($A6,Deaths_since_10!$H:$KU,IG$1+2,FALSE))</f>
        <v>#N/A</v>
      </c>
      <c r="IH6" t="e">
        <f>IF(VLOOKUP($A6,Deaths_since_10!$H:$KU,IH$1+2,FALSE)=0,NA(),VLOOKUP($A6,Deaths_since_10!$H:$KU,IH$1+2,FALSE))</f>
        <v>#N/A</v>
      </c>
      <c r="II6" t="e">
        <f>IF(VLOOKUP($A6,Deaths_since_10!$H:$KU,II$1+2,FALSE)=0,NA(),VLOOKUP($A6,Deaths_since_10!$H:$KU,II$1+2,FALSE))</f>
        <v>#N/A</v>
      </c>
      <c r="IJ6" t="e">
        <f>IF(VLOOKUP($A6,Deaths_since_10!$H:$KU,IJ$1+2,FALSE)=0,NA(),VLOOKUP($A6,Deaths_since_10!$H:$KU,IJ$1+2,FALSE))</f>
        <v>#N/A</v>
      </c>
      <c r="IK6" t="e">
        <f>IF(VLOOKUP($A6,Deaths_since_10!$H:$KU,IK$1+2,FALSE)=0,NA(),VLOOKUP($A6,Deaths_since_10!$H:$KU,IK$1+2,FALSE))</f>
        <v>#N/A</v>
      </c>
      <c r="IL6" t="e">
        <f>IF(VLOOKUP($A6,Deaths_since_10!$H:$KU,IL$1+2,FALSE)=0,NA(),VLOOKUP($A6,Deaths_since_10!$H:$KU,IL$1+2,FALSE))</f>
        <v>#N/A</v>
      </c>
      <c r="IM6" t="e">
        <f>IF(VLOOKUP($A6,Deaths_since_10!$H:$KU,IM$1+2,FALSE)=0,NA(),VLOOKUP($A6,Deaths_since_10!$H:$KU,IM$1+2,FALSE))</f>
        <v>#N/A</v>
      </c>
      <c r="IN6" t="e">
        <f>IF(VLOOKUP($A6,Deaths_since_10!$H:$KU,IN$1+2,FALSE)=0,NA(),VLOOKUP($A6,Deaths_since_10!$H:$KU,IN$1+2,FALSE))</f>
        <v>#N/A</v>
      </c>
      <c r="IO6" t="e">
        <f>IF(VLOOKUP($A6,Deaths_since_10!$H:$KU,IO$1+2,FALSE)=0,NA(),VLOOKUP($A6,Deaths_since_10!$H:$KU,IO$1+2,FALSE))</f>
        <v>#N/A</v>
      </c>
      <c r="IP6" t="e">
        <f>IF(VLOOKUP($A6,Deaths_since_10!$H:$KU,IP$1+2,FALSE)=0,NA(),VLOOKUP($A6,Deaths_since_10!$H:$KU,IP$1+2,FALSE))</f>
        <v>#N/A</v>
      </c>
      <c r="IQ6" t="e">
        <f>IF(VLOOKUP($A6,Deaths_since_10!$H:$KU,IQ$1+2,FALSE)=0,NA(),VLOOKUP($A6,Deaths_since_10!$H:$KU,IQ$1+2,FALSE))</f>
        <v>#N/A</v>
      </c>
      <c r="IR6" t="e">
        <f>IF(VLOOKUP($A6,Deaths_since_10!$H:$KU,IR$1+2,FALSE)=0,NA(),VLOOKUP($A6,Deaths_since_10!$H:$KU,IR$1+2,FALSE))</f>
        <v>#N/A</v>
      </c>
      <c r="IS6" t="e">
        <f>IF(VLOOKUP($A6,Deaths_since_10!$H:$KU,IS$1+2,FALSE)=0,NA(),VLOOKUP($A6,Deaths_since_10!$H:$KU,IS$1+2,FALSE))</f>
        <v>#N/A</v>
      </c>
      <c r="IT6" t="e">
        <f>IF(VLOOKUP($A6,Deaths_since_10!$H:$KU,IT$1+2,FALSE)=0,NA(),VLOOKUP($A6,Deaths_since_10!$H:$KU,IT$1+2,FALSE))</f>
        <v>#N/A</v>
      </c>
      <c r="IU6" t="e">
        <f>IF(VLOOKUP($A6,Deaths_since_10!$H:$KU,IU$1+2,FALSE)=0,NA(),VLOOKUP($A6,Deaths_since_10!$H:$KU,IU$1+2,FALSE))</f>
        <v>#N/A</v>
      </c>
      <c r="IV6" t="e">
        <f>IF(VLOOKUP($A6,Deaths_since_10!$H:$KU,IV$1+2,FALSE)=0,NA(),VLOOKUP($A6,Deaths_since_10!$H:$KU,IV$1+2,FALSE))</f>
        <v>#N/A</v>
      </c>
      <c r="IW6" t="e">
        <f>IF(VLOOKUP($A6,Deaths_since_10!$H:$KU,IW$1+2,FALSE)=0,NA(),VLOOKUP($A6,Deaths_since_10!$H:$KU,IW$1+2,FALSE))</f>
        <v>#N/A</v>
      </c>
      <c r="IX6" t="e">
        <f>IF(VLOOKUP($A6,Deaths_since_10!$H:$KU,IX$1+2,FALSE)=0,NA(),VLOOKUP($A6,Deaths_since_10!$H:$KU,IX$1+2,FALSE))</f>
        <v>#N/A</v>
      </c>
      <c r="IY6" t="e">
        <f>IF(VLOOKUP($A6,Deaths_since_10!$H:$KU,IY$1+2,FALSE)=0,NA(),VLOOKUP($A6,Deaths_since_10!$H:$KU,IY$1+2,FALSE))</f>
        <v>#N/A</v>
      </c>
      <c r="IZ6" t="e">
        <f>IF(VLOOKUP($A6,Deaths_since_10!$H:$KU,IZ$1+2,FALSE)=0,NA(),VLOOKUP($A6,Deaths_since_10!$H:$KU,IZ$1+2,FALSE))</f>
        <v>#N/A</v>
      </c>
      <c r="JA6" t="e">
        <f>IF(VLOOKUP($A6,Deaths_since_10!$H:$KU,JA$1+2,FALSE)=0,NA(),VLOOKUP($A6,Deaths_since_10!$H:$KU,JA$1+2,FALSE))</f>
        <v>#N/A</v>
      </c>
      <c r="JB6" t="e">
        <f>IF(VLOOKUP($A6,Deaths_since_10!$H:$KU,JB$1+2,FALSE)=0,NA(),VLOOKUP($A6,Deaths_since_10!$H:$KU,JB$1+2,FALSE))</f>
        <v>#N/A</v>
      </c>
      <c r="JC6" t="e">
        <f>IF(VLOOKUP($A6,Deaths_since_10!$H:$KU,JC$1+2,FALSE)=0,NA(),VLOOKUP($A6,Deaths_since_10!$H:$KU,JC$1+2,FALSE))</f>
        <v>#N/A</v>
      </c>
      <c r="JD6" t="e">
        <f>IF(VLOOKUP($A6,Deaths_since_10!$H:$KU,JD$1+2,FALSE)=0,NA(),VLOOKUP($A6,Deaths_since_10!$H:$KU,JD$1+2,FALSE))</f>
        <v>#N/A</v>
      </c>
      <c r="JE6" t="e">
        <f>IF(VLOOKUP($A6,Deaths_since_10!$H:$KU,JE$1+2,FALSE)=0,NA(),VLOOKUP($A6,Deaths_since_10!$H:$KU,JE$1+2,FALSE))</f>
        <v>#N/A</v>
      </c>
      <c r="JF6" t="e">
        <f>IF(VLOOKUP($A6,Deaths_since_10!$H:$KU,JF$1+2,FALSE)=0,NA(),VLOOKUP($A6,Deaths_since_10!$H:$KU,JF$1+2,FALSE))</f>
        <v>#N/A</v>
      </c>
      <c r="JG6" t="e">
        <f>IF(VLOOKUP($A6,Deaths_since_10!$H:$KU,JG$1+2,FALSE)=0,NA(),VLOOKUP($A6,Deaths_since_10!$H:$KU,JG$1+2,FALSE))</f>
        <v>#N/A</v>
      </c>
      <c r="JH6" t="e">
        <f>IF(VLOOKUP($A6,Deaths_since_10!$H:$KU,JH$1+2,FALSE)=0,NA(),VLOOKUP($A6,Deaths_since_10!$H:$KU,JH$1+2,FALSE))</f>
        <v>#N/A</v>
      </c>
      <c r="JI6" t="e">
        <f>IF(VLOOKUP($A6,Deaths_since_10!$H:$KU,JI$1+2,FALSE)=0,NA(),VLOOKUP($A6,Deaths_since_10!$H:$KU,JI$1+2,FALSE))</f>
        <v>#N/A</v>
      </c>
      <c r="JJ6" t="e">
        <f>IF(VLOOKUP($A6,Deaths_since_10!$H:$KU,JJ$1+2,FALSE)=0,NA(),VLOOKUP($A6,Deaths_since_10!$H:$KU,JJ$1+2,FALSE))</f>
        <v>#N/A</v>
      </c>
      <c r="JK6" t="e">
        <f>IF(VLOOKUP($A6,Deaths_since_10!$H:$KU,JK$1+2,FALSE)=0,NA(),VLOOKUP($A6,Deaths_since_10!$H:$KU,JK$1+2,FALSE))</f>
        <v>#N/A</v>
      </c>
      <c r="JL6" t="e">
        <f>IF(VLOOKUP($A6,Deaths_since_10!$H:$KU,JL$1+2,FALSE)=0,NA(),VLOOKUP($A6,Deaths_since_10!$H:$KU,JL$1+2,FALSE))</f>
        <v>#N/A</v>
      </c>
      <c r="JM6" t="e">
        <f>IF(VLOOKUP($A6,Deaths_since_10!$H:$KU,JM$1+2,FALSE)=0,NA(),VLOOKUP($A6,Deaths_since_10!$H:$KU,JM$1+2,FALSE))</f>
        <v>#N/A</v>
      </c>
      <c r="JN6" t="e">
        <f>IF(VLOOKUP($A6,Deaths_since_10!$H:$KU,JN$1+2,FALSE)=0,NA(),VLOOKUP($A6,Deaths_since_10!$H:$KU,JN$1+2,FALSE))</f>
        <v>#N/A</v>
      </c>
      <c r="JO6" t="e">
        <f>IF(VLOOKUP($A6,Deaths_since_10!$H:$KU,JO$1+2,FALSE)=0,NA(),VLOOKUP($A6,Deaths_since_10!$H:$KU,JO$1+2,FALSE))</f>
        <v>#N/A</v>
      </c>
      <c r="JP6" t="e">
        <f>IF(VLOOKUP($A6,Deaths_since_10!$H:$KU,JP$1+2,FALSE)=0,NA(),VLOOKUP($A6,Deaths_since_10!$H:$KU,JP$1+2,FALSE))</f>
        <v>#N/A</v>
      </c>
      <c r="JQ6" t="e">
        <f>IF(VLOOKUP($A6,Deaths_since_10!$H:$KU,JQ$1+2,FALSE)=0,NA(),VLOOKUP($A6,Deaths_since_10!$H:$KU,JQ$1+2,FALSE))</f>
        <v>#N/A</v>
      </c>
      <c r="JR6" t="e">
        <f>IF(VLOOKUP($A6,Deaths_since_10!$H:$KU,JR$1+2,FALSE)=0,NA(),VLOOKUP($A6,Deaths_since_10!$H:$KU,JR$1+2,FALSE))</f>
        <v>#N/A</v>
      </c>
      <c r="JS6" t="e">
        <f>IF(VLOOKUP($A6,Deaths_since_10!$H:$KU,JS$1+2,FALSE)=0,NA(),VLOOKUP($A6,Deaths_since_10!$H:$KU,JS$1+2,FALSE))</f>
        <v>#N/A</v>
      </c>
      <c r="JT6" t="e">
        <f>IF(VLOOKUP($A6,Deaths_since_10!$H:$KU,JT$1+2,FALSE)=0,NA(),VLOOKUP($A6,Deaths_since_10!$H:$KU,JT$1+2,FALSE))</f>
        <v>#N/A</v>
      </c>
      <c r="JU6" t="e">
        <f>IF(VLOOKUP($A6,Deaths_since_10!$H:$KU,JU$1+2,FALSE)=0,NA(),VLOOKUP($A6,Deaths_since_10!$H:$KU,JU$1+2,FALSE))</f>
        <v>#N/A</v>
      </c>
      <c r="JV6" t="e">
        <f>IF(VLOOKUP($A6,Deaths_since_10!$H:$KU,JV$1+2,FALSE)=0,NA(),VLOOKUP($A6,Deaths_since_10!$H:$KU,JV$1+2,FALSE))</f>
        <v>#N/A</v>
      </c>
      <c r="JW6" t="e">
        <f>IF(VLOOKUP($A6,Deaths_since_10!$H:$KU,JW$1+2,FALSE)=0,NA(),VLOOKUP($A6,Deaths_since_10!$H:$KU,JW$1+2,FALSE))</f>
        <v>#N/A</v>
      </c>
      <c r="JX6" t="e">
        <f>IF(VLOOKUP($A6,Deaths_since_10!$H:$KU,JX$1+2,FALSE)=0,NA(),VLOOKUP($A6,Deaths_since_10!$H:$KU,JX$1+2,FALSE))</f>
        <v>#N/A</v>
      </c>
      <c r="JY6" t="e">
        <f>IF(VLOOKUP($A6,Deaths_since_10!$H:$KU,JY$1+2,FALSE)=0,NA(),VLOOKUP($A6,Deaths_since_10!$H:$KU,JY$1+2,FALSE))</f>
        <v>#N/A</v>
      </c>
      <c r="JZ6" t="e">
        <f>IF(VLOOKUP($A6,Deaths_since_10!$H:$KU,JZ$1+2,FALSE)=0,NA(),VLOOKUP($A6,Deaths_since_10!$H:$KU,JZ$1+2,FALSE))</f>
        <v>#N/A</v>
      </c>
      <c r="KA6" t="e">
        <f>IF(VLOOKUP($A6,Deaths_since_10!$H:$KU,KA$1+2,FALSE)=0,NA(),VLOOKUP($A6,Deaths_since_10!$H:$KU,KA$1+2,FALSE))</f>
        <v>#N/A</v>
      </c>
      <c r="KB6" t="e">
        <f>IF(VLOOKUP($A6,Deaths_since_10!$H:$KU,KB$1+2,FALSE)=0,NA(),VLOOKUP($A6,Deaths_since_10!$H:$KU,KB$1+2,FALSE))</f>
        <v>#N/A</v>
      </c>
      <c r="KC6" t="e">
        <f>IF(VLOOKUP($A6,Deaths_since_10!$H:$KU,KC$1+2,FALSE)=0,NA(),VLOOKUP($A6,Deaths_since_10!$H:$KU,KC$1+2,FALSE))</f>
        <v>#N/A</v>
      </c>
      <c r="KD6" t="e">
        <f>IF(VLOOKUP($A6,Deaths_since_10!$H:$KU,KD$1+2,FALSE)=0,NA(),VLOOKUP($A6,Deaths_since_10!$H:$KU,KD$1+2,FALSE))</f>
        <v>#N/A</v>
      </c>
      <c r="KE6" t="e">
        <f>IF(VLOOKUP($A6,Deaths_since_10!$H:$KU,KE$1+2,FALSE)=0,NA(),VLOOKUP($A6,Deaths_since_10!$H:$KU,KE$1+2,FALSE))</f>
        <v>#N/A</v>
      </c>
      <c r="KF6" t="e">
        <f>IF(VLOOKUP($A6,Deaths_since_10!$H:$KU,KF$1+2,FALSE)=0,NA(),VLOOKUP($A6,Deaths_since_10!$H:$KU,KF$1+2,FALSE))</f>
        <v>#N/A</v>
      </c>
      <c r="KG6" t="e">
        <f>IF(VLOOKUP($A6,Deaths_since_10!$H:$KU,KG$1+2,FALSE)=0,NA(),VLOOKUP($A6,Deaths_since_10!$H:$KU,KG$1+2,FALSE))</f>
        <v>#N/A</v>
      </c>
      <c r="KH6" t="e">
        <f>IF(VLOOKUP($A6,Deaths_since_10!$H:$KU,KH$1+2,FALSE)=0,NA(),VLOOKUP($A6,Deaths_since_10!$H:$KU,KH$1+2,FALSE))</f>
        <v>#N/A</v>
      </c>
      <c r="KI6" t="e">
        <f>IF(VLOOKUP($A6,Deaths_since_10!$H:$KU,KI$1+2,FALSE)=0,NA(),VLOOKUP($A6,Deaths_since_10!$H:$KU,KI$1+2,FALSE))</f>
        <v>#N/A</v>
      </c>
      <c r="KJ6" t="e">
        <f>IF(VLOOKUP($A6,Deaths_since_10!$H:$KU,KJ$1+2,FALSE)=0,NA(),VLOOKUP($A6,Deaths_since_10!$H:$KU,KJ$1+2,FALSE))</f>
        <v>#N/A</v>
      </c>
      <c r="KK6" t="e">
        <f>IF(VLOOKUP($A6,Deaths_since_10!$H:$KU,KK$1+2,FALSE)=0,NA(),VLOOKUP($A6,Deaths_since_10!$H:$KU,KK$1+2,FALSE))</f>
        <v>#N/A</v>
      </c>
      <c r="KL6" t="e">
        <f>IF(VLOOKUP($A6,Deaths_since_10!$H:$KU,KL$1+2,FALSE)=0,NA(),VLOOKUP($A6,Deaths_since_10!$H:$KU,KL$1+2,FALSE))</f>
        <v>#N/A</v>
      </c>
      <c r="KM6" t="e">
        <f>IF(VLOOKUP($A6,Deaths_since_10!$H:$KU,KM$1+2,FALSE)=0,NA(),VLOOKUP($A6,Deaths_since_10!$H:$KU,KM$1+2,FALSE))</f>
        <v>#N/A</v>
      </c>
      <c r="KN6" t="e">
        <f>IF(VLOOKUP($A6,Deaths_since_10!$H:$KU,KN$1+2,FALSE)=0,NA(),VLOOKUP($A6,Deaths_since_10!$H:$KU,KN$1+2,FALSE))</f>
        <v>#N/A</v>
      </c>
    </row>
    <row r="7" spans="1:300" x14ac:dyDescent="0.3">
      <c r="A7" t="str">
        <f>Country_Comparison!$I7</f>
        <v>Germany</v>
      </c>
      <c r="B7">
        <f>IF(VLOOKUP($A7,Deaths_since_10!$H:$KU,B$1+2,FALSE)=0,NA(),VLOOKUP($A7,Deaths_since_10!$H:$KU,B$1+2,FALSE))</f>
        <v>9</v>
      </c>
      <c r="C7">
        <f>IF(VLOOKUP($A7,Deaths_since_10!$H:$KU,C$1+2,FALSE)=0,NA(),VLOOKUP($A7,Deaths_since_10!$H:$KU,C$1+2,FALSE))</f>
        <v>11</v>
      </c>
      <c r="D7">
        <f>IF(VLOOKUP($A7,Deaths_since_10!$H:$KU,D$1+2,FALSE)=0,NA(),VLOOKUP($A7,Deaths_since_10!$H:$KU,D$1+2,FALSE))</f>
        <v>17</v>
      </c>
      <c r="E7">
        <f>IF(VLOOKUP($A7,Deaths_since_10!$H:$KU,E$1+2,FALSE)=0,NA(),VLOOKUP($A7,Deaths_since_10!$H:$KU,E$1+2,FALSE))</f>
        <v>24</v>
      </c>
      <c r="F7">
        <f>IF(VLOOKUP($A7,Deaths_since_10!$H:$KU,F$1+2,FALSE)=0,NA(),VLOOKUP($A7,Deaths_since_10!$H:$KU,F$1+2,FALSE))</f>
        <v>28</v>
      </c>
      <c r="G7">
        <f>IF(VLOOKUP($A7,Deaths_since_10!$H:$KU,G$1+2,FALSE)=0,NA(),VLOOKUP($A7,Deaths_since_10!$H:$KU,G$1+2,FALSE))</f>
        <v>44</v>
      </c>
      <c r="H7">
        <f>IF(VLOOKUP($A7,Deaths_since_10!$H:$KU,H$1+2,FALSE)=0,NA(),VLOOKUP($A7,Deaths_since_10!$H:$KU,H$1+2,FALSE))</f>
        <v>67</v>
      </c>
      <c r="I7">
        <f>IF(VLOOKUP($A7,Deaths_since_10!$H:$KU,I$1+2,FALSE)=0,NA(),VLOOKUP($A7,Deaths_since_10!$H:$KU,I$1+2,FALSE))</f>
        <v>84</v>
      </c>
      <c r="J7">
        <f>IF(VLOOKUP($A7,Deaths_since_10!$H:$KU,J$1+2,FALSE)=0,NA(),VLOOKUP($A7,Deaths_since_10!$H:$KU,J$1+2,FALSE))</f>
        <v>94</v>
      </c>
      <c r="K7">
        <f>IF(VLOOKUP($A7,Deaths_since_10!$H:$KU,K$1+2,FALSE)=0,NA(),VLOOKUP($A7,Deaths_since_10!$H:$KU,K$1+2,FALSE))</f>
        <v>123</v>
      </c>
      <c r="L7">
        <f>IF(VLOOKUP($A7,Deaths_since_10!$H:$KU,L$1+2,FALSE)=0,NA(),VLOOKUP($A7,Deaths_since_10!$H:$KU,L$1+2,FALSE))</f>
        <v>157</v>
      </c>
      <c r="M7">
        <f>IF(VLOOKUP($A7,Deaths_since_10!$H:$KU,M$1+2,FALSE)=0,NA(),VLOOKUP($A7,Deaths_since_10!$H:$KU,M$1+2,FALSE))</f>
        <v>206</v>
      </c>
      <c r="N7">
        <f>IF(VLOOKUP($A7,Deaths_since_10!$H:$KU,N$1+2,FALSE)=0,NA(),VLOOKUP($A7,Deaths_since_10!$H:$KU,N$1+2,FALSE))</f>
        <v>267</v>
      </c>
      <c r="O7">
        <f>IF(VLOOKUP($A7,Deaths_since_10!$H:$KU,O$1+2,FALSE)=0,NA(),VLOOKUP($A7,Deaths_since_10!$H:$KU,O$1+2,FALSE))</f>
        <v>342</v>
      </c>
      <c r="P7">
        <f>IF(VLOOKUP($A7,Deaths_since_10!$H:$KU,P$1+2,FALSE)=0,NA(),VLOOKUP($A7,Deaths_since_10!$H:$KU,P$1+2,FALSE))</f>
        <v>433</v>
      </c>
      <c r="Q7">
        <f>IF(VLOOKUP($A7,Deaths_since_10!$H:$KU,Q$1+2,FALSE)=0,NA(),VLOOKUP($A7,Deaths_since_10!$H:$KU,Q$1+2,FALSE))</f>
        <v>533</v>
      </c>
      <c r="R7">
        <f>IF(VLOOKUP($A7,Deaths_since_10!$H:$KU,R$1+2,FALSE)=0,NA(),VLOOKUP($A7,Deaths_since_10!$H:$KU,R$1+2,FALSE))</f>
        <v>645</v>
      </c>
      <c r="S7">
        <f>IF(VLOOKUP($A7,Deaths_since_10!$H:$KU,S$1+2,FALSE)=0,NA(),VLOOKUP($A7,Deaths_since_10!$H:$KU,S$1+2,FALSE))</f>
        <v>775</v>
      </c>
      <c r="T7">
        <f>IF(VLOOKUP($A7,Deaths_since_10!$H:$KU,T$1+2,FALSE)=0,NA(),VLOOKUP($A7,Deaths_since_10!$H:$KU,T$1+2,FALSE))</f>
        <v>920</v>
      </c>
      <c r="U7">
        <f>IF(VLOOKUP($A7,Deaths_since_10!$H:$KU,U$1+2,FALSE)=0,NA(),VLOOKUP($A7,Deaths_since_10!$H:$KU,U$1+2,FALSE))</f>
        <v>1107</v>
      </c>
      <c r="V7">
        <f>IF(VLOOKUP($A7,Deaths_since_10!$H:$KU,V$1+2,FALSE)=0,NA(),VLOOKUP($A7,Deaths_since_10!$H:$KU,V$1+2,FALSE))</f>
        <v>1275</v>
      </c>
      <c r="W7">
        <f>IF(VLOOKUP($A7,Deaths_since_10!$H:$KU,W$1+2,FALSE)=0,NA(),VLOOKUP($A7,Deaths_since_10!$H:$KU,W$1+2,FALSE))</f>
        <v>1444</v>
      </c>
      <c r="X7">
        <f>IF(VLOOKUP($A7,Deaths_since_10!$H:$KU,X$1+2,FALSE)=0,NA(),VLOOKUP($A7,Deaths_since_10!$H:$KU,X$1+2,FALSE))</f>
        <v>1584</v>
      </c>
      <c r="Y7">
        <f>IF(VLOOKUP($A7,Deaths_since_10!$H:$KU,Y$1+2,FALSE)=0,NA(),VLOOKUP($A7,Deaths_since_10!$H:$KU,Y$1+2,FALSE))</f>
        <v>1810</v>
      </c>
      <c r="Z7">
        <f>IF(VLOOKUP($A7,Deaths_since_10!$H:$KU,Z$1+2,FALSE)=0,NA(),VLOOKUP($A7,Deaths_since_10!$H:$KU,Z$1+2,FALSE))</f>
        <v>2016</v>
      </c>
      <c r="AA7">
        <f>IF(VLOOKUP($A7,Deaths_since_10!$H:$KU,AA$1+2,FALSE)=0,NA(),VLOOKUP($A7,Deaths_since_10!$H:$KU,AA$1+2,FALSE))</f>
        <v>2349</v>
      </c>
      <c r="AB7">
        <f>IF(VLOOKUP($A7,Deaths_since_10!$H:$KU,AB$1+2,FALSE)=0,NA(),VLOOKUP($A7,Deaths_since_10!$H:$KU,AB$1+2,FALSE))</f>
        <v>2607</v>
      </c>
      <c r="AC7">
        <f>IF(VLOOKUP($A7,Deaths_since_10!$H:$KU,AC$1+2,FALSE)=0,NA(),VLOOKUP($A7,Deaths_since_10!$H:$KU,AC$1+2,FALSE))</f>
        <v>2767</v>
      </c>
      <c r="AD7">
        <f>IF(VLOOKUP($A7,Deaths_since_10!$H:$KU,AD$1+2,FALSE)=0,NA(),VLOOKUP($A7,Deaths_since_10!$H:$KU,AD$1+2,FALSE))</f>
        <v>2736</v>
      </c>
      <c r="AE7">
        <f>IF(VLOOKUP($A7,Deaths_since_10!$H:$KU,AE$1+2,FALSE)=0,NA(),VLOOKUP($A7,Deaths_since_10!$H:$KU,AE$1+2,FALSE))</f>
        <v>3022</v>
      </c>
      <c r="AF7">
        <f>IF(VLOOKUP($A7,Deaths_since_10!$H:$KU,AF$1+2,FALSE)=0,NA(),VLOOKUP($A7,Deaths_since_10!$H:$KU,AF$1+2,FALSE))</f>
        <v>3194</v>
      </c>
      <c r="AG7">
        <f>IF(VLOOKUP($A7,Deaths_since_10!$H:$KU,AG$1+2,FALSE)=0,NA(),VLOOKUP($A7,Deaths_since_10!$H:$KU,AG$1+2,FALSE))</f>
        <v>3294</v>
      </c>
      <c r="AH7">
        <f>IF(VLOOKUP($A7,Deaths_since_10!$H:$KU,AH$1+2,FALSE)=0,NA(),VLOOKUP($A7,Deaths_since_10!$H:$KU,AH$1+2,FALSE))</f>
        <v>3804</v>
      </c>
      <c r="AI7">
        <f>IF(VLOOKUP($A7,Deaths_since_10!$H:$KU,AI$1+2,FALSE)=0,NA(),VLOOKUP($A7,Deaths_since_10!$H:$KU,AI$1+2,FALSE))</f>
        <v>4052</v>
      </c>
      <c r="AJ7">
        <f>IF(VLOOKUP($A7,Deaths_since_10!$H:$KU,AJ$1+2,FALSE)=0,NA(),VLOOKUP($A7,Deaths_since_10!$H:$KU,AJ$1+2,FALSE))</f>
        <v>4352</v>
      </c>
      <c r="AK7">
        <f>IF(VLOOKUP($A7,Deaths_since_10!$H:$KU,AK$1+2,FALSE)=0,NA(),VLOOKUP($A7,Deaths_since_10!$H:$KU,AK$1+2,FALSE))</f>
        <v>4459</v>
      </c>
      <c r="AL7">
        <f>IF(VLOOKUP($A7,Deaths_since_10!$H:$KU,AL$1+2,FALSE)=0,NA(),VLOOKUP($A7,Deaths_since_10!$H:$KU,AL$1+2,FALSE))</f>
        <v>4586</v>
      </c>
      <c r="AM7">
        <f>IF(VLOOKUP($A7,Deaths_since_10!$H:$KU,AM$1+2,FALSE)=0,NA(),VLOOKUP($A7,Deaths_since_10!$H:$KU,AM$1+2,FALSE))</f>
        <v>4862</v>
      </c>
      <c r="AN7" t="e">
        <f>IF(VLOOKUP($A7,Deaths_since_10!$H:$KU,AN$1+2,FALSE)=0,NA(),VLOOKUP($A7,Deaths_since_10!$H:$KU,AN$1+2,FALSE))</f>
        <v>#N/A</v>
      </c>
      <c r="AO7" t="e">
        <f>IF(VLOOKUP($A7,Deaths_since_10!$H:$KU,AO$1+2,FALSE)=0,NA(),VLOOKUP($A7,Deaths_since_10!$H:$KU,AO$1+2,FALSE))</f>
        <v>#N/A</v>
      </c>
      <c r="AP7" t="e">
        <f>IF(VLOOKUP($A7,Deaths_since_10!$H:$KU,AP$1+2,FALSE)=0,NA(),VLOOKUP($A7,Deaths_since_10!$H:$KU,AP$1+2,FALSE))</f>
        <v>#N/A</v>
      </c>
      <c r="AQ7" t="e">
        <f>IF(VLOOKUP($A7,Deaths_since_10!$H:$KU,AQ$1+2,FALSE)=0,NA(),VLOOKUP($A7,Deaths_since_10!$H:$KU,AQ$1+2,FALSE))</f>
        <v>#N/A</v>
      </c>
      <c r="AR7" t="e">
        <f>IF(VLOOKUP($A7,Deaths_since_10!$H:$KU,AR$1+2,FALSE)=0,NA(),VLOOKUP($A7,Deaths_since_10!$H:$KU,AR$1+2,FALSE))</f>
        <v>#N/A</v>
      </c>
      <c r="AS7" t="e">
        <f>IF(VLOOKUP($A7,Deaths_since_10!$H:$KU,AS$1+2,FALSE)=0,NA(),VLOOKUP($A7,Deaths_since_10!$H:$KU,AS$1+2,FALSE))</f>
        <v>#N/A</v>
      </c>
      <c r="AT7" t="e">
        <f>IF(VLOOKUP($A7,Deaths_since_10!$H:$KU,AT$1+2,FALSE)=0,NA(),VLOOKUP($A7,Deaths_since_10!$H:$KU,AT$1+2,FALSE))</f>
        <v>#N/A</v>
      </c>
      <c r="AU7" t="e">
        <f>IF(VLOOKUP($A7,Deaths_since_10!$H:$KU,AU$1+2,FALSE)=0,NA(),VLOOKUP($A7,Deaths_since_10!$H:$KU,AU$1+2,FALSE))</f>
        <v>#N/A</v>
      </c>
      <c r="AV7" t="e">
        <f>IF(VLOOKUP($A7,Deaths_since_10!$H:$KU,AV$1+2,FALSE)=0,NA(),VLOOKUP($A7,Deaths_since_10!$H:$KU,AV$1+2,FALSE))</f>
        <v>#N/A</v>
      </c>
      <c r="AW7" t="e">
        <f>IF(VLOOKUP($A7,Deaths_since_10!$H:$KU,AW$1+2,FALSE)=0,NA(),VLOOKUP($A7,Deaths_since_10!$H:$KU,AW$1+2,FALSE))</f>
        <v>#N/A</v>
      </c>
      <c r="AX7" t="e">
        <f>IF(VLOOKUP($A7,Deaths_since_10!$H:$KU,AX$1+2,FALSE)=0,NA(),VLOOKUP($A7,Deaths_since_10!$H:$KU,AX$1+2,FALSE))</f>
        <v>#N/A</v>
      </c>
      <c r="AY7" t="e">
        <f>IF(VLOOKUP($A7,Deaths_since_10!$H:$KU,AY$1+2,FALSE)=0,NA(),VLOOKUP($A7,Deaths_since_10!$H:$KU,AY$1+2,FALSE))</f>
        <v>#N/A</v>
      </c>
      <c r="AZ7" t="e">
        <f>IF(VLOOKUP($A7,Deaths_since_10!$H:$KU,AZ$1+2,FALSE)=0,NA(),VLOOKUP($A7,Deaths_since_10!$H:$KU,AZ$1+2,FALSE))</f>
        <v>#N/A</v>
      </c>
      <c r="BA7" t="e">
        <f>IF(VLOOKUP($A7,Deaths_since_10!$H:$KU,BA$1+2,FALSE)=0,NA(),VLOOKUP($A7,Deaths_since_10!$H:$KU,BA$1+2,FALSE))</f>
        <v>#N/A</v>
      </c>
      <c r="BB7" t="e">
        <f>IF(VLOOKUP($A7,Deaths_since_10!$H:$KU,BB$1+2,FALSE)=0,NA(),VLOOKUP($A7,Deaths_since_10!$H:$KU,BB$1+2,FALSE))</f>
        <v>#N/A</v>
      </c>
      <c r="BC7" t="e">
        <f>IF(VLOOKUP($A7,Deaths_since_10!$H:$KU,BC$1+2,FALSE)=0,NA(),VLOOKUP($A7,Deaths_since_10!$H:$KU,BC$1+2,FALSE))</f>
        <v>#N/A</v>
      </c>
      <c r="BD7" t="e">
        <f>IF(VLOOKUP($A7,Deaths_since_10!$H:$KU,BD$1+2,FALSE)=0,NA(),VLOOKUP($A7,Deaths_since_10!$H:$KU,BD$1+2,FALSE))</f>
        <v>#N/A</v>
      </c>
      <c r="BE7" t="e">
        <f>IF(VLOOKUP($A7,Deaths_since_10!$H:$KU,BE$1+2,FALSE)=0,NA(),VLOOKUP($A7,Deaths_since_10!$H:$KU,BE$1+2,FALSE))</f>
        <v>#N/A</v>
      </c>
      <c r="BF7" t="e">
        <f>IF(VLOOKUP($A7,Deaths_since_10!$H:$KU,BF$1+2,FALSE)=0,NA(),VLOOKUP($A7,Deaths_since_10!$H:$KU,BF$1+2,FALSE))</f>
        <v>#N/A</v>
      </c>
      <c r="BG7" t="e">
        <f>IF(VLOOKUP($A7,Deaths_since_10!$H:$KU,BG$1+2,FALSE)=0,NA(),VLOOKUP($A7,Deaths_since_10!$H:$KU,BG$1+2,FALSE))</f>
        <v>#N/A</v>
      </c>
      <c r="BH7" t="e">
        <f>IF(VLOOKUP($A7,Deaths_since_10!$H:$KU,BH$1+2,FALSE)=0,NA(),VLOOKUP($A7,Deaths_since_10!$H:$KU,BH$1+2,FALSE))</f>
        <v>#N/A</v>
      </c>
      <c r="BI7" t="e">
        <f>IF(VLOOKUP($A7,Deaths_since_10!$H:$KU,BI$1+2,FALSE)=0,NA(),VLOOKUP($A7,Deaths_since_10!$H:$KU,BI$1+2,FALSE))</f>
        <v>#N/A</v>
      </c>
      <c r="BJ7" t="e">
        <f>IF(VLOOKUP($A7,Deaths_since_10!$H:$KU,BJ$1+2,FALSE)=0,NA(),VLOOKUP($A7,Deaths_since_10!$H:$KU,BJ$1+2,FALSE))</f>
        <v>#N/A</v>
      </c>
      <c r="BK7" t="e">
        <f>IF(VLOOKUP($A7,Deaths_since_10!$H:$KU,BK$1+2,FALSE)=0,NA(),VLOOKUP($A7,Deaths_since_10!$H:$KU,BK$1+2,FALSE))</f>
        <v>#N/A</v>
      </c>
      <c r="BL7" t="e">
        <f>IF(VLOOKUP($A7,Deaths_since_10!$H:$KU,BL$1+2,FALSE)=0,NA(),VLOOKUP($A7,Deaths_since_10!$H:$KU,BL$1+2,FALSE))</f>
        <v>#N/A</v>
      </c>
      <c r="BM7" t="e">
        <f>IF(VLOOKUP($A7,Deaths_since_10!$H:$KU,BM$1+2,FALSE)=0,NA(),VLOOKUP($A7,Deaths_since_10!$H:$KU,BM$1+2,FALSE))</f>
        <v>#N/A</v>
      </c>
      <c r="BN7" t="e">
        <f>IF(VLOOKUP($A7,Deaths_since_10!$H:$KU,BN$1+2,FALSE)=0,NA(),VLOOKUP($A7,Deaths_since_10!$H:$KU,BN$1+2,FALSE))</f>
        <v>#N/A</v>
      </c>
      <c r="BO7" t="e">
        <f>IF(VLOOKUP($A7,Deaths_since_10!$H:$KU,BO$1+2,FALSE)=0,NA(),VLOOKUP($A7,Deaths_since_10!$H:$KU,BO$1+2,FALSE))</f>
        <v>#N/A</v>
      </c>
      <c r="BP7" t="e">
        <f>IF(VLOOKUP($A7,Deaths_since_10!$H:$KU,BP$1+2,FALSE)=0,NA(),VLOOKUP($A7,Deaths_since_10!$H:$KU,BP$1+2,FALSE))</f>
        <v>#N/A</v>
      </c>
      <c r="BQ7" t="e">
        <f>IF(VLOOKUP($A7,Deaths_since_10!$H:$KU,BQ$1+2,FALSE)=0,NA(),VLOOKUP($A7,Deaths_since_10!$H:$KU,BQ$1+2,FALSE))</f>
        <v>#N/A</v>
      </c>
      <c r="BR7" t="e">
        <f>IF(VLOOKUP($A7,Deaths_since_10!$H:$KU,BR$1+2,FALSE)=0,NA(),VLOOKUP($A7,Deaths_since_10!$H:$KU,BR$1+2,FALSE))</f>
        <v>#N/A</v>
      </c>
      <c r="BS7" t="e">
        <f>IF(VLOOKUP($A7,Deaths_since_10!$H:$KU,BS$1+2,FALSE)=0,NA(),VLOOKUP($A7,Deaths_since_10!$H:$KU,BS$1+2,FALSE))</f>
        <v>#N/A</v>
      </c>
      <c r="BT7" t="e">
        <f>IF(VLOOKUP($A7,Deaths_since_10!$H:$KU,BT$1+2,FALSE)=0,NA(),VLOOKUP($A7,Deaths_since_10!$H:$KU,BT$1+2,FALSE))</f>
        <v>#N/A</v>
      </c>
      <c r="BU7" t="e">
        <f>IF(VLOOKUP($A7,Deaths_since_10!$H:$KU,BU$1+2,FALSE)=0,NA(),VLOOKUP($A7,Deaths_since_10!$H:$KU,BU$1+2,FALSE))</f>
        <v>#N/A</v>
      </c>
      <c r="BV7" t="e">
        <f>IF(VLOOKUP($A7,Deaths_since_10!$H:$KU,BV$1+2,FALSE)=0,NA(),VLOOKUP($A7,Deaths_since_10!$H:$KU,BV$1+2,FALSE))</f>
        <v>#N/A</v>
      </c>
      <c r="BW7" t="e">
        <f>IF(VLOOKUP($A7,Deaths_since_10!$H:$KU,BW$1+2,FALSE)=0,NA(),VLOOKUP($A7,Deaths_since_10!$H:$KU,BW$1+2,FALSE))</f>
        <v>#N/A</v>
      </c>
      <c r="BX7" t="e">
        <f>IF(VLOOKUP($A7,Deaths_since_10!$H:$KU,BX$1+2,FALSE)=0,NA(),VLOOKUP($A7,Deaths_since_10!$H:$KU,BX$1+2,FALSE))</f>
        <v>#N/A</v>
      </c>
      <c r="BY7" t="e">
        <f>IF(VLOOKUP($A7,Deaths_since_10!$H:$KU,BY$1+2,FALSE)=0,NA(),VLOOKUP($A7,Deaths_since_10!$H:$KU,BY$1+2,FALSE))</f>
        <v>#N/A</v>
      </c>
      <c r="BZ7" t="e">
        <f>IF(VLOOKUP($A7,Deaths_since_10!$H:$KU,BZ$1+2,FALSE)=0,NA(),VLOOKUP($A7,Deaths_since_10!$H:$KU,BZ$1+2,FALSE))</f>
        <v>#N/A</v>
      </c>
      <c r="CA7" t="e">
        <f>IF(VLOOKUP($A7,Deaths_since_10!$H:$KU,CA$1+2,FALSE)=0,NA(),VLOOKUP($A7,Deaths_since_10!$H:$KU,CA$1+2,FALSE))</f>
        <v>#N/A</v>
      </c>
      <c r="CB7" t="e">
        <f>IF(VLOOKUP($A7,Deaths_since_10!$H:$KU,CB$1+2,FALSE)=0,NA(),VLOOKUP($A7,Deaths_since_10!$H:$KU,CB$1+2,FALSE))</f>
        <v>#N/A</v>
      </c>
      <c r="CC7" t="e">
        <f>IF(VLOOKUP($A7,Deaths_since_10!$H:$KU,CC$1+2,FALSE)=0,NA(),VLOOKUP($A7,Deaths_since_10!$H:$KU,CC$1+2,FALSE))</f>
        <v>#N/A</v>
      </c>
      <c r="CD7" t="e">
        <f>IF(VLOOKUP($A7,Deaths_since_10!$H:$KU,CD$1+2,FALSE)=0,NA(),VLOOKUP($A7,Deaths_since_10!$H:$KU,CD$1+2,FALSE))</f>
        <v>#N/A</v>
      </c>
      <c r="CE7" t="e">
        <f>IF(VLOOKUP($A7,Deaths_since_10!$H:$KU,CE$1+2,FALSE)=0,NA(),VLOOKUP($A7,Deaths_since_10!$H:$KU,CE$1+2,FALSE))</f>
        <v>#N/A</v>
      </c>
      <c r="CF7" t="e">
        <f>IF(VLOOKUP($A7,Deaths_since_10!$H:$KU,CF$1+2,FALSE)=0,NA(),VLOOKUP($A7,Deaths_since_10!$H:$KU,CF$1+2,FALSE))</f>
        <v>#N/A</v>
      </c>
      <c r="CG7" t="e">
        <f>IF(VLOOKUP($A7,Deaths_since_10!$H:$KU,CG$1+2,FALSE)=0,NA(),VLOOKUP($A7,Deaths_since_10!$H:$KU,CG$1+2,FALSE))</f>
        <v>#N/A</v>
      </c>
      <c r="CH7" t="e">
        <f>IF(VLOOKUP($A7,Deaths_since_10!$H:$KU,CH$1+2,FALSE)=0,NA(),VLOOKUP($A7,Deaths_since_10!$H:$KU,CH$1+2,FALSE))</f>
        <v>#N/A</v>
      </c>
      <c r="CI7" t="e">
        <f>IF(VLOOKUP($A7,Deaths_since_10!$H:$KU,CI$1+2,FALSE)=0,NA(),VLOOKUP($A7,Deaths_since_10!$H:$KU,CI$1+2,FALSE))</f>
        <v>#N/A</v>
      </c>
      <c r="CJ7" t="e">
        <f>IF(VLOOKUP($A7,Deaths_since_10!$H:$KU,CJ$1+2,FALSE)=0,NA(),VLOOKUP($A7,Deaths_since_10!$H:$KU,CJ$1+2,FALSE))</f>
        <v>#N/A</v>
      </c>
      <c r="CK7" t="e">
        <f>IF(VLOOKUP($A7,Deaths_since_10!$H:$KU,CK$1+2,FALSE)=0,NA(),VLOOKUP($A7,Deaths_since_10!$H:$KU,CK$1+2,FALSE))</f>
        <v>#N/A</v>
      </c>
      <c r="CL7" t="e">
        <f>IF(VLOOKUP($A7,Deaths_since_10!$H:$KU,CL$1+2,FALSE)=0,NA(),VLOOKUP($A7,Deaths_since_10!$H:$KU,CL$1+2,FALSE))</f>
        <v>#N/A</v>
      </c>
      <c r="CM7" t="e">
        <f>IF(VLOOKUP($A7,Deaths_since_10!$H:$KU,CM$1+2,FALSE)=0,NA(),VLOOKUP($A7,Deaths_since_10!$H:$KU,CM$1+2,FALSE))</f>
        <v>#N/A</v>
      </c>
      <c r="CN7" t="e">
        <f>IF(VLOOKUP($A7,Deaths_since_10!$H:$KU,CN$1+2,FALSE)=0,NA(),VLOOKUP($A7,Deaths_since_10!$H:$KU,CN$1+2,FALSE))</f>
        <v>#N/A</v>
      </c>
      <c r="CO7" t="e">
        <f>IF(VLOOKUP($A7,Deaths_since_10!$H:$KU,CO$1+2,FALSE)=0,NA(),VLOOKUP($A7,Deaths_since_10!$H:$KU,CO$1+2,FALSE))</f>
        <v>#N/A</v>
      </c>
      <c r="CP7" t="e">
        <f>IF(VLOOKUP($A7,Deaths_since_10!$H:$KU,CP$1+2,FALSE)=0,NA(),VLOOKUP($A7,Deaths_since_10!$H:$KU,CP$1+2,FALSE))</f>
        <v>#N/A</v>
      </c>
      <c r="CQ7" t="e">
        <f>IF(VLOOKUP($A7,Deaths_since_10!$H:$KU,CQ$1+2,FALSE)=0,NA(),VLOOKUP($A7,Deaths_since_10!$H:$KU,CQ$1+2,FALSE))</f>
        <v>#N/A</v>
      </c>
      <c r="CR7" t="e">
        <f>IF(VLOOKUP($A7,Deaths_since_10!$H:$KU,CR$1+2,FALSE)=0,NA(),VLOOKUP($A7,Deaths_since_10!$H:$KU,CR$1+2,FALSE))</f>
        <v>#N/A</v>
      </c>
      <c r="CS7" t="e">
        <f>IF(VLOOKUP($A7,Deaths_since_10!$H:$KU,CS$1+2,FALSE)=0,NA(),VLOOKUP($A7,Deaths_since_10!$H:$KU,CS$1+2,FALSE))</f>
        <v>#N/A</v>
      </c>
      <c r="CT7" t="e">
        <f>IF(VLOOKUP($A7,Deaths_since_10!$H:$KU,CT$1+2,FALSE)=0,NA(),VLOOKUP($A7,Deaths_since_10!$H:$KU,CT$1+2,FALSE))</f>
        <v>#N/A</v>
      </c>
      <c r="CU7" t="e">
        <f>IF(VLOOKUP($A7,Deaths_since_10!$H:$KU,CU$1+2,FALSE)=0,NA(),VLOOKUP($A7,Deaths_since_10!$H:$KU,CU$1+2,FALSE))</f>
        <v>#N/A</v>
      </c>
      <c r="CV7" t="e">
        <f>IF(VLOOKUP($A7,Deaths_since_10!$H:$KU,CV$1+2,FALSE)=0,NA(),VLOOKUP($A7,Deaths_since_10!$H:$KU,CV$1+2,FALSE))</f>
        <v>#N/A</v>
      </c>
      <c r="CW7" t="e">
        <f>IF(VLOOKUP($A7,Deaths_since_10!$H:$KU,CW$1+2,FALSE)=0,NA(),VLOOKUP($A7,Deaths_since_10!$H:$KU,CW$1+2,FALSE))</f>
        <v>#N/A</v>
      </c>
      <c r="CX7" t="e">
        <f>IF(VLOOKUP($A7,Deaths_since_10!$H:$KU,CX$1+2,FALSE)=0,NA(),VLOOKUP($A7,Deaths_since_10!$H:$KU,CX$1+2,FALSE))</f>
        <v>#N/A</v>
      </c>
      <c r="CY7" t="e">
        <f>IF(VLOOKUP($A7,Deaths_since_10!$H:$KU,CY$1+2,FALSE)=0,NA(),VLOOKUP($A7,Deaths_since_10!$H:$KU,CY$1+2,FALSE))</f>
        <v>#N/A</v>
      </c>
      <c r="CZ7" t="e">
        <f>IF(VLOOKUP($A7,Deaths_since_10!$H:$KU,CZ$1+2,FALSE)=0,NA(),VLOOKUP($A7,Deaths_since_10!$H:$KU,CZ$1+2,FALSE))</f>
        <v>#N/A</v>
      </c>
      <c r="DA7" t="e">
        <f>IF(VLOOKUP($A7,Deaths_since_10!$H:$KU,DA$1+2,FALSE)=0,NA(),VLOOKUP($A7,Deaths_since_10!$H:$KU,DA$1+2,FALSE))</f>
        <v>#N/A</v>
      </c>
      <c r="DB7" t="e">
        <f>IF(VLOOKUP($A7,Deaths_since_10!$H:$KU,DB$1+2,FALSE)=0,NA(),VLOOKUP($A7,Deaths_since_10!$H:$KU,DB$1+2,FALSE))</f>
        <v>#N/A</v>
      </c>
      <c r="DC7" t="e">
        <f>IF(VLOOKUP($A7,Deaths_since_10!$H:$KU,DC$1+2,FALSE)=0,NA(),VLOOKUP($A7,Deaths_since_10!$H:$KU,DC$1+2,FALSE))</f>
        <v>#N/A</v>
      </c>
      <c r="DD7" t="e">
        <f>IF(VLOOKUP($A7,Deaths_since_10!$H:$KU,DD$1+2,FALSE)=0,NA(),VLOOKUP($A7,Deaths_since_10!$H:$KU,DD$1+2,FALSE))</f>
        <v>#N/A</v>
      </c>
      <c r="DE7" t="e">
        <f>IF(VLOOKUP($A7,Deaths_since_10!$H:$KU,DE$1+2,FALSE)=0,NA(),VLOOKUP($A7,Deaths_since_10!$H:$KU,DE$1+2,FALSE))</f>
        <v>#N/A</v>
      </c>
      <c r="DF7" t="e">
        <f>IF(VLOOKUP($A7,Deaths_since_10!$H:$KU,DF$1+2,FALSE)=0,NA(),VLOOKUP($A7,Deaths_since_10!$H:$KU,DF$1+2,FALSE))</f>
        <v>#N/A</v>
      </c>
      <c r="DG7" t="e">
        <f>IF(VLOOKUP($A7,Deaths_since_10!$H:$KU,DG$1+2,FALSE)=0,NA(),VLOOKUP($A7,Deaths_since_10!$H:$KU,DG$1+2,FALSE))</f>
        <v>#N/A</v>
      </c>
      <c r="DH7" t="e">
        <f>IF(VLOOKUP($A7,Deaths_since_10!$H:$KU,DH$1+2,FALSE)=0,NA(),VLOOKUP($A7,Deaths_since_10!$H:$KU,DH$1+2,FALSE))</f>
        <v>#N/A</v>
      </c>
      <c r="DI7" t="e">
        <f>IF(VLOOKUP($A7,Deaths_since_10!$H:$KU,DI$1+2,FALSE)=0,NA(),VLOOKUP($A7,Deaths_since_10!$H:$KU,DI$1+2,FALSE))</f>
        <v>#N/A</v>
      </c>
      <c r="DJ7" t="e">
        <f>IF(VLOOKUP($A7,Deaths_since_10!$H:$KU,DJ$1+2,FALSE)=0,NA(),VLOOKUP($A7,Deaths_since_10!$H:$KU,DJ$1+2,FALSE))</f>
        <v>#N/A</v>
      </c>
      <c r="DK7" t="e">
        <f>IF(VLOOKUP($A7,Deaths_since_10!$H:$KU,DK$1+2,FALSE)=0,NA(),VLOOKUP($A7,Deaths_since_10!$H:$KU,DK$1+2,FALSE))</f>
        <v>#N/A</v>
      </c>
      <c r="DL7" t="e">
        <f>IF(VLOOKUP($A7,Deaths_since_10!$H:$KU,DL$1+2,FALSE)=0,NA(),VLOOKUP($A7,Deaths_since_10!$H:$KU,DL$1+2,FALSE))</f>
        <v>#N/A</v>
      </c>
      <c r="DM7" t="e">
        <f>IF(VLOOKUP($A7,Deaths_since_10!$H:$KU,DM$1+2,FALSE)=0,NA(),VLOOKUP($A7,Deaths_since_10!$H:$KU,DM$1+2,FALSE))</f>
        <v>#N/A</v>
      </c>
      <c r="DN7" t="e">
        <f>IF(VLOOKUP($A7,Deaths_since_10!$H:$KU,DN$1+2,FALSE)=0,NA(),VLOOKUP($A7,Deaths_since_10!$H:$KU,DN$1+2,FALSE))</f>
        <v>#N/A</v>
      </c>
      <c r="DO7" t="e">
        <f>IF(VLOOKUP($A7,Deaths_since_10!$H:$KU,DO$1+2,FALSE)=0,NA(),VLOOKUP($A7,Deaths_since_10!$H:$KU,DO$1+2,FALSE))</f>
        <v>#N/A</v>
      </c>
      <c r="DP7" t="e">
        <f>IF(VLOOKUP($A7,Deaths_since_10!$H:$KU,DP$1+2,FALSE)=0,NA(),VLOOKUP($A7,Deaths_since_10!$H:$KU,DP$1+2,FALSE))</f>
        <v>#N/A</v>
      </c>
      <c r="DQ7" t="e">
        <f>IF(VLOOKUP($A7,Deaths_since_10!$H:$KU,DQ$1+2,FALSE)=0,NA(),VLOOKUP($A7,Deaths_since_10!$H:$KU,DQ$1+2,FALSE))</f>
        <v>#N/A</v>
      </c>
      <c r="DR7" t="e">
        <f>IF(VLOOKUP($A7,Deaths_since_10!$H:$KU,DR$1+2,FALSE)=0,NA(),VLOOKUP($A7,Deaths_since_10!$H:$KU,DR$1+2,FALSE))</f>
        <v>#N/A</v>
      </c>
      <c r="DS7" t="e">
        <f>IF(VLOOKUP($A7,Deaths_since_10!$H:$KU,DS$1+2,FALSE)=0,NA(),VLOOKUP($A7,Deaths_since_10!$H:$KU,DS$1+2,FALSE))</f>
        <v>#N/A</v>
      </c>
      <c r="DT7" t="e">
        <f>IF(VLOOKUP($A7,Deaths_since_10!$H:$KU,DT$1+2,FALSE)=0,NA(),VLOOKUP($A7,Deaths_since_10!$H:$KU,DT$1+2,FALSE))</f>
        <v>#N/A</v>
      </c>
      <c r="DU7" t="e">
        <f>IF(VLOOKUP($A7,Deaths_since_10!$H:$KU,DU$1+2,FALSE)=0,NA(),VLOOKUP($A7,Deaths_since_10!$H:$KU,DU$1+2,FALSE))</f>
        <v>#N/A</v>
      </c>
      <c r="DV7" t="e">
        <f>IF(VLOOKUP($A7,Deaths_since_10!$H:$KU,DV$1+2,FALSE)=0,NA(),VLOOKUP($A7,Deaths_since_10!$H:$KU,DV$1+2,FALSE))</f>
        <v>#N/A</v>
      </c>
      <c r="DW7" t="e">
        <f>IF(VLOOKUP($A7,Deaths_since_10!$H:$KU,DW$1+2,FALSE)=0,NA(),VLOOKUP($A7,Deaths_since_10!$H:$KU,DW$1+2,FALSE))</f>
        <v>#N/A</v>
      </c>
      <c r="DX7" t="e">
        <f>IF(VLOOKUP($A7,Deaths_since_10!$H:$KU,DX$1+2,FALSE)=0,NA(),VLOOKUP($A7,Deaths_since_10!$H:$KU,DX$1+2,FALSE))</f>
        <v>#N/A</v>
      </c>
      <c r="DY7" t="e">
        <f>IF(VLOOKUP($A7,Deaths_since_10!$H:$KU,DY$1+2,FALSE)=0,NA(),VLOOKUP($A7,Deaths_since_10!$H:$KU,DY$1+2,FALSE))</f>
        <v>#N/A</v>
      </c>
      <c r="DZ7" t="e">
        <f>IF(VLOOKUP($A7,Deaths_since_10!$H:$KU,DZ$1+2,FALSE)=0,NA(),VLOOKUP($A7,Deaths_since_10!$H:$KU,DZ$1+2,FALSE))</f>
        <v>#N/A</v>
      </c>
      <c r="EA7" t="e">
        <f>IF(VLOOKUP($A7,Deaths_since_10!$H:$KU,EA$1+2,FALSE)=0,NA(),VLOOKUP($A7,Deaths_since_10!$H:$KU,EA$1+2,FALSE))</f>
        <v>#N/A</v>
      </c>
      <c r="EB7" t="e">
        <f>IF(VLOOKUP($A7,Deaths_since_10!$H:$KU,EB$1+2,FALSE)=0,NA(),VLOOKUP($A7,Deaths_since_10!$H:$KU,EB$1+2,FALSE))</f>
        <v>#N/A</v>
      </c>
      <c r="EC7" t="e">
        <f>IF(VLOOKUP($A7,Deaths_since_10!$H:$KU,EC$1+2,FALSE)=0,NA(),VLOOKUP($A7,Deaths_since_10!$H:$KU,EC$1+2,FALSE))</f>
        <v>#N/A</v>
      </c>
      <c r="ED7" t="e">
        <f>IF(VLOOKUP($A7,Deaths_since_10!$H:$KU,ED$1+2,FALSE)=0,NA(),VLOOKUP($A7,Deaths_since_10!$H:$KU,ED$1+2,FALSE))</f>
        <v>#N/A</v>
      </c>
      <c r="EE7" t="e">
        <f>IF(VLOOKUP($A7,Deaths_since_10!$H:$KU,EE$1+2,FALSE)=0,NA(),VLOOKUP($A7,Deaths_since_10!$H:$KU,EE$1+2,FALSE))</f>
        <v>#N/A</v>
      </c>
      <c r="EF7" t="e">
        <f>IF(VLOOKUP($A7,Deaths_since_10!$H:$KU,EF$1+2,FALSE)=0,NA(),VLOOKUP($A7,Deaths_since_10!$H:$KU,EF$1+2,FALSE))</f>
        <v>#N/A</v>
      </c>
      <c r="EG7" t="e">
        <f>IF(VLOOKUP($A7,Deaths_since_10!$H:$KU,EG$1+2,FALSE)=0,NA(),VLOOKUP($A7,Deaths_since_10!$H:$KU,EG$1+2,FALSE))</f>
        <v>#N/A</v>
      </c>
      <c r="EH7" t="e">
        <f>IF(VLOOKUP($A7,Deaths_since_10!$H:$KU,EH$1+2,FALSE)=0,NA(),VLOOKUP($A7,Deaths_since_10!$H:$KU,EH$1+2,FALSE))</f>
        <v>#N/A</v>
      </c>
      <c r="EI7" t="e">
        <f>IF(VLOOKUP($A7,Deaths_since_10!$H:$KU,EI$1+2,FALSE)=0,NA(),VLOOKUP($A7,Deaths_since_10!$H:$KU,EI$1+2,FALSE))</f>
        <v>#N/A</v>
      </c>
      <c r="EJ7" t="e">
        <f>IF(VLOOKUP($A7,Deaths_since_10!$H:$KU,EJ$1+2,FALSE)=0,NA(),VLOOKUP($A7,Deaths_since_10!$H:$KU,EJ$1+2,FALSE))</f>
        <v>#N/A</v>
      </c>
      <c r="EK7" t="e">
        <f>IF(VLOOKUP($A7,Deaths_since_10!$H:$KU,EK$1+2,FALSE)=0,NA(),VLOOKUP($A7,Deaths_since_10!$H:$KU,EK$1+2,FALSE))</f>
        <v>#N/A</v>
      </c>
      <c r="EL7" t="e">
        <f>IF(VLOOKUP($A7,Deaths_since_10!$H:$KU,EL$1+2,FALSE)=0,NA(),VLOOKUP($A7,Deaths_since_10!$H:$KU,EL$1+2,FALSE))</f>
        <v>#N/A</v>
      </c>
      <c r="EM7" t="e">
        <f>IF(VLOOKUP($A7,Deaths_since_10!$H:$KU,EM$1+2,FALSE)=0,NA(),VLOOKUP($A7,Deaths_since_10!$H:$KU,EM$1+2,FALSE))</f>
        <v>#N/A</v>
      </c>
      <c r="EN7" t="e">
        <f>IF(VLOOKUP($A7,Deaths_since_10!$H:$KU,EN$1+2,FALSE)=0,NA(),VLOOKUP($A7,Deaths_since_10!$H:$KU,EN$1+2,FALSE))</f>
        <v>#N/A</v>
      </c>
      <c r="EO7" t="e">
        <f>IF(VLOOKUP($A7,Deaths_since_10!$H:$KU,EO$1+2,FALSE)=0,NA(),VLOOKUP($A7,Deaths_since_10!$H:$KU,EO$1+2,FALSE))</f>
        <v>#N/A</v>
      </c>
      <c r="EP7" t="e">
        <f>IF(VLOOKUP($A7,Deaths_since_10!$H:$KU,EP$1+2,FALSE)=0,NA(),VLOOKUP($A7,Deaths_since_10!$H:$KU,EP$1+2,FALSE))</f>
        <v>#N/A</v>
      </c>
      <c r="EQ7" t="e">
        <f>IF(VLOOKUP($A7,Deaths_since_10!$H:$KU,EQ$1+2,FALSE)=0,NA(),VLOOKUP($A7,Deaths_since_10!$H:$KU,EQ$1+2,FALSE))</f>
        <v>#N/A</v>
      </c>
      <c r="ER7" t="e">
        <f>IF(VLOOKUP($A7,Deaths_since_10!$H:$KU,ER$1+2,FALSE)=0,NA(),VLOOKUP($A7,Deaths_since_10!$H:$KU,ER$1+2,FALSE))</f>
        <v>#N/A</v>
      </c>
      <c r="ES7" t="e">
        <f>IF(VLOOKUP($A7,Deaths_since_10!$H:$KU,ES$1+2,FALSE)=0,NA(),VLOOKUP($A7,Deaths_since_10!$H:$KU,ES$1+2,FALSE))</f>
        <v>#N/A</v>
      </c>
      <c r="ET7" t="e">
        <f>IF(VLOOKUP($A7,Deaths_since_10!$H:$KU,ET$1+2,FALSE)=0,NA(),VLOOKUP($A7,Deaths_since_10!$H:$KU,ET$1+2,FALSE))</f>
        <v>#N/A</v>
      </c>
      <c r="EU7" t="e">
        <f>IF(VLOOKUP($A7,Deaths_since_10!$H:$KU,EU$1+2,FALSE)=0,NA(),VLOOKUP($A7,Deaths_since_10!$H:$KU,EU$1+2,FALSE))</f>
        <v>#N/A</v>
      </c>
      <c r="EV7" t="e">
        <f>IF(VLOOKUP($A7,Deaths_since_10!$H:$KU,EV$1+2,FALSE)=0,NA(),VLOOKUP($A7,Deaths_since_10!$H:$KU,EV$1+2,FALSE))</f>
        <v>#N/A</v>
      </c>
      <c r="EW7" t="e">
        <f>IF(VLOOKUP($A7,Deaths_since_10!$H:$KU,EW$1+2,FALSE)=0,NA(),VLOOKUP($A7,Deaths_since_10!$H:$KU,EW$1+2,FALSE))</f>
        <v>#N/A</v>
      </c>
      <c r="EX7" t="e">
        <f>IF(VLOOKUP($A7,Deaths_since_10!$H:$KU,EX$1+2,FALSE)=0,NA(),VLOOKUP($A7,Deaths_since_10!$H:$KU,EX$1+2,FALSE))</f>
        <v>#N/A</v>
      </c>
      <c r="EY7" t="e">
        <f>IF(VLOOKUP($A7,Deaths_since_10!$H:$KU,EY$1+2,FALSE)=0,NA(),VLOOKUP($A7,Deaths_since_10!$H:$KU,EY$1+2,FALSE))</f>
        <v>#N/A</v>
      </c>
      <c r="EZ7" t="e">
        <f>IF(VLOOKUP($A7,Deaths_since_10!$H:$KU,EZ$1+2,FALSE)=0,NA(),VLOOKUP($A7,Deaths_since_10!$H:$KU,EZ$1+2,FALSE))</f>
        <v>#N/A</v>
      </c>
      <c r="FA7" t="e">
        <f>IF(VLOOKUP($A7,Deaths_since_10!$H:$KU,FA$1+2,FALSE)=0,NA(),VLOOKUP($A7,Deaths_since_10!$H:$KU,FA$1+2,FALSE))</f>
        <v>#N/A</v>
      </c>
      <c r="FB7" t="e">
        <f>IF(VLOOKUP($A7,Deaths_since_10!$H:$KU,FB$1+2,FALSE)=0,NA(),VLOOKUP($A7,Deaths_since_10!$H:$KU,FB$1+2,FALSE))</f>
        <v>#N/A</v>
      </c>
      <c r="FC7" t="e">
        <f>IF(VLOOKUP($A7,Deaths_since_10!$H:$KU,FC$1+2,FALSE)=0,NA(),VLOOKUP($A7,Deaths_since_10!$H:$KU,FC$1+2,FALSE))</f>
        <v>#N/A</v>
      </c>
      <c r="FD7" t="e">
        <f>IF(VLOOKUP($A7,Deaths_since_10!$H:$KU,FD$1+2,FALSE)=0,NA(),VLOOKUP($A7,Deaths_since_10!$H:$KU,FD$1+2,FALSE))</f>
        <v>#N/A</v>
      </c>
      <c r="FE7" t="e">
        <f>IF(VLOOKUP($A7,Deaths_since_10!$H:$KU,FE$1+2,FALSE)=0,NA(),VLOOKUP($A7,Deaths_since_10!$H:$KU,FE$1+2,FALSE))</f>
        <v>#N/A</v>
      </c>
      <c r="FF7" t="e">
        <f>IF(VLOOKUP($A7,Deaths_since_10!$H:$KU,FF$1+2,FALSE)=0,NA(),VLOOKUP($A7,Deaths_since_10!$H:$KU,FF$1+2,FALSE))</f>
        <v>#N/A</v>
      </c>
      <c r="FG7" t="e">
        <f>IF(VLOOKUP($A7,Deaths_since_10!$H:$KU,FG$1+2,FALSE)=0,NA(),VLOOKUP($A7,Deaths_since_10!$H:$KU,FG$1+2,FALSE))</f>
        <v>#N/A</v>
      </c>
      <c r="FH7" t="e">
        <f>IF(VLOOKUP($A7,Deaths_since_10!$H:$KU,FH$1+2,FALSE)=0,NA(),VLOOKUP($A7,Deaths_since_10!$H:$KU,FH$1+2,FALSE))</f>
        <v>#N/A</v>
      </c>
      <c r="FI7" t="e">
        <f>IF(VLOOKUP($A7,Deaths_since_10!$H:$KU,FI$1+2,FALSE)=0,NA(),VLOOKUP($A7,Deaths_since_10!$H:$KU,FI$1+2,FALSE))</f>
        <v>#N/A</v>
      </c>
      <c r="FJ7" t="e">
        <f>IF(VLOOKUP($A7,Deaths_since_10!$H:$KU,FJ$1+2,FALSE)=0,NA(),VLOOKUP($A7,Deaths_since_10!$H:$KU,FJ$1+2,FALSE))</f>
        <v>#N/A</v>
      </c>
      <c r="FK7" t="e">
        <f>IF(VLOOKUP($A7,Deaths_since_10!$H:$KU,FK$1+2,FALSE)=0,NA(),VLOOKUP($A7,Deaths_since_10!$H:$KU,FK$1+2,FALSE))</f>
        <v>#N/A</v>
      </c>
      <c r="FL7" t="e">
        <f>IF(VLOOKUP($A7,Deaths_since_10!$H:$KU,FL$1+2,FALSE)=0,NA(),VLOOKUP($A7,Deaths_since_10!$H:$KU,FL$1+2,FALSE))</f>
        <v>#N/A</v>
      </c>
      <c r="FM7" t="e">
        <f>IF(VLOOKUP($A7,Deaths_since_10!$H:$KU,FM$1+2,FALSE)=0,NA(),VLOOKUP($A7,Deaths_since_10!$H:$KU,FM$1+2,FALSE))</f>
        <v>#N/A</v>
      </c>
      <c r="FN7" t="e">
        <f>IF(VLOOKUP($A7,Deaths_since_10!$H:$KU,FN$1+2,FALSE)=0,NA(),VLOOKUP($A7,Deaths_since_10!$H:$KU,FN$1+2,FALSE))</f>
        <v>#N/A</v>
      </c>
      <c r="FO7" t="e">
        <f>IF(VLOOKUP($A7,Deaths_since_10!$H:$KU,FO$1+2,FALSE)=0,NA(),VLOOKUP($A7,Deaths_since_10!$H:$KU,FO$1+2,FALSE))</f>
        <v>#N/A</v>
      </c>
      <c r="FP7" t="e">
        <f>IF(VLOOKUP($A7,Deaths_since_10!$H:$KU,FP$1+2,FALSE)=0,NA(),VLOOKUP($A7,Deaths_since_10!$H:$KU,FP$1+2,FALSE))</f>
        <v>#N/A</v>
      </c>
      <c r="FQ7" t="e">
        <f>IF(VLOOKUP($A7,Deaths_since_10!$H:$KU,FQ$1+2,FALSE)=0,NA(),VLOOKUP($A7,Deaths_since_10!$H:$KU,FQ$1+2,FALSE))</f>
        <v>#N/A</v>
      </c>
      <c r="FR7" t="e">
        <f>IF(VLOOKUP($A7,Deaths_since_10!$H:$KU,FR$1+2,FALSE)=0,NA(),VLOOKUP($A7,Deaths_since_10!$H:$KU,FR$1+2,FALSE))</f>
        <v>#N/A</v>
      </c>
      <c r="FS7" t="e">
        <f>IF(VLOOKUP($A7,Deaths_since_10!$H:$KU,FS$1+2,FALSE)=0,NA(),VLOOKUP($A7,Deaths_since_10!$H:$KU,FS$1+2,FALSE))</f>
        <v>#N/A</v>
      </c>
      <c r="FT7" t="e">
        <f>IF(VLOOKUP($A7,Deaths_since_10!$H:$KU,FT$1+2,FALSE)=0,NA(),VLOOKUP($A7,Deaths_since_10!$H:$KU,FT$1+2,FALSE))</f>
        <v>#N/A</v>
      </c>
      <c r="FU7" t="e">
        <f>IF(VLOOKUP($A7,Deaths_since_10!$H:$KU,FU$1+2,FALSE)=0,NA(),VLOOKUP($A7,Deaths_since_10!$H:$KU,FU$1+2,FALSE))</f>
        <v>#N/A</v>
      </c>
      <c r="FV7" t="e">
        <f>IF(VLOOKUP($A7,Deaths_since_10!$H:$KU,FV$1+2,FALSE)=0,NA(),VLOOKUP($A7,Deaths_since_10!$H:$KU,FV$1+2,FALSE))</f>
        <v>#N/A</v>
      </c>
      <c r="FW7" t="e">
        <f>IF(VLOOKUP($A7,Deaths_since_10!$H:$KU,FW$1+2,FALSE)=0,NA(),VLOOKUP($A7,Deaths_since_10!$H:$KU,FW$1+2,FALSE))</f>
        <v>#N/A</v>
      </c>
      <c r="FX7" t="e">
        <f>IF(VLOOKUP($A7,Deaths_since_10!$H:$KU,FX$1+2,FALSE)=0,NA(),VLOOKUP($A7,Deaths_since_10!$H:$KU,FX$1+2,FALSE))</f>
        <v>#N/A</v>
      </c>
      <c r="FY7" t="e">
        <f>IF(VLOOKUP($A7,Deaths_since_10!$H:$KU,FY$1+2,FALSE)=0,NA(),VLOOKUP($A7,Deaths_since_10!$H:$KU,FY$1+2,FALSE))</f>
        <v>#N/A</v>
      </c>
      <c r="FZ7" t="e">
        <f>IF(VLOOKUP($A7,Deaths_since_10!$H:$KU,FZ$1+2,FALSE)=0,NA(),VLOOKUP($A7,Deaths_since_10!$H:$KU,FZ$1+2,FALSE))</f>
        <v>#N/A</v>
      </c>
      <c r="GA7" t="e">
        <f>IF(VLOOKUP($A7,Deaths_since_10!$H:$KU,GA$1+2,FALSE)=0,NA(),VLOOKUP($A7,Deaths_since_10!$H:$KU,GA$1+2,FALSE))</f>
        <v>#N/A</v>
      </c>
      <c r="GB7" t="e">
        <f>IF(VLOOKUP($A7,Deaths_since_10!$H:$KU,GB$1+2,FALSE)=0,NA(),VLOOKUP($A7,Deaths_since_10!$H:$KU,GB$1+2,FALSE))</f>
        <v>#N/A</v>
      </c>
      <c r="GC7" t="e">
        <f>IF(VLOOKUP($A7,Deaths_since_10!$H:$KU,GC$1+2,FALSE)=0,NA(),VLOOKUP($A7,Deaths_since_10!$H:$KU,GC$1+2,FALSE))</f>
        <v>#N/A</v>
      </c>
      <c r="GD7" t="e">
        <f>IF(VLOOKUP($A7,Deaths_since_10!$H:$KU,GD$1+2,FALSE)=0,NA(),VLOOKUP($A7,Deaths_since_10!$H:$KU,GD$1+2,FALSE))</f>
        <v>#N/A</v>
      </c>
      <c r="GE7" t="e">
        <f>IF(VLOOKUP($A7,Deaths_since_10!$H:$KU,GE$1+2,FALSE)=0,NA(),VLOOKUP($A7,Deaths_since_10!$H:$KU,GE$1+2,FALSE))</f>
        <v>#N/A</v>
      </c>
      <c r="GF7" t="e">
        <f>IF(VLOOKUP($A7,Deaths_since_10!$H:$KU,GF$1+2,FALSE)=0,NA(),VLOOKUP($A7,Deaths_since_10!$H:$KU,GF$1+2,FALSE))</f>
        <v>#N/A</v>
      </c>
      <c r="GG7" t="e">
        <f>IF(VLOOKUP($A7,Deaths_since_10!$H:$KU,GG$1+2,FALSE)=0,NA(),VLOOKUP($A7,Deaths_since_10!$H:$KU,GG$1+2,FALSE))</f>
        <v>#N/A</v>
      </c>
      <c r="GH7" t="e">
        <f>IF(VLOOKUP($A7,Deaths_since_10!$H:$KU,GH$1+2,FALSE)=0,NA(),VLOOKUP($A7,Deaths_since_10!$H:$KU,GH$1+2,FALSE))</f>
        <v>#N/A</v>
      </c>
      <c r="GI7" t="e">
        <f>IF(VLOOKUP($A7,Deaths_since_10!$H:$KU,GI$1+2,FALSE)=0,NA(),VLOOKUP($A7,Deaths_since_10!$H:$KU,GI$1+2,FALSE))</f>
        <v>#N/A</v>
      </c>
      <c r="GJ7" t="e">
        <f>IF(VLOOKUP($A7,Deaths_since_10!$H:$KU,GJ$1+2,FALSE)=0,NA(),VLOOKUP($A7,Deaths_since_10!$H:$KU,GJ$1+2,FALSE))</f>
        <v>#N/A</v>
      </c>
      <c r="GK7" t="e">
        <f>IF(VLOOKUP($A7,Deaths_since_10!$H:$KU,GK$1+2,FALSE)=0,NA(),VLOOKUP($A7,Deaths_since_10!$H:$KU,GK$1+2,FALSE))</f>
        <v>#N/A</v>
      </c>
      <c r="GL7" t="e">
        <f>IF(VLOOKUP($A7,Deaths_since_10!$H:$KU,GL$1+2,FALSE)=0,NA(),VLOOKUP($A7,Deaths_since_10!$H:$KU,GL$1+2,FALSE))</f>
        <v>#N/A</v>
      </c>
      <c r="GM7" t="e">
        <f>IF(VLOOKUP($A7,Deaths_since_10!$H:$KU,GM$1+2,FALSE)=0,NA(),VLOOKUP($A7,Deaths_since_10!$H:$KU,GM$1+2,FALSE))</f>
        <v>#N/A</v>
      </c>
      <c r="GN7" t="e">
        <f>IF(VLOOKUP($A7,Deaths_since_10!$H:$KU,GN$1+2,FALSE)=0,NA(),VLOOKUP($A7,Deaths_since_10!$H:$KU,GN$1+2,FALSE))</f>
        <v>#N/A</v>
      </c>
      <c r="GO7" t="e">
        <f>IF(VLOOKUP($A7,Deaths_since_10!$H:$KU,GO$1+2,FALSE)=0,NA(),VLOOKUP($A7,Deaths_since_10!$H:$KU,GO$1+2,FALSE))</f>
        <v>#N/A</v>
      </c>
      <c r="GP7" t="e">
        <f>IF(VLOOKUP($A7,Deaths_since_10!$H:$KU,GP$1+2,FALSE)=0,NA(),VLOOKUP($A7,Deaths_since_10!$H:$KU,GP$1+2,FALSE))</f>
        <v>#N/A</v>
      </c>
      <c r="GQ7" t="e">
        <f>IF(VLOOKUP($A7,Deaths_since_10!$H:$KU,GQ$1+2,FALSE)=0,NA(),VLOOKUP($A7,Deaths_since_10!$H:$KU,GQ$1+2,FALSE))</f>
        <v>#N/A</v>
      </c>
      <c r="GR7" t="e">
        <f>IF(VLOOKUP($A7,Deaths_since_10!$H:$KU,GR$1+2,FALSE)=0,NA(),VLOOKUP($A7,Deaths_since_10!$H:$KU,GR$1+2,FALSE))</f>
        <v>#N/A</v>
      </c>
      <c r="GS7" t="e">
        <f>IF(VLOOKUP($A7,Deaths_since_10!$H:$KU,GS$1+2,FALSE)=0,NA(),VLOOKUP($A7,Deaths_since_10!$H:$KU,GS$1+2,FALSE))</f>
        <v>#N/A</v>
      </c>
      <c r="GT7" t="e">
        <f>IF(VLOOKUP($A7,Deaths_since_10!$H:$KU,GT$1+2,FALSE)=0,NA(),VLOOKUP($A7,Deaths_since_10!$H:$KU,GT$1+2,FALSE))</f>
        <v>#N/A</v>
      </c>
      <c r="GU7" t="e">
        <f>IF(VLOOKUP($A7,Deaths_since_10!$H:$KU,GU$1+2,FALSE)=0,NA(),VLOOKUP($A7,Deaths_since_10!$H:$KU,GU$1+2,FALSE))</f>
        <v>#N/A</v>
      </c>
      <c r="GV7" t="e">
        <f>IF(VLOOKUP($A7,Deaths_since_10!$H:$KU,GV$1+2,FALSE)=0,NA(),VLOOKUP($A7,Deaths_since_10!$H:$KU,GV$1+2,FALSE))</f>
        <v>#N/A</v>
      </c>
      <c r="GW7" t="e">
        <f>IF(VLOOKUP($A7,Deaths_since_10!$H:$KU,GW$1+2,FALSE)=0,NA(),VLOOKUP($A7,Deaths_since_10!$H:$KU,GW$1+2,FALSE))</f>
        <v>#N/A</v>
      </c>
      <c r="GX7" t="e">
        <f>IF(VLOOKUP($A7,Deaths_since_10!$H:$KU,GX$1+2,FALSE)=0,NA(),VLOOKUP($A7,Deaths_since_10!$H:$KU,GX$1+2,FALSE))</f>
        <v>#N/A</v>
      </c>
      <c r="GY7" t="e">
        <f>IF(VLOOKUP($A7,Deaths_since_10!$H:$KU,GY$1+2,FALSE)=0,NA(),VLOOKUP($A7,Deaths_since_10!$H:$KU,GY$1+2,FALSE))</f>
        <v>#N/A</v>
      </c>
      <c r="GZ7" t="e">
        <f>IF(VLOOKUP($A7,Deaths_since_10!$H:$KU,GZ$1+2,FALSE)=0,NA(),VLOOKUP($A7,Deaths_since_10!$H:$KU,GZ$1+2,FALSE))</f>
        <v>#N/A</v>
      </c>
      <c r="HA7" t="e">
        <f>IF(VLOOKUP($A7,Deaths_since_10!$H:$KU,HA$1+2,FALSE)=0,NA(),VLOOKUP($A7,Deaths_since_10!$H:$KU,HA$1+2,FALSE))</f>
        <v>#N/A</v>
      </c>
      <c r="HB7" t="e">
        <f>IF(VLOOKUP($A7,Deaths_since_10!$H:$KU,HB$1+2,FALSE)=0,NA(),VLOOKUP($A7,Deaths_since_10!$H:$KU,HB$1+2,FALSE))</f>
        <v>#N/A</v>
      </c>
      <c r="HC7" t="e">
        <f>IF(VLOOKUP($A7,Deaths_since_10!$H:$KU,HC$1+2,FALSE)=0,NA(),VLOOKUP($A7,Deaths_since_10!$H:$KU,HC$1+2,FALSE))</f>
        <v>#N/A</v>
      </c>
      <c r="HD7" t="e">
        <f>IF(VLOOKUP($A7,Deaths_since_10!$H:$KU,HD$1+2,FALSE)=0,NA(),VLOOKUP($A7,Deaths_since_10!$H:$KU,HD$1+2,FALSE))</f>
        <v>#N/A</v>
      </c>
      <c r="HE7" t="e">
        <f>IF(VLOOKUP($A7,Deaths_since_10!$H:$KU,HE$1+2,FALSE)=0,NA(),VLOOKUP($A7,Deaths_since_10!$H:$KU,HE$1+2,FALSE))</f>
        <v>#N/A</v>
      </c>
      <c r="HF7" t="e">
        <f>IF(VLOOKUP($A7,Deaths_since_10!$H:$KU,HF$1+2,FALSE)=0,NA(),VLOOKUP($A7,Deaths_since_10!$H:$KU,HF$1+2,FALSE))</f>
        <v>#N/A</v>
      </c>
      <c r="HG7" t="e">
        <f>IF(VLOOKUP($A7,Deaths_since_10!$H:$KU,HG$1+2,FALSE)=0,NA(),VLOOKUP($A7,Deaths_since_10!$H:$KU,HG$1+2,FALSE))</f>
        <v>#N/A</v>
      </c>
      <c r="HH7" t="e">
        <f>IF(VLOOKUP($A7,Deaths_since_10!$H:$KU,HH$1+2,FALSE)=0,NA(),VLOOKUP($A7,Deaths_since_10!$H:$KU,HH$1+2,FALSE))</f>
        <v>#N/A</v>
      </c>
      <c r="HI7" t="e">
        <f>IF(VLOOKUP($A7,Deaths_since_10!$H:$KU,HI$1+2,FALSE)=0,NA(),VLOOKUP($A7,Deaths_since_10!$H:$KU,HI$1+2,FALSE))</f>
        <v>#N/A</v>
      </c>
      <c r="HJ7" t="e">
        <f>IF(VLOOKUP($A7,Deaths_since_10!$H:$KU,HJ$1+2,FALSE)=0,NA(),VLOOKUP($A7,Deaths_since_10!$H:$KU,HJ$1+2,FALSE))</f>
        <v>#N/A</v>
      </c>
      <c r="HK7" t="e">
        <f>IF(VLOOKUP($A7,Deaths_since_10!$H:$KU,HK$1+2,FALSE)=0,NA(),VLOOKUP($A7,Deaths_since_10!$H:$KU,HK$1+2,FALSE))</f>
        <v>#N/A</v>
      </c>
      <c r="HL7" t="e">
        <f>IF(VLOOKUP($A7,Deaths_since_10!$H:$KU,HL$1+2,FALSE)=0,NA(),VLOOKUP($A7,Deaths_since_10!$H:$KU,HL$1+2,FALSE))</f>
        <v>#N/A</v>
      </c>
      <c r="HM7" t="e">
        <f>IF(VLOOKUP($A7,Deaths_since_10!$H:$KU,HM$1+2,FALSE)=0,NA(),VLOOKUP($A7,Deaths_since_10!$H:$KU,HM$1+2,FALSE))</f>
        <v>#N/A</v>
      </c>
      <c r="HN7" t="e">
        <f>IF(VLOOKUP($A7,Deaths_since_10!$H:$KU,HN$1+2,FALSE)=0,NA(),VLOOKUP($A7,Deaths_since_10!$H:$KU,HN$1+2,FALSE))</f>
        <v>#N/A</v>
      </c>
      <c r="HO7" t="e">
        <f>IF(VLOOKUP($A7,Deaths_since_10!$H:$KU,HO$1+2,FALSE)=0,NA(),VLOOKUP($A7,Deaths_since_10!$H:$KU,HO$1+2,FALSE))</f>
        <v>#N/A</v>
      </c>
      <c r="HP7" t="e">
        <f>IF(VLOOKUP($A7,Deaths_since_10!$H:$KU,HP$1+2,FALSE)=0,NA(),VLOOKUP($A7,Deaths_since_10!$H:$KU,HP$1+2,FALSE))</f>
        <v>#N/A</v>
      </c>
      <c r="HQ7" t="e">
        <f>IF(VLOOKUP($A7,Deaths_since_10!$H:$KU,HQ$1+2,FALSE)=0,NA(),VLOOKUP($A7,Deaths_since_10!$H:$KU,HQ$1+2,FALSE))</f>
        <v>#N/A</v>
      </c>
      <c r="HR7" t="e">
        <f>IF(VLOOKUP($A7,Deaths_since_10!$H:$KU,HR$1+2,FALSE)=0,NA(),VLOOKUP($A7,Deaths_since_10!$H:$KU,HR$1+2,FALSE))</f>
        <v>#N/A</v>
      </c>
      <c r="HS7" t="e">
        <f>IF(VLOOKUP($A7,Deaths_since_10!$H:$KU,HS$1+2,FALSE)=0,NA(),VLOOKUP($A7,Deaths_since_10!$H:$KU,HS$1+2,FALSE))</f>
        <v>#N/A</v>
      </c>
      <c r="HT7" t="e">
        <f>IF(VLOOKUP($A7,Deaths_since_10!$H:$KU,HT$1+2,FALSE)=0,NA(),VLOOKUP($A7,Deaths_since_10!$H:$KU,HT$1+2,FALSE))</f>
        <v>#N/A</v>
      </c>
      <c r="HU7" t="e">
        <f>IF(VLOOKUP($A7,Deaths_since_10!$H:$KU,HU$1+2,FALSE)=0,NA(),VLOOKUP($A7,Deaths_since_10!$H:$KU,HU$1+2,FALSE))</f>
        <v>#N/A</v>
      </c>
      <c r="HV7" t="e">
        <f>IF(VLOOKUP($A7,Deaths_since_10!$H:$KU,HV$1+2,FALSE)=0,NA(),VLOOKUP($A7,Deaths_since_10!$H:$KU,HV$1+2,FALSE))</f>
        <v>#N/A</v>
      </c>
      <c r="HW7" t="e">
        <f>IF(VLOOKUP($A7,Deaths_since_10!$H:$KU,HW$1+2,FALSE)=0,NA(),VLOOKUP($A7,Deaths_since_10!$H:$KU,HW$1+2,FALSE))</f>
        <v>#N/A</v>
      </c>
      <c r="HX7" t="e">
        <f>IF(VLOOKUP($A7,Deaths_since_10!$H:$KU,HX$1+2,FALSE)=0,NA(),VLOOKUP($A7,Deaths_since_10!$H:$KU,HX$1+2,FALSE))</f>
        <v>#N/A</v>
      </c>
      <c r="HY7" t="e">
        <f>IF(VLOOKUP($A7,Deaths_since_10!$H:$KU,HY$1+2,FALSE)=0,NA(),VLOOKUP($A7,Deaths_since_10!$H:$KU,HY$1+2,FALSE))</f>
        <v>#N/A</v>
      </c>
      <c r="HZ7" t="e">
        <f>IF(VLOOKUP($A7,Deaths_since_10!$H:$KU,HZ$1+2,FALSE)=0,NA(),VLOOKUP($A7,Deaths_since_10!$H:$KU,HZ$1+2,FALSE))</f>
        <v>#N/A</v>
      </c>
      <c r="IA7" t="e">
        <f>IF(VLOOKUP($A7,Deaths_since_10!$H:$KU,IA$1+2,FALSE)=0,NA(),VLOOKUP($A7,Deaths_since_10!$H:$KU,IA$1+2,FALSE))</f>
        <v>#N/A</v>
      </c>
      <c r="IB7" t="e">
        <f>IF(VLOOKUP($A7,Deaths_since_10!$H:$KU,IB$1+2,FALSE)=0,NA(),VLOOKUP($A7,Deaths_since_10!$H:$KU,IB$1+2,FALSE))</f>
        <v>#N/A</v>
      </c>
      <c r="IC7" t="e">
        <f>IF(VLOOKUP($A7,Deaths_since_10!$H:$KU,IC$1+2,FALSE)=0,NA(),VLOOKUP($A7,Deaths_since_10!$H:$KU,IC$1+2,FALSE))</f>
        <v>#N/A</v>
      </c>
      <c r="ID7" t="e">
        <f>IF(VLOOKUP($A7,Deaths_since_10!$H:$KU,ID$1+2,FALSE)=0,NA(),VLOOKUP($A7,Deaths_since_10!$H:$KU,ID$1+2,FALSE))</f>
        <v>#N/A</v>
      </c>
      <c r="IE7" t="e">
        <f>IF(VLOOKUP($A7,Deaths_since_10!$H:$KU,IE$1+2,FALSE)=0,NA(),VLOOKUP($A7,Deaths_since_10!$H:$KU,IE$1+2,FALSE))</f>
        <v>#N/A</v>
      </c>
      <c r="IF7" t="e">
        <f>IF(VLOOKUP($A7,Deaths_since_10!$H:$KU,IF$1+2,FALSE)=0,NA(),VLOOKUP($A7,Deaths_since_10!$H:$KU,IF$1+2,FALSE))</f>
        <v>#N/A</v>
      </c>
      <c r="IG7" t="e">
        <f>IF(VLOOKUP($A7,Deaths_since_10!$H:$KU,IG$1+2,FALSE)=0,NA(),VLOOKUP($A7,Deaths_since_10!$H:$KU,IG$1+2,FALSE))</f>
        <v>#N/A</v>
      </c>
      <c r="IH7" t="e">
        <f>IF(VLOOKUP($A7,Deaths_since_10!$H:$KU,IH$1+2,FALSE)=0,NA(),VLOOKUP($A7,Deaths_since_10!$H:$KU,IH$1+2,FALSE))</f>
        <v>#N/A</v>
      </c>
      <c r="II7" t="e">
        <f>IF(VLOOKUP($A7,Deaths_since_10!$H:$KU,II$1+2,FALSE)=0,NA(),VLOOKUP($A7,Deaths_since_10!$H:$KU,II$1+2,FALSE))</f>
        <v>#N/A</v>
      </c>
      <c r="IJ7" t="e">
        <f>IF(VLOOKUP($A7,Deaths_since_10!$H:$KU,IJ$1+2,FALSE)=0,NA(),VLOOKUP($A7,Deaths_since_10!$H:$KU,IJ$1+2,FALSE))</f>
        <v>#N/A</v>
      </c>
      <c r="IK7" t="e">
        <f>IF(VLOOKUP($A7,Deaths_since_10!$H:$KU,IK$1+2,FALSE)=0,NA(),VLOOKUP($A7,Deaths_since_10!$H:$KU,IK$1+2,FALSE))</f>
        <v>#N/A</v>
      </c>
      <c r="IL7" t="e">
        <f>IF(VLOOKUP($A7,Deaths_since_10!$H:$KU,IL$1+2,FALSE)=0,NA(),VLOOKUP($A7,Deaths_since_10!$H:$KU,IL$1+2,FALSE))</f>
        <v>#N/A</v>
      </c>
      <c r="IM7" t="e">
        <f>IF(VLOOKUP($A7,Deaths_since_10!$H:$KU,IM$1+2,FALSE)=0,NA(),VLOOKUP($A7,Deaths_since_10!$H:$KU,IM$1+2,FALSE))</f>
        <v>#N/A</v>
      </c>
      <c r="IN7" t="e">
        <f>IF(VLOOKUP($A7,Deaths_since_10!$H:$KU,IN$1+2,FALSE)=0,NA(),VLOOKUP($A7,Deaths_since_10!$H:$KU,IN$1+2,FALSE))</f>
        <v>#N/A</v>
      </c>
      <c r="IO7" t="e">
        <f>IF(VLOOKUP($A7,Deaths_since_10!$H:$KU,IO$1+2,FALSE)=0,NA(),VLOOKUP($A7,Deaths_since_10!$H:$KU,IO$1+2,FALSE))</f>
        <v>#N/A</v>
      </c>
      <c r="IP7" t="e">
        <f>IF(VLOOKUP($A7,Deaths_since_10!$H:$KU,IP$1+2,FALSE)=0,NA(),VLOOKUP($A7,Deaths_since_10!$H:$KU,IP$1+2,FALSE))</f>
        <v>#N/A</v>
      </c>
      <c r="IQ7" t="e">
        <f>IF(VLOOKUP($A7,Deaths_since_10!$H:$KU,IQ$1+2,FALSE)=0,NA(),VLOOKUP($A7,Deaths_since_10!$H:$KU,IQ$1+2,FALSE))</f>
        <v>#N/A</v>
      </c>
      <c r="IR7" t="e">
        <f>IF(VLOOKUP($A7,Deaths_since_10!$H:$KU,IR$1+2,FALSE)=0,NA(),VLOOKUP($A7,Deaths_since_10!$H:$KU,IR$1+2,FALSE))</f>
        <v>#N/A</v>
      </c>
      <c r="IS7" t="e">
        <f>IF(VLOOKUP($A7,Deaths_since_10!$H:$KU,IS$1+2,FALSE)=0,NA(),VLOOKUP($A7,Deaths_since_10!$H:$KU,IS$1+2,FALSE))</f>
        <v>#N/A</v>
      </c>
      <c r="IT7" t="e">
        <f>IF(VLOOKUP($A7,Deaths_since_10!$H:$KU,IT$1+2,FALSE)=0,NA(),VLOOKUP($A7,Deaths_since_10!$H:$KU,IT$1+2,FALSE))</f>
        <v>#N/A</v>
      </c>
      <c r="IU7" t="e">
        <f>IF(VLOOKUP($A7,Deaths_since_10!$H:$KU,IU$1+2,FALSE)=0,NA(),VLOOKUP($A7,Deaths_since_10!$H:$KU,IU$1+2,FALSE))</f>
        <v>#N/A</v>
      </c>
      <c r="IV7" t="e">
        <f>IF(VLOOKUP($A7,Deaths_since_10!$H:$KU,IV$1+2,FALSE)=0,NA(),VLOOKUP($A7,Deaths_since_10!$H:$KU,IV$1+2,FALSE))</f>
        <v>#N/A</v>
      </c>
      <c r="IW7" t="e">
        <f>IF(VLOOKUP($A7,Deaths_since_10!$H:$KU,IW$1+2,FALSE)=0,NA(),VLOOKUP($A7,Deaths_since_10!$H:$KU,IW$1+2,FALSE))</f>
        <v>#N/A</v>
      </c>
      <c r="IX7" t="e">
        <f>IF(VLOOKUP($A7,Deaths_since_10!$H:$KU,IX$1+2,FALSE)=0,NA(),VLOOKUP($A7,Deaths_since_10!$H:$KU,IX$1+2,FALSE))</f>
        <v>#N/A</v>
      </c>
      <c r="IY7" t="e">
        <f>IF(VLOOKUP($A7,Deaths_since_10!$H:$KU,IY$1+2,FALSE)=0,NA(),VLOOKUP($A7,Deaths_since_10!$H:$KU,IY$1+2,FALSE))</f>
        <v>#N/A</v>
      </c>
      <c r="IZ7" t="e">
        <f>IF(VLOOKUP($A7,Deaths_since_10!$H:$KU,IZ$1+2,FALSE)=0,NA(),VLOOKUP($A7,Deaths_since_10!$H:$KU,IZ$1+2,FALSE))</f>
        <v>#N/A</v>
      </c>
      <c r="JA7" t="e">
        <f>IF(VLOOKUP($A7,Deaths_since_10!$H:$KU,JA$1+2,FALSE)=0,NA(),VLOOKUP($A7,Deaths_since_10!$H:$KU,JA$1+2,FALSE))</f>
        <v>#N/A</v>
      </c>
      <c r="JB7" t="e">
        <f>IF(VLOOKUP($A7,Deaths_since_10!$H:$KU,JB$1+2,FALSE)=0,NA(),VLOOKUP($A7,Deaths_since_10!$H:$KU,JB$1+2,FALSE))</f>
        <v>#N/A</v>
      </c>
      <c r="JC7" t="e">
        <f>IF(VLOOKUP($A7,Deaths_since_10!$H:$KU,JC$1+2,FALSE)=0,NA(),VLOOKUP($A7,Deaths_since_10!$H:$KU,JC$1+2,FALSE))</f>
        <v>#N/A</v>
      </c>
      <c r="JD7" t="e">
        <f>IF(VLOOKUP($A7,Deaths_since_10!$H:$KU,JD$1+2,FALSE)=0,NA(),VLOOKUP($A7,Deaths_since_10!$H:$KU,JD$1+2,FALSE))</f>
        <v>#N/A</v>
      </c>
      <c r="JE7" t="e">
        <f>IF(VLOOKUP($A7,Deaths_since_10!$H:$KU,JE$1+2,FALSE)=0,NA(),VLOOKUP($A7,Deaths_since_10!$H:$KU,JE$1+2,FALSE))</f>
        <v>#N/A</v>
      </c>
      <c r="JF7" t="e">
        <f>IF(VLOOKUP($A7,Deaths_since_10!$H:$KU,JF$1+2,FALSE)=0,NA(),VLOOKUP($A7,Deaths_since_10!$H:$KU,JF$1+2,FALSE))</f>
        <v>#N/A</v>
      </c>
      <c r="JG7" t="e">
        <f>IF(VLOOKUP($A7,Deaths_since_10!$H:$KU,JG$1+2,FALSE)=0,NA(),VLOOKUP($A7,Deaths_since_10!$H:$KU,JG$1+2,FALSE))</f>
        <v>#N/A</v>
      </c>
      <c r="JH7" t="e">
        <f>IF(VLOOKUP($A7,Deaths_since_10!$H:$KU,JH$1+2,FALSE)=0,NA(),VLOOKUP($A7,Deaths_since_10!$H:$KU,JH$1+2,FALSE))</f>
        <v>#N/A</v>
      </c>
      <c r="JI7" t="e">
        <f>IF(VLOOKUP($A7,Deaths_since_10!$H:$KU,JI$1+2,FALSE)=0,NA(),VLOOKUP($A7,Deaths_since_10!$H:$KU,JI$1+2,FALSE))</f>
        <v>#N/A</v>
      </c>
      <c r="JJ7" t="e">
        <f>IF(VLOOKUP($A7,Deaths_since_10!$H:$KU,JJ$1+2,FALSE)=0,NA(),VLOOKUP($A7,Deaths_since_10!$H:$KU,JJ$1+2,FALSE))</f>
        <v>#N/A</v>
      </c>
      <c r="JK7" t="e">
        <f>IF(VLOOKUP($A7,Deaths_since_10!$H:$KU,JK$1+2,FALSE)=0,NA(),VLOOKUP($A7,Deaths_since_10!$H:$KU,JK$1+2,FALSE))</f>
        <v>#N/A</v>
      </c>
      <c r="JL7" t="e">
        <f>IF(VLOOKUP($A7,Deaths_since_10!$H:$KU,JL$1+2,FALSE)=0,NA(),VLOOKUP($A7,Deaths_since_10!$H:$KU,JL$1+2,FALSE))</f>
        <v>#N/A</v>
      </c>
      <c r="JM7" t="e">
        <f>IF(VLOOKUP($A7,Deaths_since_10!$H:$KU,JM$1+2,FALSE)=0,NA(),VLOOKUP($A7,Deaths_since_10!$H:$KU,JM$1+2,FALSE))</f>
        <v>#N/A</v>
      </c>
      <c r="JN7" t="e">
        <f>IF(VLOOKUP($A7,Deaths_since_10!$H:$KU,JN$1+2,FALSE)=0,NA(),VLOOKUP($A7,Deaths_since_10!$H:$KU,JN$1+2,FALSE))</f>
        <v>#N/A</v>
      </c>
      <c r="JO7" t="e">
        <f>IF(VLOOKUP($A7,Deaths_since_10!$H:$KU,JO$1+2,FALSE)=0,NA(),VLOOKUP($A7,Deaths_since_10!$H:$KU,JO$1+2,FALSE))</f>
        <v>#N/A</v>
      </c>
      <c r="JP7" t="e">
        <f>IF(VLOOKUP($A7,Deaths_since_10!$H:$KU,JP$1+2,FALSE)=0,NA(),VLOOKUP($A7,Deaths_since_10!$H:$KU,JP$1+2,FALSE))</f>
        <v>#N/A</v>
      </c>
      <c r="JQ7" t="e">
        <f>IF(VLOOKUP($A7,Deaths_since_10!$H:$KU,JQ$1+2,FALSE)=0,NA(),VLOOKUP($A7,Deaths_since_10!$H:$KU,JQ$1+2,FALSE))</f>
        <v>#N/A</v>
      </c>
      <c r="JR7" t="e">
        <f>IF(VLOOKUP($A7,Deaths_since_10!$H:$KU,JR$1+2,FALSE)=0,NA(),VLOOKUP($A7,Deaths_since_10!$H:$KU,JR$1+2,FALSE))</f>
        <v>#N/A</v>
      </c>
      <c r="JS7" t="e">
        <f>IF(VLOOKUP($A7,Deaths_since_10!$H:$KU,JS$1+2,FALSE)=0,NA(),VLOOKUP($A7,Deaths_since_10!$H:$KU,JS$1+2,FALSE))</f>
        <v>#N/A</v>
      </c>
      <c r="JT7" t="e">
        <f>IF(VLOOKUP($A7,Deaths_since_10!$H:$KU,JT$1+2,FALSE)=0,NA(),VLOOKUP($A7,Deaths_since_10!$H:$KU,JT$1+2,FALSE))</f>
        <v>#N/A</v>
      </c>
      <c r="JU7" t="e">
        <f>IF(VLOOKUP($A7,Deaths_since_10!$H:$KU,JU$1+2,FALSE)=0,NA(),VLOOKUP($A7,Deaths_since_10!$H:$KU,JU$1+2,FALSE))</f>
        <v>#N/A</v>
      </c>
      <c r="JV7" t="e">
        <f>IF(VLOOKUP($A7,Deaths_since_10!$H:$KU,JV$1+2,FALSE)=0,NA(),VLOOKUP($A7,Deaths_since_10!$H:$KU,JV$1+2,FALSE))</f>
        <v>#N/A</v>
      </c>
      <c r="JW7" t="e">
        <f>IF(VLOOKUP($A7,Deaths_since_10!$H:$KU,JW$1+2,FALSE)=0,NA(),VLOOKUP($A7,Deaths_since_10!$H:$KU,JW$1+2,FALSE))</f>
        <v>#N/A</v>
      </c>
      <c r="JX7" t="e">
        <f>IF(VLOOKUP($A7,Deaths_since_10!$H:$KU,JX$1+2,FALSE)=0,NA(),VLOOKUP($A7,Deaths_since_10!$H:$KU,JX$1+2,FALSE))</f>
        <v>#N/A</v>
      </c>
      <c r="JY7" t="e">
        <f>IF(VLOOKUP($A7,Deaths_since_10!$H:$KU,JY$1+2,FALSE)=0,NA(),VLOOKUP($A7,Deaths_since_10!$H:$KU,JY$1+2,FALSE))</f>
        <v>#N/A</v>
      </c>
      <c r="JZ7" t="e">
        <f>IF(VLOOKUP($A7,Deaths_since_10!$H:$KU,JZ$1+2,FALSE)=0,NA(),VLOOKUP($A7,Deaths_since_10!$H:$KU,JZ$1+2,FALSE))</f>
        <v>#N/A</v>
      </c>
      <c r="KA7" t="e">
        <f>IF(VLOOKUP($A7,Deaths_since_10!$H:$KU,KA$1+2,FALSE)=0,NA(),VLOOKUP($A7,Deaths_since_10!$H:$KU,KA$1+2,FALSE))</f>
        <v>#N/A</v>
      </c>
      <c r="KB7" t="e">
        <f>IF(VLOOKUP($A7,Deaths_since_10!$H:$KU,KB$1+2,FALSE)=0,NA(),VLOOKUP($A7,Deaths_since_10!$H:$KU,KB$1+2,FALSE))</f>
        <v>#N/A</v>
      </c>
      <c r="KC7" t="e">
        <f>IF(VLOOKUP($A7,Deaths_since_10!$H:$KU,KC$1+2,FALSE)=0,NA(),VLOOKUP($A7,Deaths_since_10!$H:$KU,KC$1+2,FALSE))</f>
        <v>#N/A</v>
      </c>
      <c r="KD7" t="e">
        <f>IF(VLOOKUP($A7,Deaths_since_10!$H:$KU,KD$1+2,FALSE)=0,NA(),VLOOKUP($A7,Deaths_since_10!$H:$KU,KD$1+2,FALSE))</f>
        <v>#N/A</v>
      </c>
      <c r="KE7" t="e">
        <f>IF(VLOOKUP($A7,Deaths_since_10!$H:$KU,KE$1+2,FALSE)=0,NA(),VLOOKUP($A7,Deaths_since_10!$H:$KU,KE$1+2,FALSE))</f>
        <v>#N/A</v>
      </c>
      <c r="KF7" t="e">
        <f>IF(VLOOKUP($A7,Deaths_since_10!$H:$KU,KF$1+2,FALSE)=0,NA(),VLOOKUP($A7,Deaths_since_10!$H:$KU,KF$1+2,FALSE))</f>
        <v>#N/A</v>
      </c>
      <c r="KG7" t="e">
        <f>IF(VLOOKUP($A7,Deaths_since_10!$H:$KU,KG$1+2,FALSE)=0,NA(),VLOOKUP($A7,Deaths_since_10!$H:$KU,KG$1+2,FALSE))</f>
        <v>#N/A</v>
      </c>
      <c r="KH7" t="e">
        <f>IF(VLOOKUP($A7,Deaths_since_10!$H:$KU,KH$1+2,FALSE)=0,NA(),VLOOKUP($A7,Deaths_since_10!$H:$KU,KH$1+2,FALSE))</f>
        <v>#N/A</v>
      </c>
      <c r="KI7" t="e">
        <f>IF(VLOOKUP($A7,Deaths_since_10!$H:$KU,KI$1+2,FALSE)=0,NA(),VLOOKUP($A7,Deaths_since_10!$H:$KU,KI$1+2,FALSE))</f>
        <v>#N/A</v>
      </c>
      <c r="KJ7" t="e">
        <f>IF(VLOOKUP($A7,Deaths_since_10!$H:$KU,KJ$1+2,FALSE)=0,NA(),VLOOKUP($A7,Deaths_since_10!$H:$KU,KJ$1+2,FALSE))</f>
        <v>#N/A</v>
      </c>
      <c r="KK7" t="e">
        <f>IF(VLOOKUP($A7,Deaths_since_10!$H:$KU,KK$1+2,FALSE)=0,NA(),VLOOKUP($A7,Deaths_since_10!$H:$KU,KK$1+2,FALSE))</f>
        <v>#N/A</v>
      </c>
      <c r="KL7" t="e">
        <f>IF(VLOOKUP($A7,Deaths_since_10!$H:$KU,KL$1+2,FALSE)=0,NA(),VLOOKUP($A7,Deaths_since_10!$H:$KU,KL$1+2,FALSE))</f>
        <v>#N/A</v>
      </c>
      <c r="KM7" t="e">
        <f>IF(VLOOKUP($A7,Deaths_since_10!$H:$KU,KM$1+2,FALSE)=0,NA(),VLOOKUP($A7,Deaths_since_10!$H:$KU,KM$1+2,FALSE))</f>
        <v>#N/A</v>
      </c>
      <c r="KN7" t="e">
        <f>IF(VLOOKUP($A7,Deaths_since_10!$H:$KU,KN$1+2,FALSE)=0,NA(),VLOOKUP($A7,Deaths_since_10!$H:$KU,KN$1+2,FALSE))</f>
        <v>#N/A</v>
      </c>
    </row>
    <row r="8" spans="1:300" x14ac:dyDescent="0.3">
      <c r="A8" t="str">
        <f>Country_Comparison!$I8</f>
        <v>Spain</v>
      </c>
      <c r="B8">
        <f>IF(VLOOKUP($A8,Deaths_since_10!$H:$KU,B$1+2,FALSE)=0,NA(),VLOOKUP($A8,Deaths_since_10!$H:$KU,B$1+2,FALSE))</f>
        <v>10</v>
      </c>
      <c r="C8">
        <f>IF(VLOOKUP($A8,Deaths_since_10!$H:$KU,C$1+2,FALSE)=0,NA(),VLOOKUP($A8,Deaths_since_10!$H:$KU,C$1+2,FALSE))</f>
        <v>17</v>
      </c>
      <c r="D8">
        <f>IF(VLOOKUP($A8,Deaths_since_10!$H:$KU,D$1+2,FALSE)=0,NA(),VLOOKUP($A8,Deaths_since_10!$H:$KU,D$1+2,FALSE))</f>
        <v>28</v>
      </c>
      <c r="E8">
        <f>IF(VLOOKUP($A8,Deaths_since_10!$H:$KU,E$1+2,FALSE)=0,NA(),VLOOKUP($A8,Deaths_since_10!$H:$KU,E$1+2,FALSE))</f>
        <v>35</v>
      </c>
      <c r="F8">
        <f>IF(VLOOKUP($A8,Deaths_since_10!$H:$KU,F$1+2,FALSE)=0,NA(),VLOOKUP($A8,Deaths_since_10!$H:$KU,F$1+2,FALSE))</f>
        <v>54</v>
      </c>
      <c r="G8">
        <f>IF(VLOOKUP($A8,Deaths_since_10!$H:$KU,G$1+2,FALSE)=0,NA(),VLOOKUP($A8,Deaths_since_10!$H:$KU,G$1+2,FALSE))</f>
        <v>86</v>
      </c>
      <c r="H8">
        <f>IF(VLOOKUP($A8,Deaths_since_10!$H:$KU,H$1+2,FALSE)=0,NA(),VLOOKUP($A8,Deaths_since_10!$H:$KU,H$1+2,FALSE))</f>
        <v>133</v>
      </c>
      <c r="I8">
        <f>IF(VLOOKUP($A8,Deaths_since_10!$H:$KU,I$1+2,FALSE)=0,NA(),VLOOKUP($A8,Deaths_since_10!$H:$KU,I$1+2,FALSE))</f>
        <v>195</v>
      </c>
      <c r="J8">
        <f>IF(VLOOKUP($A8,Deaths_since_10!$H:$KU,J$1+2,FALSE)=0,NA(),VLOOKUP($A8,Deaths_since_10!$H:$KU,J$1+2,FALSE))</f>
        <v>289</v>
      </c>
      <c r="K8">
        <f>IF(VLOOKUP($A8,Deaths_since_10!$H:$KU,K$1+2,FALSE)=0,NA(),VLOOKUP($A8,Deaths_since_10!$H:$KU,K$1+2,FALSE))</f>
        <v>342</v>
      </c>
      <c r="L8">
        <f>IF(VLOOKUP($A8,Deaths_since_10!$H:$KU,L$1+2,FALSE)=0,NA(),VLOOKUP($A8,Deaths_since_10!$H:$KU,L$1+2,FALSE))</f>
        <v>533</v>
      </c>
      <c r="M8">
        <f>IF(VLOOKUP($A8,Deaths_since_10!$H:$KU,M$1+2,FALSE)=0,NA(),VLOOKUP($A8,Deaths_since_10!$H:$KU,M$1+2,FALSE))</f>
        <v>623</v>
      </c>
      <c r="N8">
        <f>IF(VLOOKUP($A8,Deaths_since_10!$H:$KU,N$1+2,FALSE)=0,NA(),VLOOKUP($A8,Deaths_since_10!$H:$KU,N$1+2,FALSE))</f>
        <v>830</v>
      </c>
      <c r="O8">
        <f>IF(VLOOKUP($A8,Deaths_since_10!$H:$KU,O$1+2,FALSE)=0,NA(),VLOOKUP($A8,Deaths_since_10!$H:$KU,O$1+2,FALSE))</f>
        <v>1043</v>
      </c>
      <c r="P8">
        <f>IF(VLOOKUP($A8,Deaths_since_10!$H:$KU,P$1+2,FALSE)=0,NA(),VLOOKUP($A8,Deaths_since_10!$H:$KU,P$1+2,FALSE))</f>
        <v>1375</v>
      </c>
      <c r="Q8">
        <f>IF(VLOOKUP($A8,Deaths_since_10!$H:$KU,Q$1+2,FALSE)=0,NA(),VLOOKUP($A8,Deaths_since_10!$H:$KU,Q$1+2,FALSE))</f>
        <v>1772</v>
      </c>
      <c r="R8">
        <f>IF(VLOOKUP($A8,Deaths_since_10!$H:$KU,R$1+2,FALSE)=0,NA(),VLOOKUP($A8,Deaths_since_10!$H:$KU,R$1+2,FALSE))</f>
        <v>2311</v>
      </c>
      <c r="S8">
        <f>IF(VLOOKUP($A8,Deaths_since_10!$H:$KU,S$1+2,FALSE)=0,NA(),VLOOKUP($A8,Deaths_since_10!$H:$KU,S$1+2,FALSE))</f>
        <v>2808</v>
      </c>
      <c r="T8">
        <f>IF(VLOOKUP($A8,Deaths_since_10!$H:$KU,T$1+2,FALSE)=0,NA(),VLOOKUP($A8,Deaths_since_10!$H:$KU,T$1+2,FALSE))</f>
        <v>3647</v>
      </c>
      <c r="U8">
        <f>IF(VLOOKUP($A8,Deaths_since_10!$H:$KU,U$1+2,FALSE)=0,NA(),VLOOKUP($A8,Deaths_since_10!$H:$KU,U$1+2,FALSE))</f>
        <v>4365</v>
      </c>
      <c r="V8">
        <f>IF(VLOOKUP($A8,Deaths_since_10!$H:$KU,V$1+2,FALSE)=0,NA(),VLOOKUP($A8,Deaths_since_10!$H:$KU,V$1+2,FALSE))</f>
        <v>5138</v>
      </c>
      <c r="W8">
        <f>IF(VLOOKUP($A8,Deaths_since_10!$H:$KU,W$1+2,FALSE)=0,NA(),VLOOKUP($A8,Deaths_since_10!$H:$KU,W$1+2,FALSE))</f>
        <v>5982</v>
      </c>
      <c r="X8">
        <f>IF(VLOOKUP($A8,Deaths_since_10!$H:$KU,X$1+2,FALSE)=0,NA(),VLOOKUP($A8,Deaths_since_10!$H:$KU,X$1+2,FALSE))</f>
        <v>6803</v>
      </c>
      <c r="Y8">
        <f>IF(VLOOKUP($A8,Deaths_since_10!$H:$KU,Y$1+2,FALSE)=0,NA(),VLOOKUP($A8,Deaths_since_10!$H:$KU,Y$1+2,FALSE))</f>
        <v>7716</v>
      </c>
      <c r="Z8">
        <f>IF(VLOOKUP($A8,Deaths_since_10!$H:$KU,Z$1+2,FALSE)=0,NA(),VLOOKUP($A8,Deaths_since_10!$H:$KU,Z$1+2,FALSE))</f>
        <v>8464</v>
      </c>
      <c r="AA8">
        <f>IF(VLOOKUP($A8,Deaths_since_10!$H:$KU,AA$1+2,FALSE)=0,NA(),VLOOKUP($A8,Deaths_since_10!$H:$KU,AA$1+2,FALSE))</f>
        <v>9387</v>
      </c>
      <c r="AB8">
        <f>IF(VLOOKUP($A8,Deaths_since_10!$H:$KU,AB$1+2,FALSE)=0,NA(),VLOOKUP($A8,Deaths_since_10!$H:$KU,AB$1+2,FALSE))</f>
        <v>10348</v>
      </c>
      <c r="AC8">
        <f>IF(VLOOKUP($A8,Deaths_since_10!$H:$KU,AC$1+2,FALSE)=0,NA(),VLOOKUP($A8,Deaths_since_10!$H:$KU,AC$1+2,FALSE))</f>
        <v>11198</v>
      </c>
      <c r="AD8">
        <f>IF(VLOOKUP($A8,Deaths_since_10!$H:$KU,AD$1+2,FALSE)=0,NA(),VLOOKUP($A8,Deaths_since_10!$H:$KU,AD$1+2,FALSE))</f>
        <v>11947</v>
      </c>
      <c r="AE8">
        <f>IF(VLOOKUP($A8,Deaths_since_10!$H:$KU,AE$1+2,FALSE)=0,NA(),VLOOKUP($A8,Deaths_since_10!$H:$KU,AE$1+2,FALSE))</f>
        <v>12641</v>
      </c>
      <c r="AF8">
        <f>IF(VLOOKUP($A8,Deaths_since_10!$H:$KU,AF$1+2,FALSE)=0,NA(),VLOOKUP($A8,Deaths_since_10!$H:$KU,AF$1+2,FALSE))</f>
        <v>13341</v>
      </c>
      <c r="AG8">
        <f>IF(VLOOKUP($A8,Deaths_since_10!$H:$KU,AG$1+2,FALSE)=0,NA(),VLOOKUP($A8,Deaths_since_10!$H:$KU,AG$1+2,FALSE))</f>
        <v>14045</v>
      </c>
      <c r="AH8">
        <f>IF(VLOOKUP($A8,Deaths_since_10!$H:$KU,AH$1+2,FALSE)=0,NA(),VLOOKUP($A8,Deaths_since_10!$H:$KU,AH$1+2,FALSE))</f>
        <v>14792</v>
      </c>
      <c r="AI8">
        <f>IF(VLOOKUP($A8,Deaths_since_10!$H:$KU,AI$1+2,FALSE)=0,NA(),VLOOKUP($A8,Deaths_since_10!$H:$KU,AI$1+2,FALSE))</f>
        <v>15447</v>
      </c>
      <c r="AJ8">
        <f>IF(VLOOKUP($A8,Deaths_since_10!$H:$KU,AJ$1+2,FALSE)=0,NA(),VLOOKUP($A8,Deaths_since_10!$H:$KU,AJ$1+2,FALSE))</f>
        <v>16081</v>
      </c>
      <c r="AK8">
        <f>IF(VLOOKUP($A8,Deaths_since_10!$H:$KU,AK$1+2,FALSE)=0,NA(),VLOOKUP($A8,Deaths_since_10!$H:$KU,AK$1+2,FALSE))</f>
        <v>16606</v>
      </c>
      <c r="AL8">
        <f>IF(VLOOKUP($A8,Deaths_since_10!$H:$KU,AL$1+2,FALSE)=0,NA(),VLOOKUP($A8,Deaths_since_10!$H:$KU,AL$1+2,FALSE))</f>
        <v>17209</v>
      </c>
      <c r="AM8">
        <f>IF(VLOOKUP($A8,Deaths_since_10!$H:$KU,AM$1+2,FALSE)=0,NA(),VLOOKUP($A8,Deaths_since_10!$H:$KU,AM$1+2,FALSE))</f>
        <v>17756</v>
      </c>
      <c r="AN8">
        <f>IF(VLOOKUP($A8,Deaths_since_10!$H:$KU,AN$1+2,FALSE)=0,NA(),VLOOKUP($A8,Deaths_since_10!$H:$KU,AN$1+2,FALSE))</f>
        <v>18056</v>
      </c>
      <c r="AO8">
        <f>IF(VLOOKUP($A8,Deaths_since_10!$H:$KU,AO$1+2,FALSE)=0,NA(),VLOOKUP($A8,Deaths_since_10!$H:$KU,AO$1+2,FALSE))</f>
        <v>18708</v>
      </c>
      <c r="AP8">
        <f>IF(VLOOKUP($A8,Deaths_since_10!$H:$KU,AP$1+2,FALSE)=0,NA(),VLOOKUP($A8,Deaths_since_10!$H:$KU,AP$1+2,FALSE))</f>
        <v>19315</v>
      </c>
      <c r="AQ8">
        <f>IF(VLOOKUP($A8,Deaths_since_10!$H:$KU,AQ$1+2,FALSE)=0,NA(),VLOOKUP($A8,Deaths_since_10!$H:$KU,AQ$1+2,FALSE))</f>
        <v>20002</v>
      </c>
      <c r="AR8">
        <f>IF(VLOOKUP($A8,Deaths_since_10!$H:$KU,AR$1+2,FALSE)=0,NA(),VLOOKUP($A8,Deaths_since_10!$H:$KU,AR$1+2,FALSE))</f>
        <v>20043</v>
      </c>
      <c r="AS8">
        <f>IF(VLOOKUP($A8,Deaths_since_10!$H:$KU,AS$1+2,FALSE)=0,NA(),VLOOKUP($A8,Deaths_since_10!$H:$KU,AS$1+2,FALSE))</f>
        <v>20453</v>
      </c>
      <c r="AT8">
        <f>IF(VLOOKUP($A8,Deaths_since_10!$H:$KU,AT$1+2,FALSE)=0,NA(),VLOOKUP($A8,Deaths_since_10!$H:$KU,AT$1+2,FALSE))</f>
        <v>20852</v>
      </c>
      <c r="AU8" t="e">
        <f>IF(VLOOKUP($A8,Deaths_since_10!$H:$KU,AU$1+2,FALSE)=0,NA(),VLOOKUP($A8,Deaths_since_10!$H:$KU,AU$1+2,FALSE))</f>
        <v>#N/A</v>
      </c>
      <c r="AV8" t="e">
        <f>IF(VLOOKUP($A8,Deaths_since_10!$H:$KU,AV$1+2,FALSE)=0,NA(),VLOOKUP($A8,Deaths_since_10!$H:$KU,AV$1+2,FALSE))</f>
        <v>#N/A</v>
      </c>
      <c r="AW8" t="e">
        <f>IF(VLOOKUP($A8,Deaths_since_10!$H:$KU,AW$1+2,FALSE)=0,NA(),VLOOKUP($A8,Deaths_since_10!$H:$KU,AW$1+2,FALSE))</f>
        <v>#N/A</v>
      </c>
      <c r="AX8" t="e">
        <f>IF(VLOOKUP($A8,Deaths_since_10!$H:$KU,AX$1+2,FALSE)=0,NA(),VLOOKUP($A8,Deaths_since_10!$H:$KU,AX$1+2,FALSE))</f>
        <v>#N/A</v>
      </c>
      <c r="AY8" t="e">
        <f>IF(VLOOKUP($A8,Deaths_since_10!$H:$KU,AY$1+2,FALSE)=0,NA(),VLOOKUP($A8,Deaths_since_10!$H:$KU,AY$1+2,FALSE))</f>
        <v>#N/A</v>
      </c>
      <c r="AZ8" t="e">
        <f>IF(VLOOKUP($A8,Deaths_since_10!$H:$KU,AZ$1+2,FALSE)=0,NA(),VLOOKUP($A8,Deaths_since_10!$H:$KU,AZ$1+2,FALSE))</f>
        <v>#N/A</v>
      </c>
      <c r="BA8" t="e">
        <f>IF(VLOOKUP($A8,Deaths_since_10!$H:$KU,BA$1+2,FALSE)=0,NA(),VLOOKUP($A8,Deaths_since_10!$H:$KU,BA$1+2,FALSE))</f>
        <v>#N/A</v>
      </c>
      <c r="BB8" t="e">
        <f>IF(VLOOKUP($A8,Deaths_since_10!$H:$KU,BB$1+2,FALSE)=0,NA(),VLOOKUP($A8,Deaths_since_10!$H:$KU,BB$1+2,FALSE))</f>
        <v>#N/A</v>
      </c>
      <c r="BC8" t="e">
        <f>IF(VLOOKUP($A8,Deaths_since_10!$H:$KU,BC$1+2,FALSE)=0,NA(),VLOOKUP($A8,Deaths_since_10!$H:$KU,BC$1+2,FALSE))</f>
        <v>#N/A</v>
      </c>
      <c r="BD8" t="e">
        <f>IF(VLOOKUP($A8,Deaths_since_10!$H:$KU,BD$1+2,FALSE)=0,NA(),VLOOKUP($A8,Deaths_since_10!$H:$KU,BD$1+2,FALSE))</f>
        <v>#N/A</v>
      </c>
      <c r="BE8" t="e">
        <f>IF(VLOOKUP($A8,Deaths_since_10!$H:$KU,BE$1+2,FALSE)=0,NA(),VLOOKUP($A8,Deaths_since_10!$H:$KU,BE$1+2,FALSE))</f>
        <v>#N/A</v>
      </c>
      <c r="BF8" t="e">
        <f>IF(VLOOKUP($A8,Deaths_since_10!$H:$KU,BF$1+2,FALSE)=0,NA(),VLOOKUP($A8,Deaths_since_10!$H:$KU,BF$1+2,FALSE))</f>
        <v>#N/A</v>
      </c>
      <c r="BG8" t="e">
        <f>IF(VLOOKUP($A8,Deaths_since_10!$H:$KU,BG$1+2,FALSE)=0,NA(),VLOOKUP($A8,Deaths_since_10!$H:$KU,BG$1+2,FALSE))</f>
        <v>#N/A</v>
      </c>
      <c r="BH8" t="e">
        <f>IF(VLOOKUP($A8,Deaths_since_10!$H:$KU,BH$1+2,FALSE)=0,NA(),VLOOKUP($A8,Deaths_since_10!$H:$KU,BH$1+2,FALSE))</f>
        <v>#N/A</v>
      </c>
      <c r="BI8" t="e">
        <f>IF(VLOOKUP($A8,Deaths_since_10!$H:$KU,BI$1+2,FALSE)=0,NA(),VLOOKUP($A8,Deaths_since_10!$H:$KU,BI$1+2,FALSE))</f>
        <v>#N/A</v>
      </c>
      <c r="BJ8" t="e">
        <f>IF(VLOOKUP($A8,Deaths_since_10!$H:$KU,BJ$1+2,FALSE)=0,NA(),VLOOKUP($A8,Deaths_since_10!$H:$KU,BJ$1+2,FALSE))</f>
        <v>#N/A</v>
      </c>
      <c r="BK8" t="e">
        <f>IF(VLOOKUP($A8,Deaths_since_10!$H:$KU,BK$1+2,FALSE)=0,NA(),VLOOKUP($A8,Deaths_since_10!$H:$KU,BK$1+2,FALSE))</f>
        <v>#N/A</v>
      </c>
      <c r="BL8" t="e">
        <f>IF(VLOOKUP($A8,Deaths_since_10!$H:$KU,BL$1+2,FALSE)=0,NA(),VLOOKUP($A8,Deaths_since_10!$H:$KU,BL$1+2,FALSE))</f>
        <v>#N/A</v>
      </c>
      <c r="BM8" t="e">
        <f>IF(VLOOKUP($A8,Deaths_since_10!$H:$KU,BM$1+2,FALSE)=0,NA(),VLOOKUP($A8,Deaths_since_10!$H:$KU,BM$1+2,FALSE))</f>
        <v>#N/A</v>
      </c>
      <c r="BN8" t="e">
        <f>IF(VLOOKUP($A8,Deaths_since_10!$H:$KU,BN$1+2,FALSE)=0,NA(),VLOOKUP($A8,Deaths_since_10!$H:$KU,BN$1+2,FALSE))</f>
        <v>#N/A</v>
      </c>
      <c r="BO8" t="e">
        <f>IF(VLOOKUP($A8,Deaths_since_10!$H:$KU,BO$1+2,FALSE)=0,NA(),VLOOKUP($A8,Deaths_since_10!$H:$KU,BO$1+2,FALSE))</f>
        <v>#N/A</v>
      </c>
      <c r="BP8" t="e">
        <f>IF(VLOOKUP($A8,Deaths_since_10!$H:$KU,BP$1+2,FALSE)=0,NA(),VLOOKUP($A8,Deaths_since_10!$H:$KU,BP$1+2,FALSE))</f>
        <v>#N/A</v>
      </c>
      <c r="BQ8" t="e">
        <f>IF(VLOOKUP($A8,Deaths_since_10!$H:$KU,BQ$1+2,FALSE)=0,NA(),VLOOKUP($A8,Deaths_since_10!$H:$KU,BQ$1+2,FALSE))</f>
        <v>#N/A</v>
      </c>
      <c r="BR8" t="e">
        <f>IF(VLOOKUP($A8,Deaths_since_10!$H:$KU,BR$1+2,FALSE)=0,NA(),VLOOKUP($A8,Deaths_since_10!$H:$KU,BR$1+2,FALSE))</f>
        <v>#N/A</v>
      </c>
      <c r="BS8" t="e">
        <f>IF(VLOOKUP($A8,Deaths_since_10!$H:$KU,BS$1+2,FALSE)=0,NA(),VLOOKUP($A8,Deaths_since_10!$H:$KU,BS$1+2,FALSE))</f>
        <v>#N/A</v>
      </c>
      <c r="BT8" t="e">
        <f>IF(VLOOKUP($A8,Deaths_since_10!$H:$KU,BT$1+2,FALSE)=0,NA(),VLOOKUP($A8,Deaths_since_10!$H:$KU,BT$1+2,FALSE))</f>
        <v>#N/A</v>
      </c>
      <c r="BU8" t="e">
        <f>IF(VLOOKUP($A8,Deaths_since_10!$H:$KU,BU$1+2,FALSE)=0,NA(),VLOOKUP($A8,Deaths_since_10!$H:$KU,BU$1+2,FALSE))</f>
        <v>#N/A</v>
      </c>
      <c r="BV8" t="e">
        <f>IF(VLOOKUP($A8,Deaths_since_10!$H:$KU,BV$1+2,FALSE)=0,NA(),VLOOKUP($A8,Deaths_since_10!$H:$KU,BV$1+2,FALSE))</f>
        <v>#N/A</v>
      </c>
      <c r="BW8" t="e">
        <f>IF(VLOOKUP($A8,Deaths_since_10!$H:$KU,BW$1+2,FALSE)=0,NA(),VLOOKUP($A8,Deaths_since_10!$H:$KU,BW$1+2,FALSE))</f>
        <v>#N/A</v>
      </c>
      <c r="BX8" t="e">
        <f>IF(VLOOKUP($A8,Deaths_since_10!$H:$KU,BX$1+2,FALSE)=0,NA(),VLOOKUP($A8,Deaths_since_10!$H:$KU,BX$1+2,FALSE))</f>
        <v>#N/A</v>
      </c>
      <c r="BY8" t="e">
        <f>IF(VLOOKUP($A8,Deaths_since_10!$H:$KU,BY$1+2,FALSE)=0,NA(),VLOOKUP($A8,Deaths_since_10!$H:$KU,BY$1+2,FALSE))</f>
        <v>#N/A</v>
      </c>
      <c r="BZ8" t="e">
        <f>IF(VLOOKUP($A8,Deaths_since_10!$H:$KU,BZ$1+2,FALSE)=0,NA(),VLOOKUP($A8,Deaths_since_10!$H:$KU,BZ$1+2,FALSE))</f>
        <v>#N/A</v>
      </c>
      <c r="CA8" t="e">
        <f>IF(VLOOKUP($A8,Deaths_since_10!$H:$KU,CA$1+2,FALSE)=0,NA(),VLOOKUP($A8,Deaths_since_10!$H:$KU,CA$1+2,FALSE))</f>
        <v>#N/A</v>
      </c>
      <c r="CB8" t="e">
        <f>IF(VLOOKUP($A8,Deaths_since_10!$H:$KU,CB$1+2,FALSE)=0,NA(),VLOOKUP($A8,Deaths_since_10!$H:$KU,CB$1+2,FALSE))</f>
        <v>#N/A</v>
      </c>
      <c r="CC8" t="e">
        <f>IF(VLOOKUP($A8,Deaths_since_10!$H:$KU,CC$1+2,FALSE)=0,NA(),VLOOKUP($A8,Deaths_since_10!$H:$KU,CC$1+2,FALSE))</f>
        <v>#N/A</v>
      </c>
      <c r="CD8" t="e">
        <f>IF(VLOOKUP($A8,Deaths_since_10!$H:$KU,CD$1+2,FALSE)=0,NA(),VLOOKUP($A8,Deaths_since_10!$H:$KU,CD$1+2,FALSE))</f>
        <v>#N/A</v>
      </c>
      <c r="CE8" t="e">
        <f>IF(VLOOKUP($A8,Deaths_since_10!$H:$KU,CE$1+2,FALSE)=0,NA(),VLOOKUP($A8,Deaths_since_10!$H:$KU,CE$1+2,FALSE))</f>
        <v>#N/A</v>
      </c>
      <c r="CF8" t="e">
        <f>IF(VLOOKUP($A8,Deaths_since_10!$H:$KU,CF$1+2,FALSE)=0,NA(),VLOOKUP($A8,Deaths_since_10!$H:$KU,CF$1+2,FALSE))</f>
        <v>#N/A</v>
      </c>
      <c r="CG8" t="e">
        <f>IF(VLOOKUP($A8,Deaths_since_10!$H:$KU,CG$1+2,FALSE)=0,NA(),VLOOKUP($A8,Deaths_since_10!$H:$KU,CG$1+2,FALSE))</f>
        <v>#N/A</v>
      </c>
      <c r="CH8" t="e">
        <f>IF(VLOOKUP($A8,Deaths_since_10!$H:$KU,CH$1+2,FALSE)=0,NA(),VLOOKUP($A8,Deaths_since_10!$H:$KU,CH$1+2,FALSE))</f>
        <v>#N/A</v>
      </c>
      <c r="CI8" t="e">
        <f>IF(VLOOKUP($A8,Deaths_since_10!$H:$KU,CI$1+2,FALSE)=0,NA(),VLOOKUP($A8,Deaths_since_10!$H:$KU,CI$1+2,FALSE))</f>
        <v>#N/A</v>
      </c>
      <c r="CJ8" t="e">
        <f>IF(VLOOKUP($A8,Deaths_since_10!$H:$KU,CJ$1+2,FALSE)=0,NA(),VLOOKUP($A8,Deaths_since_10!$H:$KU,CJ$1+2,FALSE))</f>
        <v>#N/A</v>
      </c>
      <c r="CK8" t="e">
        <f>IF(VLOOKUP($A8,Deaths_since_10!$H:$KU,CK$1+2,FALSE)=0,NA(),VLOOKUP($A8,Deaths_since_10!$H:$KU,CK$1+2,FALSE))</f>
        <v>#N/A</v>
      </c>
      <c r="CL8" t="e">
        <f>IF(VLOOKUP($A8,Deaths_since_10!$H:$KU,CL$1+2,FALSE)=0,NA(),VLOOKUP($A8,Deaths_since_10!$H:$KU,CL$1+2,FALSE))</f>
        <v>#N/A</v>
      </c>
      <c r="CM8" t="e">
        <f>IF(VLOOKUP($A8,Deaths_since_10!$H:$KU,CM$1+2,FALSE)=0,NA(),VLOOKUP($A8,Deaths_since_10!$H:$KU,CM$1+2,FALSE))</f>
        <v>#N/A</v>
      </c>
      <c r="CN8" t="e">
        <f>IF(VLOOKUP($A8,Deaths_since_10!$H:$KU,CN$1+2,FALSE)=0,NA(),VLOOKUP($A8,Deaths_since_10!$H:$KU,CN$1+2,FALSE))</f>
        <v>#N/A</v>
      </c>
      <c r="CO8" t="e">
        <f>IF(VLOOKUP($A8,Deaths_since_10!$H:$KU,CO$1+2,FALSE)=0,NA(),VLOOKUP($A8,Deaths_since_10!$H:$KU,CO$1+2,FALSE))</f>
        <v>#N/A</v>
      </c>
      <c r="CP8" t="e">
        <f>IF(VLOOKUP($A8,Deaths_since_10!$H:$KU,CP$1+2,FALSE)=0,NA(),VLOOKUP($A8,Deaths_since_10!$H:$KU,CP$1+2,FALSE))</f>
        <v>#N/A</v>
      </c>
      <c r="CQ8" t="e">
        <f>IF(VLOOKUP($A8,Deaths_since_10!$H:$KU,CQ$1+2,FALSE)=0,NA(),VLOOKUP($A8,Deaths_since_10!$H:$KU,CQ$1+2,FALSE))</f>
        <v>#N/A</v>
      </c>
      <c r="CR8" t="e">
        <f>IF(VLOOKUP($A8,Deaths_since_10!$H:$KU,CR$1+2,FALSE)=0,NA(),VLOOKUP($A8,Deaths_since_10!$H:$KU,CR$1+2,FALSE))</f>
        <v>#N/A</v>
      </c>
      <c r="CS8" t="e">
        <f>IF(VLOOKUP($A8,Deaths_since_10!$H:$KU,CS$1+2,FALSE)=0,NA(),VLOOKUP($A8,Deaths_since_10!$H:$KU,CS$1+2,FALSE))</f>
        <v>#N/A</v>
      </c>
      <c r="CT8" t="e">
        <f>IF(VLOOKUP($A8,Deaths_since_10!$H:$KU,CT$1+2,FALSE)=0,NA(),VLOOKUP($A8,Deaths_since_10!$H:$KU,CT$1+2,FALSE))</f>
        <v>#N/A</v>
      </c>
      <c r="CU8" t="e">
        <f>IF(VLOOKUP($A8,Deaths_since_10!$H:$KU,CU$1+2,FALSE)=0,NA(),VLOOKUP($A8,Deaths_since_10!$H:$KU,CU$1+2,FALSE))</f>
        <v>#N/A</v>
      </c>
      <c r="CV8" t="e">
        <f>IF(VLOOKUP($A8,Deaths_since_10!$H:$KU,CV$1+2,FALSE)=0,NA(),VLOOKUP($A8,Deaths_since_10!$H:$KU,CV$1+2,FALSE))</f>
        <v>#N/A</v>
      </c>
      <c r="CW8" t="e">
        <f>IF(VLOOKUP($A8,Deaths_since_10!$H:$KU,CW$1+2,FALSE)=0,NA(),VLOOKUP($A8,Deaths_since_10!$H:$KU,CW$1+2,FALSE))</f>
        <v>#N/A</v>
      </c>
      <c r="CX8" t="e">
        <f>IF(VLOOKUP($A8,Deaths_since_10!$H:$KU,CX$1+2,FALSE)=0,NA(),VLOOKUP($A8,Deaths_since_10!$H:$KU,CX$1+2,FALSE))</f>
        <v>#N/A</v>
      </c>
      <c r="CY8" t="e">
        <f>IF(VLOOKUP($A8,Deaths_since_10!$H:$KU,CY$1+2,FALSE)=0,NA(),VLOOKUP($A8,Deaths_since_10!$H:$KU,CY$1+2,FALSE))</f>
        <v>#N/A</v>
      </c>
      <c r="CZ8" t="e">
        <f>IF(VLOOKUP($A8,Deaths_since_10!$H:$KU,CZ$1+2,FALSE)=0,NA(),VLOOKUP($A8,Deaths_since_10!$H:$KU,CZ$1+2,FALSE))</f>
        <v>#N/A</v>
      </c>
      <c r="DA8" t="e">
        <f>IF(VLOOKUP($A8,Deaths_since_10!$H:$KU,DA$1+2,FALSE)=0,NA(),VLOOKUP($A8,Deaths_since_10!$H:$KU,DA$1+2,FALSE))</f>
        <v>#N/A</v>
      </c>
      <c r="DB8" t="e">
        <f>IF(VLOOKUP($A8,Deaths_since_10!$H:$KU,DB$1+2,FALSE)=0,NA(),VLOOKUP($A8,Deaths_since_10!$H:$KU,DB$1+2,FALSE))</f>
        <v>#N/A</v>
      </c>
      <c r="DC8" t="e">
        <f>IF(VLOOKUP($A8,Deaths_since_10!$H:$KU,DC$1+2,FALSE)=0,NA(),VLOOKUP($A8,Deaths_since_10!$H:$KU,DC$1+2,FALSE))</f>
        <v>#N/A</v>
      </c>
      <c r="DD8" t="e">
        <f>IF(VLOOKUP($A8,Deaths_since_10!$H:$KU,DD$1+2,FALSE)=0,NA(),VLOOKUP($A8,Deaths_since_10!$H:$KU,DD$1+2,FALSE))</f>
        <v>#N/A</v>
      </c>
      <c r="DE8" t="e">
        <f>IF(VLOOKUP($A8,Deaths_since_10!$H:$KU,DE$1+2,FALSE)=0,NA(),VLOOKUP($A8,Deaths_since_10!$H:$KU,DE$1+2,FALSE))</f>
        <v>#N/A</v>
      </c>
      <c r="DF8" t="e">
        <f>IF(VLOOKUP($A8,Deaths_since_10!$H:$KU,DF$1+2,FALSE)=0,NA(),VLOOKUP($A8,Deaths_since_10!$H:$KU,DF$1+2,FALSE))</f>
        <v>#N/A</v>
      </c>
      <c r="DG8" t="e">
        <f>IF(VLOOKUP($A8,Deaths_since_10!$H:$KU,DG$1+2,FALSE)=0,NA(),VLOOKUP($A8,Deaths_since_10!$H:$KU,DG$1+2,FALSE))</f>
        <v>#N/A</v>
      </c>
      <c r="DH8" t="e">
        <f>IF(VLOOKUP($A8,Deaths_since_10!$H:$KU,DH$1+2,FALSE)=0,NA(),VLOOKUP($A8,Deaths_since_10!$H:$KU,DH$1+2,FALSE))</f>
        <v>#N/A</v>
      </c>
      <c r="DI8" t="e">
        <f>IF(VLOOKUP($A8,Deaths_since_10!$H:$KU,DI$1+2,FALSE)=0,NA(),VLOOKUP($A8,Deaths_since_10!$H:$KU,DI$1+2,FALSE))</f>
        <v>#N/A</v>
      </c>
      <c r="DJ8" t="e">
        <f>IF(VLOOKUP($A8,Deaths_since_10!$H:$KU,DJ$1+2,FALSE)=0,NA(),VLOOKUP($A8,Deaths_since_10!$H:$KU,DJ$1+2,FALSE))</f>
        <v>#N/A</v>
      </c>
      <c r="DK8" t="e">
        <f>IF(VLOOKUP($A8,Deaths_since_10!$H:$KU,DK$1+2,FALSE)=0,NA(),VLOOKUP($A8,Deaths_since_10!$H:$KU,DK$1+2,FALSE))</f>
        <v>#N/A</v>
      </c>
      <c r="DL8" t="e">
        <f>IF(VLOOKUP($A8,Deaths_since_10!$H:$KU,DL$1+2,FALSE)=0,NA(),VLOOKUP($A8,Deaths_since_10!$H:$KU,DL$1+2,FALSE))</f>
        <v>#N/A</v>
      </c>
      <c r="DM8" t="e">
        <f>IF(VLOOKUP($A8,Deaths_since_10!$H:$KU,DM$1+2,FALSE)=0,NA(),VLOOKUP($A8,Deaths_since_10!$H:$KU,DM$1+2,FALSE))</f>
        <v>#N/A</v>
      </c>
      <c r="DN8" t="e">
        <f>IF(VLOOKUP($A8,Deaths_since_10!$H:$KU,DN$1+2,FALSE)=0,NA(),VLOOKUP($A8,Deaths_since_10!$H:$KU,DN$1+2,FALSE))</f>
        <v>#N/A</v>
      </c>
      <c r="DO8" t="e">
        <f>IF(VLOOKUP($A8,Deaths_since_10!$H:$KU,DO$1+2,FALSE)=0,NA(),VLOOKUP($A8,Deaths_since_10!$H:$KU,DO$1+2,FALSE))</f>
        <v>#N/A</v>
      </c>
      <c r="DP8" t="e">
        <f>IF(VLOOKUP($A8,Deaths_since_10!$H:$KU,DP$1+2,FALSE)=0,NA(),VLOOKUP($A8,Deaths_since_10!$H:$KU,DP$1+2,FALSE))</f>
        <v>#N/A</v>
      </c>
      <c r="DQ8" t="e">
        <f>IF(VLOOKUP($A8,Deaths_since_10!$H:$KU,DQ$1+2,FALSE)=0,NA(),VLOOKUP($A8,Deaths_since_10!$H:$KU,DQ$1+2,FALSE))</f>
        <v>#N/A</v>
      </c>
      <c r="DR8" t="e">
        <f>IF(VLOOKUP($A8,Deaths_since_10!$H:$KU,DR$1+2,FALSE)=0,NA(),VLOOKUP($A8,Deaths_since_10!$H:$KU,DR$1+2,FALSE))</f>
        <v>#N/A</v>
      </c>
      <c r="DS8" t="e">
        <f>IF(VLOOKUP($A8,Deaths_since_10!$H:$KU,DS$1+2,FALSE)=0,NA(),VLOOKUP($A8,Deaths_since_10!$H:$KU,DS$1+2,FALSE))</f>
        <v>#N/A</v>
      </c>
      <c r="DT8" t="e">
        <f>IF(VLOOKUP($A8,Deaths_since_10!$H:$KU,DT$1+2,FALSE)=0,NA(),VLOOKUP($A8,Deaths_since_10!$H:$KU,DT$1+2,FALSE))</f>
        <v>#N/A</v>
      </c>
      <c r="DU8" t="e">
        <f>IF(VLOOKUP($A8,Deaths_since_10!$H:$KU,DU$1+2,FALSE)=0,NA(),VLOOKUP($A8,Deaths_since_10!$H:$KU,DU$1+2,FALSE))</f>
        <v>#N/A</v>
      </c>
      <c r="DV8" t="e">
        <f>IF(VLOOKUP($A8,Deaths_since_10!$H:$KU,DV$1+2,FALSE)=0,NA(),VLOOKUP($A8,Deaths_since_10!$H:$KU,DV$1+2,FALSE))</f>
        <v>#N/A</v>
      </c>
      <c r="DW8" t="e">
        <f>IF(VLOOKUP($A8,Deaths_since_10!$H:$KU,DW$1+2,FALSE)=0,NA(),VLOOKUP($A8,Deaths_since_10!$H:$KU,DW$1+2,FALSE))</f>
        <v>#N/A</v>
      </c>
      <c r="DX8" t="e">
        <f>IF(VLOOKUP($A8,Deaths_since_10!$H:$KU,DX$1+2,FALSE)=0,NA(),VLOOKUP($A8,Deaths_since_10!$H:$KU,DX$1+2,FALSE))</f>
        <v>#N/A</v>
      </c>
      <c r="DY8" t="e">
        <f>IF(VLOOKUP($A8,Deaths_since_10!$H:$KU,DY$1+2,FALSE)=0,NA(),VLOOKUP($A8,Deaths_since_10!$H:$KU,DY$1+2,FALSE))</f>
        <v>#N/A</v>
      </c>
      <c r="DZ8" t="e">
        <f>IF(VLOOKUP($A8,Deaths_since_10!$H:$KU,DZ$1+2,FALSE)=0,NA(),VLOOKUP($A8,Deaths_since_10!$H:$KU,DZ$1+2,FALSE))</f>
        <v>#N/A</v>
      </c>
      <c r="EA8" t="e">
        <f>IF(VLOOKUP($A8,Deaths_since_10!$H:$KU,EA$1+2,FALSE)=0,NA(),VLOOKUP($A8,Deaths_since_10!$H:$KU,EA$1+2,FALSE))</f>
        <v>#N/A</v>
      </c>
      <c r="EB8" t="e">
        <f>IF(VLOOKUP($A8,Deaths_since_10!$H:$KU,EB$1+2,FALSE)=0,NA(),VLOOKUP($A8,Deaths_since_10!$H:$KU,EB$1+2,FALSE))</f>
        <v>#N/A</v>
      </c>
      <c r="EC8" t="e">
        <f>IF(VLOOKUP($A8,Deaths_since_10!$H:$KU,EC$1+2,FALSE)=0,NA(),VLOOKUP($A8,Deaths_since_10!$H:$KU,EC$1+2,FALSE))</f>
        <v>#N/A</v>
      </c>
      <c r="ED8" t="e">
        <f>IF(VLOOKUP($A8,Deaths_since_10!$H:$KU,ED$1+2,FALSE)=0,NA(),VLOOKUP($A8,Deaths_since_10!$H:$KU,ED$1+2,FALSE))</f>
        <v>#N/A</v>
      </c>
      <c r="EE8" t="e">
        <f>IF(VLOOKUP($A8,Deaths_since_10!$H:$KU,EE$1+2,FALSE)=0,NA(),VLOOKUP($A8,Deaths_since_10!$H:$KU,EE$1+2,FALSE))</f>
        <v>#N/A</v>
      </c>
      <c r="EF8" t="e">
        <f>IF(VLOOKUP($A8,Deaths_since_10!$H:$KU,EF$1+2,FALSE)=0,NA(),VLOOKUP($A8,Deaths_since_10!$H:$KU,EF$1+2,FALSE))</f>
        <v>#N/A</v>
      </c>
      <c r="EG8" t="e">
        <f>IF(VLOOKUP($A8,Deaths_since_10!$H:$KU,EG$1+2,FALSE)=0,NA(),VLOOKUP($A8,Deaths_since_10!$H:$KU,EG$1+2,FALSE))</f>
        <v>#N/A</v>
      </c>
      <c r="EH8" t="e">
        <f>IF(VLOOKUP($A8,Deaths_since_10!$H:$KU,EH$1+2,FALSE)=0,NA(),VLOOKUP($A8,Deaths_since_10!$H:$KU,EH$1+2,FALSE))</f>
        <v>#N/A</v>
      </c>
      <c r="EI8" t="e">
        <f>IF(VLOOKUP($A8,Deaths_since_10!$H:$KU,EI$1+2,FALSE)=0,NA(),VLOOKUP($A8,Deaths_since_10!$H:$KU,EI$1+2,FALSE))</f>
        <v>#N/A</v>
      </c>
      <c r="EJ8" t="e">
        <f>IF(VLOOKUP($A8,Deaths_since_10!$H:$KU,EJ$1+2,FALSE)=0,NA(),VLOOKUP($A8,Deaths_since_10!$H:$KU,EJ$1+2,FALSE))</f>
        <v>#N/A</v>
      </c>
      <c r="EK8" t="e">
        <f>IF(VLOOKUP($A8,Deaths_since_10!$H:$KU,EK$1+2,FALSE)=0,NA(),VLOOKUP($A8,Deaths_since_10!$H:$KU,EK$1+2,FALSE))</f>
        <v>#N/A</v>
      </c>
      <c r="EL8" t="e">
        <f>IF(VLOOKUP($A8,Deaths_since_10!$H:$KU,EL$1+2,FALSE)=0,NA(),VLOOKUP($A8,Deaths_since_10!$H:$KU,EL$1+2,FALSE))</f>
        <v>#N/A</v>
      </c>
      <c r="EM8" t="e">
        <f>IF(VLOOKUP($A8,Deaths_since_10!$H:$KU,EM$1+2,FALSE)=0,NA(),VLOOKUP($A8,Deaths_since_10!$H:$KU,EM$1+2,FALSE))</f>
        <v>#N/A</v>
      </c>
      <c r="EN8" t="e">
        <f>IF(VLOOKUP($A8,Deaths_since_10!$H:$KU,EN$1+2,FALSE)=0,NA(),VLOOKUP($A8,Deaths_since_10!$H:$KU,EN$1+2,FALSE))</f>
        <v>#N/A</v>
      </c>
      <c r="EO8" t="e">
        <f>IF(VLOOKUP($A8,Deaths_since_10!$H:$KU,EO$1+2,FALSE)=0,NA(),VLOOKUP($A8,Deaths_since_10!$H:$KU,EO$1+2,FALSE))</f>
        <v>#N/A</v>
      </c>
      <c r="EP8" t="e">
        <f>IF(VLOOKUP($A8,Deaths_since_10!$H:$KU,EP$1+2,FALSE)=0,NA(),VLOOKUP($A8,Deaths_since_10!$H:$KU,EP$1+2,FALSE))</f>
        <v>#N/A</v>
      </c>
      <c r="EQ8" t="e">
        <f>IF(VLOOKUP($A8,Deaths_since_10!$H:$KU,EQ$1+2,FALSE)=0,NA(),VLOOKUP($A8,Deaths_since_10!$H:$KU,EQ$1+2,FALSE))</f>
        <v>#N/A</v>
      </c>
      <c r="ER8" t="e">
        <f>IF(VLOOKUP($A8,Deaths_since_10!$H:$KU,ER$1+2,FALSE)=0,NA(),VLOOKUP($A8,Deaths_since_10!$H:$KU,ER$1+2,FALSE))</f>
        <v>#N/A</v>
      </c>
      <c r="ES8" t="e">
        <f>IF(VLOOKUP($A8,Deaths_since_10!$H:$KU,ES$1+2,FALSE)=0,NA(),VLOOKUP($A8,Deaths_since_10!$H:$KU,ES$1+2,FALSE))</f>
        <v>#N/A</v>
      </c>
      <c r="ET8" t="e">
        <f>IF(VLOOKUP($A8,Deaths_since_10!$H:$KU,ET$1+2,FALSE)=0,NA(),VLOOKUP($A8,Deaths_since_10!$H:$KU,ET$1+2,FALSE))</f>
        <v>#N/A</v>
      </c>
      <c r="EU8" t="e">
        <f>IF(VLOOKUP($A8,Deaths_since_10!$H:$KU,EU$1+2,FALSE)=0,NA(),VLOOKUP($A8,Deaths_since_10!$H:$KU,EU$1+2,FALSE))</f>
        <v>#N/A</v>
      </c>
      <c r="EV8" t="e">
        <f>IF(VLOOKUP($A8,Deaths_since_10!$H:$KU,EV$1+2,FALSE)=0,NA(),VLOOKUP($A8,Deaths_since_10!$H:$KU,EV$1+2,FALSE))</f>
        <v>#N/A</v>
      </c>
      <c r="EW8" t="e">
        <f>IF(VLOOKUP($A8,Deaths_since_10!$H:$KU,EW$1+2,FALSE)=0,NA(),VLOOKUP($A8,Deaths_since_10!$H:$KU,EW$1+2,FALSE))</f>
        <v>#N/A</v>
      </c>
      <c r="EX8" t="e">
        <f>IF(VLOOKUP($A8,Deaths_since_10!$H:$KU,EX$1+2,FALSE)=0,NA(),VLOOKUP($A8,Deaths_since_10!$H:$KU,EX$1+2,FALSE))</f>
        <v>#N/A</v>
      </c>
      <c r="EY8" t="e">
        <f>IF(VLOOKUP($A8,Deaths_since_10!$H:$KU,EY$1+2,FALSE)=0,NA(),VLOOKUP($A8,Deaths_since_10!$H:$KU,EY$1+2,FALSE))</f>
        <v>#N/A</v>
      </c>
      <c r="EZ8" t="e">
        <f>IF(VLOOKUP($A8,Deaths_since_10!$H:$KU,EZ$1+2,FALSE)=0,NA(),VLOOKUP($A8,Deaths_since_10!$H:$KU,EZ$1+2,FALSE))</f>
        <v>#N/A</v>
      </c>
      <c r="FA8" t="e">
        <f>IF(VLOOKUP($A8,Deaths_since_10!$H:$KU,FA$1+2,FALSE)=0,NA(),VLOOKUP($A8,Deaths_since_10!$H:$KU,FA$1+2,FALSE))</f>
        <v>#N/A</v>
      </c>
      <c r="FB8" t="e">
        <f>IF(VLOOKUP($A8,Deaths_since_10!$H:$KU,FB$1+2,FALSE)=0,NA(),VLOOKUP($A8,Deaths_since_10!$H:$KU,FB$1+2,FALSE))</f>
        <v>#N/A</v>
      </c>
      <c r="FC8" t="e">
        <f>IF(VLOOKUP($A8,Deaths_since_10!$H:$KU,FC$1+2,FALSE)=0,NA(),VLOOKUP($A8,Deaths_since_10!$H:$KU,FC$1+2,FALSE))</f>
        <v>#N/A</v>
      </c>
      <c r="FD8" t="e">
        <f>IF(VLOOKUP($A8,Deaths_since_10!$H:$KU,FD$1+2,FALSE)=0,NA(),VLOOKUP($A8,Deaths_since_10!$H:$KU,FD$1+2,FALSE))</f>
        <v>#N/A</v>
      </c>
      <c r="FE8" t="e">
        <f>IF(VLOOKUP($A8,Deaths_since_10!$H:$KU,FE$1+2,FALSE)=0,NA(),VLOOKUP($A8,Deaths_since_10!$H:$KU,FE$1+2,FALSE))</f>
        <v>#N/A</v>
      </c>
      <c r="FF8" t="e">
        <f>IF(VLOOKUP($A8,Deaths_since_10!$H:$KU,FF$1+2,FALSE)=0,NA(),VLOOKUP($A8,Deaths_since_10!$H:$KU,FF$1+2,FALSE))</f>
        <v>#N/A</v>
      </c>
      <c r="FG8" t="e">
        <f>IF(VLOOKUP($A8,Deaths_since_10!$H:$KU,FG$1+2,FALSE)=0,NA(),VLOOKUP($A8,Deaths_since_10!$H:$KU,FG$1+2,FALSE))</f>
        <v>#N/A</v>
      </c>
      <c r="FH8" t="e">
        <f>IF(VLOOKUP($A8,Deaths_since_10!$H:$KU,FH$1+2,FALSE)=0,NA(),VLOOKUP($A8,Deaths_since_10!$H:$KU,FH$1+2,FALSE))</f>
        <v>#N/A</v>
      </c>
      <c r="FI8" t="e">
        <f>IF(VLOOKUP($A8,Deaths_since_10!$H:$KU,FI$1+2,FALSE)=0,NA(),VLOOKUP($A8,Deaths_since_10!$H:$KU,FI$1+2,FALSE))</f>
        <v>#N/A</v>
      </c>
      <c r="FJ8" t="e">
        <f>IF(VLOOKUP($A8,Deaths_since_10!$H:$KU,FJ$1+2,FALSE)=0,NA(),VLOOKUP($A8,Deaths_since_10!$H:$KU,FJ$1+2,FALSE))</f>
        <v>#N/A</v>
      </c>
      <c r="FK8" t="e">
        <f>IF(VLOOKUP($A8,Deaths_since_10!$H:$KU,FK$1+2,FALSE)=0,NA(),VLOOKUP($A8,Deaths_since_10!$H:$KU,FK$1+2,FALSE))</f>
        <v>#N/A</v>
      </c>
      <c r="FL8" t="e">
        <f>IF(VLOOKUP($A8,Deaths_since_10!$H:$KU,FL$1+2,FALSE)=0,NA(),VLOOKUP($A8,Deaths_since_10!$H:$KU,FL$1+2,FALSE))</f>
        <v>#N/A</v>
      </c>
      <c r="FM8" t="e">
        <f>IF(VLOOKUP($A8,Deaths_since_10!$H:$KU,FM$1+2,FALSE)=0,NA(),VLOOKUP($A8,Deaths_since_10!$H:$KU,FM$1+2,FALSE))</f>
        <v>#N/A</v>
      </c>
      <c r="FN8" t="e">
        <f>IF(VLOOKUP($A8,Deaths_since_10!$H:$KU,FN$1+2,FALSE)=0,NA(),VLOOKUP($A8,Deaths_since_10!$H:$KU,FN$1+2,FALSE))</f>
        <v>#N/A</v>
      </c>
      <c r="FO8" t="e">
        <f>IF(VLOOKUP($A8,Deaths_since_10!$H:$KU,FO$1+2,FALSE)=0,NA(),VLOOKUP($A8,Deaths_since_10!$H:$KU,FO$1+2,FALSE))</f>
        <v>#N/A</v>
      </c>
      <c r="FP8" t="e">
        <f>IF(VLOOKUP($A8,Deaths_since_10!$H:$KU,FP$1+2,FALSE)=0,NA(),VLOOKUP($A8,Deaths_since_10!$H:$KU,FP$1+2,FALSE))</f>
        <v>#N/A</v>
      </c>
      <c r="FQ8" t="e">
        <f>IF(VLOOKUP($A8,Deaths_since_10!$H:$KU,FQ$1+2,FALSE)=0,NA(),VLOOKUP($A8,Deaths_since_10!$H:$KU,FQ$1+2,FALSE))</f>
        <v>#N/A</v>
      </c>
      <c r="FR8" t="e">
        <f>IF(VLOOKUP($A8,Deaths_since_10!$H:$KU,FR$1+2,FALSE)=0,NA(),VLOOKUP($A8,Deaths_since_10!$H:$KU,FR$1+2,FALSE))</f>
        <v>#N/A</v>
      </c>
      <c r="FS8" t="e">
        <f>IF(VLOOKUP($A8,Deaths_since_10!$H:$KU,FS$1+2,FALSE)=0,NA(),VLOOKUP($A8,Deaths_since_10!$H:$KU,FS$1+2,FALSE))</f>
        <v>#N/A</v>
      </c>
      <c r="FT8" t="e">
        <f>IF(VLOOKUP($A8,Deaths_since_10!$H:$KU,FT$1+2,FALSE)=0,NA(),VLOOKUP($A8,Deaths_since_10!$H:$KU,FT$1+2,FALSE))</f>
        <v>#N/A</v>
      </c>
      <c r="FU8" t="e">
        <f>IF(VLOOKUP($A8,Deaths_since_10!$H:$KU,FU$1+2,FALSE)=0,NA(),VLOOKUP($A8,Deaths_since_10!$H:$KU,FU$1+2,FALSE))</f>
        <v>#N/A</v>
      </c>
      <c r="FV8" t="e">
        <f>IF(VLOOKUP($A8,Deaths_since_10!$H:$KU,FV$1+2,FALSE)=0,NA(),VLOOKUP($A8,Deaths_since_10!$H:$KU,FV$1+2,FALSE))</f>
        <v>#N/A</v>
      </c>
      <c r="FW8" t="e">
        <f>IF(VLOOKUP($A8,Deaths_since_10!$H:$KU,FW$1+2,FALSE)=0,NA(),VLOOKUP($A8,Deaths_since_10!$H:$KU,FW$1+2,FALSE))</f>
        <v>#N/A</v>
      </c>
      <c r="FX8" t="e">
        <f>IF(VLOOKUP($A8,Deaths_since_10!$H:$KU,FX$1+2,FALSE)=0,NA(),VLOOKUP($A8,Deaths_since_10!$H:$KU,FX$1+2,FALSE))</f>
        <v>#N/A</v>
      </c>
      <c r="FY8" t="e">
        <f>IF(VLOOKUP($A8,Deaths_since_10!$H:$KU,FY$1+2,FALSE)=0,NA(),VLOOKUP($A8,Deaths_since_10!$H:$KU,FY$1+2,FALSE))</f>
        <v>#N/A</v>
      </c>
      <c r="FZ8" t="e">
        <f>IF(VLOOKUP($A8,Deaths_since_10!$H:$KU,FZ$1+2,FALSE)=0,NA(),VLOOKUP($A8,Deaths_since_10!$H:$KU,FZ$1+2,FALSE))</f>
        <v>#N/A</v>
      </c>
      <c r="GA8" t="e">
        <f>IF(VLOOKUP($A8,Deaths_since_10!$H:$KU,GA$1+2,FALSE)=0,NA(),VLOOKUP($A8,Deaths_since_10!$H:$KU,GA$1+2,FALSE))</f>
        <v>#N/A</v>
      </c>
      <c r="GB8" t="e">
        <f>IF(VLOOKUP($A8,Deaths_since_10!$H:$KU,GB$1+2,FALSE)=0,NA(),VLOOKUP($A8,Deaths_since_10!$H:$KU,GB$1+2,FALSE))</f>
        <v>#N/A</v>
      </c>
      <c r="GC8" t="e">
        <f>IF(VLOOKUP($A8,Deaths_since_10!$H:$KU,GC$1+2,FALSE)=0,NA(),VLOOKUP($A8,Deaths_since_10!$H:$KU,GC$1+2,FALSE))</f>
        <v>#N/A</v>
      </c>
      <c r="GD8" t="e">
        <f>IF(VLOOKUP($A8,Deaths_since_10!$H:$KU,GD$1+2,FALSE)=0,NA(),VLOOKUP($A8,Deaths_since_10!$H:$KU,GD$1+2,FALSE))</f>
        <v>#N/A</v>
      </c>
      <c r="GE8" t="e">
        <f>IF(VLOOKUP($A8,Deaths_since_10!$H:$KU,GE$1+2,FALSE)=0,NA(),VLOOKUP($A8,Deaths_since_10!$H:$KU,GE$1+2,FALSE))</f>
        <v>#N/A</v>
      </c>
      <c r="GF8" t="e">
        <f>IF(VLOOKUP($A8,Deaths_since_10!$H:$KU,GF$1+2,FALSE)=0,NA(),VLOOKUP($A8,Deaths_since_10!$H:$KU,GF$1+2,FALSE))</f>
        <v>#N/A</v>
      </c>
      <c r="GG8" t="e">
        <f>IF(VLOOKUP($A8,Deaths_since_10!$H:$KU,GG$1+2,FALSE)=0,NA(),VLOOKUP($A8,Deaths_since_10!$H:$KU,GG$1+2,FALSE))</f>
        <v>#N/A</v>
      </c>
      <c r="GH8" t="e">
        <f>IF(VLOOKUP($A8,Deaths_since_10!$H:$KU,GH$1+2,FALSE)=0,NA(),VLOOKUP($A8,Deaths_since_10!$H:$KU,GH$1+2,FALSE))</f>
        <v>#N/A</v>
      </c>
      <c r="GI8" t="e">
        <f>IF(VLOOKUP($A8,Deaths_since_10!$H:$KU,GI$1+2,FALSE)=0,NA(),VLOOKUP($A8,Deaths_since_10!$H:$KU,GI$1+2,FALSE))</f>
        <v>#N/A</v>
      </c>
      <c r="GJ8" t="e">
        <f>IF(VLOOKUP($A8,Deaths_since_10!$H:$KU,GJ$1+2,FALSE)=0,NA(),VLOOKUP($A8,Deaths_since_10!$H:$KU,GJ$1+2,FALSE))</f>
        <v>#N/A</v>
      </c>
      <c r="GK8" t="e">
        <f>IF(VLOOKUP($A8,Deaths_since_10!$H:$KU,GK$1+2,FALSE)=0,NA(),VLOOKUP($A8,Deaths_since_10!$H:$KU,GK$1+2,FALSE))</f>
        <v>#N/A</v>
      </c>
      <c r="GL8" t="e">
        <f>IF(VLOOKUP($A8,Deaths_since_10!$H:$KU,GL$1+2,FALSE)=0,NA(),VLOOKUP($A8,Deaths_since_10!$H:$KU,GL$1+2,FALSE))</f>
        <v>#N/A</v>
      </c>
      <c r="GM8" t="e">
        <f>IF(VLOOKUP($A8,Deaths_since_10!$H:$KU,GM$1+2,FALSE)=0,NA(),VLOOKUP($A8,Deaths_since_10!$H:$KU,GM$1+2,FALSE))</f>
        <v>#N/A</v>
      </c>
      <c r="GN8" t="e">
        <f>IF(VLOOKUP($A8,Deaths_since_10!$H:$KU,GN$1+2,FALSE)=0,NA(),VLOOKUP($A8,Deaths_since_10!$H:$KU,GN$1+2,FALSE))</f>
        <v>#N/A</v>
      </c>
      <c r="GO8" t="e">
        <f>IF(VLOOKUP($A8,Deaths_since_10!$H:$KU,GO$1+2,FALSE)=0,NA(),VLOOKUP($A8,Deaths_since_10!$H:$KU,GO$1+2,FALSE))</f>
        <v>#N/A</v>
      </c>
      <c r="GP8" t="e">
        <f>IF(VLOOKUP($A8,Deaths_since_10!$H:$KU,GP$1+2,FALSE)=0,NA(),VLOOKUP($A8,Deaths_since_10!$H:$KU,GP$1+2,FALSE))</f>
        <v>#N/A</v>
      </c>
      <c r="GQ8" t="e">
        <f>IF(VLOOKUP($A8,Deaths_since_10!$H:$KU,GQ$1+2,FALSE)=0,NA(),VLOOKUP($A8,Deaths_since_10!$H:$KU,GQ$1+2,FALSE))</f>
        <v>#N/A</v>
      </c>
      <c r="GR8" t="e">
        <f>IF(VLOOKUP($A8,Deaths_since_10!$H:$KU,GR$1+2,FALSE)=0,NA(),VLOOKUP($A8,Deaths_since_10!$H:$KU,GR$1+2,FALSE))</f>
        <v>#N/A</v>
      </c>
      <c r="GS8" t="e">
        <f>IF(VLOOKUP($A8,Deaths_since_10!$H:$KU,GS$1+2,FALSE)=0,NA(),VLOOKUP($A8,Deaths_since_10!$H:$KU,GS$1+2,FALSE))</f>
        <v>#N/A</v>
      </c>
      <c r="GT8" t="e">
        <f>IF(VLOOKUP($A8,Deaths_since_10!$H:$KU,GT$1+2,FALSE)=0,NA(),VLOOKUP($A8,Deaths_since_10!$H:$KU,GT$1+2,FALSE))</f>
        <v>#N/A</v>
      </c>
      <c r="GU8" t="e">
        <f>IF(VLOOKUP($A8,Deaths_since_10!$H:$KU,GU$1+2,FALSE)=0,NA(),VLOOKUP($A8,Deaths_since_10!$H:$KU,GU$1+2,FALSE))</f>
        <v>#N/A</v>
      </c>
      <c r="GV8" t="e">
        <f>IF(VLOOKUP($A8,Deaths_since_10!$H:$KU,GV$1+2,FALSE)=0,NA(),VLOOKUP($A8,Deaths_since_10!$H:$KU,GV$1+2,FALSE))</f>
        <v>#N/A</v>
      </c>
      <c r="GW8" t="e">
        <f>IF(VLOOKUP($A8,Deaths_since_10!$H:$KU,GW$1+2,FALSE)=0,NA(),VLOOKUP($A8,Deaths_since_10!$H:$KU,GW$1+2,FALSE))</f>
        <v>#N/A</v>
      </c>
      <c r="GX8" t="e">
        <f>IF(VLOOKUP($A8,Deaths_since_10!$H:$KU,GX$1+2,FALSE)=0,NA(),VLOOKUP($A8,Deaths_since_10!$H:$KU,GX$1+2,FALSE))</f>
        <v>#N/A</v>
      </c>
      <c r="GY8" t="e">
        <f>IF(VLOOKUP($A8,Deaths_since_10!$H:$KU,GY$1+2,FALSE)=0,NA(),VLOOKUP($A8,Deaths_since_10!$H:$KU,GY$1+2,FALSE))</f>
        <v>#N/A</v>
      </c>
      <c r="GZ8" t="e">
        <f>IF(VLOOKUP($A8,Deaths_since_10!$H:$KU,GZ$1+2,FALSE)=0,NA(),VLOOKUP($A8,Deaths_since_10!$H:$KU,GZ$1+2,FALSE))</f>
        <v>#N/A</v>
      </c>
      <c r="HA8" t="e">
        <f>IF(VLOOKUP($A8,Deaths_since_10!$H:$KU,HA$1+2,FALSE)=0,NA(),VLOOKUP($A8,Deaths_since_10!$H:$KU,HA$1+2,FALSE))</f>
        <v>#N/A</v>
      </c>
      <c r="HB8" t="e">
        <f>IF(VLOOKUP($A8,Deaths_since_10!$H:$KU,HB$1+2,FALSE)=0,NA(),VLOOKUP($A8,Deaths_since_10!$H:$KU,HB$1+2,FALSE))</f>
        <v>#N/A</v>
      </c>
      <c r="HC8" t="e">
        <f>IF(VLOOKUP($A8,Deaths_since_10!$H:$KU,HC$1+2,FALSE)=0,NA(),VLOOKUP($A8,Deaths_since_10!$H:$KU,HC$1+2,FALSE))</f>
        <v>#N/A</v>
      </c>
      <c r="HD8" t="e">
        <f>IF(VLOOKUP($A8,Deaths_since_10!$H:$KU,HD$1+2,FALSE)=0,NA(),VLOOKUP($A8,Deaths_since_10!$H:$KU,HD$1+2,FALSE))</f>
        <v>#N/A</v>
      </c>
      <c r="HE8" t="e">
        <f>IF(VLOOKUP($A8,Deaths_since_10!$H:$KU,HE$1+2,FALSE)=0,NA(),VLOOKUP($A8,Deaths_since_10!$H:$KU,HE$1+2,FALSE))</f>
        <v>#N/A</v>
      </c>
      <c r="HF8" t="e">
        <f>IF(VLOOKUP($A8,Deaths_since_10!$H:$KU,HF$1+2,FALSE)=0,NA(),VLOOKUP($A8,Deaths_since_10!$H:$KU,HF$1+2,FALSE))</f>
        <v>#N/A</v>
      </c>
      <c r="HG8" t="e">
        <f>IF(VLOOKUP($A8,Deaths_since_10!$H:$KU,HG$1+2,FALSE)=0,NA(),VLOOKUP($A8,Deaths_since_10!$H:$KU,HG$1+2,FALSE))</f>
        <v>#N/A</v>
      </c>
      <c r="HH8" t="e">
        <f>IF(VLOOKUP($A8,Deaths_since_10!$H:$KU,HH$1+2,FALSE)=0,NA(),VLOOKUP($A8,Deaths_since_10!$H:$KU,HH$1+2,FALSE))</f>
        <v>#N/A</v>
      </c>
      <c r="HI8" t="e">
        <f>IF(VLOOKUP($A8,Deaths_since_10!$H:$KU,HI$1+2,FALSE)=0,NA(),VLOOKUP($A8,Deaths_since_10!$H:$KU,HI$1+2,FALSE))</f>
        <v>#N/A</v>
      </c>
      <c r="HJ8" t="e">
        <f>IF(VLOOKUP($A8,Deaths_since_10!$H:$KU,HJ$1+2,FALSE)=0,NA(),VLOOKUP($A8,Deaths_since_10!$H:$KU,HJ$1+2,FALSE))</f>
        <v>#N/A</v>
      </c>
      <c r="HK8" t="e">
        <f>IF(VLOOKUP($A8,Deaths_since_10!$H:$KU,HK$1+2,FALSE)=0,NA(),VLOOKUP($A8,Deaths_since_10!$H:$KU,HK$1+2,FALSE))</f>
        <v>#N/A</v>
      </c>
      <c r="HL8" t="e">
        <f>IF(VLOOKUP($A8,Deaths_since_10!$H:$KU,HL$1+2,FALSE)=0,NA(),VLOOKUP($A8,Deaths_since_10!$H:$KU,HL$1+2,FALSE))</f>
        <v>#N/A</v>
      </c>
      <c r="HM8" t="e">
        <f>IF(VLOOKUP($A8,Deaths_since_10!$H:$KU,HM$1+2,FALSE)=0,NA(),VLOOKUP($A8,Deaths_since_10!$H:$KU,HM$1+2,FALSE))</f>
        <v>#N/A</v>
      </c>
      <c r="HN8" t="e">
        <f>IF(VLOOKUP($A8,Deaths_since_10!$H:$KU,HN$1+2,FALSE)=0,NA(),VLOOKUP($A8,Deaths_since_10!$H:$KU,HN$1+2,FALSE))</f>
        <v>#N/A</v>
      </c>
      <c r="HO8" t="e">
        <f>IF(VLOOKUP($A8,Deaths_since_10!$H:$KU,HO$1+2,FALSE)=0,NA(),VLOOKUP($A8,Deaths_since_10!$H:$KU,HO$1+2,FALSE))</f>
        <v>#N/A</v>
      </c>
      <c r="HP8" t="e">
        <f>IF(VLOOKUP($A8,Deaths_since_10!$H:$KU,HP$1+2,FALSE)=0,NA(),VLOOKUP($A8,Deaths_since_10!$H:$KU,HP$1+2,FALSE))</f>
        <v>#N/A</v>
      </c>
      <c r="HQ8" t="e">
        <f>IF(VLOOKUP($A8,Deaths_since_10!$H:$KU,HQ$1+2,FALSE)=0,NA(),VLOOKUP($A8,Deaths_since_10!$H:$KU,HQ$1+2,FALSE))</f>
        <v>#N/A</v>
      </c>
      <c r="HR8" t="e">
        <f>IF(VLOOKUP($A8,Deaths_since_10!$H:$KU,HR$1+2,FALSE)=0,NA(),VLOOKUP($A8,Deaths_since_10!$H:$KU,HR$1+2,FALSE))</f>
        <v>#N/A</v>
      </c>
      <c r="HS8" t="e">
        <f>IF(VLOOKUP($A8,Deaths_since_10!$H:$KU,HS$1+2,FALSE)=0,NA(),VLOOKUP($A8,Deaths_since_10!$H:$KU,HS$1+2,FALSE))</f>
        <v>#N/A</v>
      </c>
      <c r="HT8" t="e">
        <f>IF(VLOOKUP($A8,Deaths_since_10!$H:$KU,HT$1+2,FALSE)=0,NA(),VLOOKUP($A8,Deaths_since_10!$H:$KU,HT$1+2,FALSE))</f>
        <v>#N/A</v>
      </c>
      <c r="HU8" t="e">
        <f>IF(VLOOKUP($A8,Deaths_since_10!$H:$KU,HU$1+2,FALSE)=0,NA(),VLOOKUP($A8,Deaths_since_10!$H:$KU,HU$1+2,FALSE))</f>
        <v>#N/A</v>
      </c>
      <c r="HV8" t="e">
        <f>IF(VLOOKUP($A8,Deaths_since_10!$H:$KU,HV$1+2,FALSE)=0,NA(),VLOOKUP($A8,Deaths_since_10!$H:$KU,HV$1+2,FALSE))</f>
        <v>#N/A</v>
      </c>
      <c r="HW8" t="e">
        <f>IF(VLOOKUP($A8,Deaths_since_10!$H:$KU,HW$1+2,FALSE)=0,NA(),VLOOKUP($A8,Deaths_since_10!$H:$KU,HW$1+2,FALSE))</f>
        <v>#N/A</v>
      </c>
      <c r="HX8" t="e">
        <f>IF(VLOOKUP($A8,Deaths_since_10!$H:$KU,HX$1+2,FALSE)=0,NA(),VLOOKUP($A8,Deaths_since_10!$H:$KU,HX$1+2,FALSE))</f>
        <v>#N/A</v>
      </c>
      <c r="HY8" t="e">
        <f>IF(VLOOKUP($A8,Deaths_since_10!$H:$KU,HY$1+2,FALSE)=0,NA(),VLOOKUP($A8,Deaths_since_10!$H:$KU,HY$1+2,FALSE))</f>
        <v>#N/A</v>
      </c>
      <c r="HZ8" t="e">
        <f>IF(VLOOKUP($A8,Deaths_since_10!$H:$KU,HZ$1+2,FALSE)=0,NA(),VLOOKUP($A8,Deaths_since_10!$H:$KU,HZ$1+2,FALSE))</f>
        <v>#N/A</v>
      </c>
      <c r="IA8" t="e">
        <f>IF(VLOOKUP($A8,Deaths_since_10!$H:$KU,IA$1+2,FALSE)=0,NA(),VLOOKUP($A8,Deaths_since_10!$H:$KU,IA$1+2,FALSE))</f>
        <v>#N/A</v>
      </c>
      <c r="IB8" t="e">
        <f>IF(VLOOKUP($A8,Deaths_since_10!$H:$KU,IB$1+2,FALSE)=0,NA(),VLOOKUP($A8,Deaths_since_10!$H:$KU,IB$1+2,FALSE))</f>
        <v>#N/A</v>
      </c>
      <c r="IC8" t="e">
        <f>IF(VLOOKUP($A8,Deaths_since_10!$H:$KU,IC$1+2,FALSE)=0,NA(),VLOOKUP($A8,Deaths_since_10!$H:$KU,IC$1+2,FALSE))</f>
        <v>#N/A</v>
      </c>
      <c r="ID8" t="e">
        <f>IF(VLOOKUP($A8,Deaths_since_10!$H:$KU,ID$1+2,FALSE)=0,NA(),VLOOKUP($A8,Deaths_since_10!$H:$KU,ID$1+2,FALSE))</f>
        <v>#N/A</v>
      </c>
      <c r="IE8" t="e">
        <f>IF(VLOOKUP($A8,Deaths_since_10!$H:$KU,IE$1+2,FALSE)=0,NA(),VLOOKUP($A8,Deaths_since_10!$H:$KU,IE$1+2,FALSE))</f>
        <v>#N/A</v>
      </c>
      <c r="IF8" t="e">
        <f>IF(VLOOKUP($A8,Deaths_since_10!$H:$KU,IF$1+2,FALSE)=0,NA(),VLOOKUP($A8,Deaths_since_10!$H:$KU,IF$1+2,FALSE))</f>
        <v>#N/A</v>
      </c>
      <c r="IG8" t="e">
        <f>IF(VLOOKUP($A8,Deaths_since_10!$H:$KU,IG$1+2,FALSE)=0,NA(),VLOOKUP($A8,Deaths_since_10!$H:$KU,IG$1+2,FALSE))</f>
        <v>#N/A</v>
      </c>
      <c r="IH8" t="e">
        <f>IF(VLOOKUP($A8,Deaths_since_10!$H:$KU,IH$1+2,FALSE)=0,NA(),VLOOKUP($A8,Deaths_since_10!$H:$KU,IH$1+2,FALSE))</f>
        <v>#N/A</v>
      </c>
      <c r="II8" t="e">
        <f>IF(VLOOKUP($A8,Deaths_since_10!$H:$KU,II$1+2,FALSE)=0,NA(),VLOOKUP($A8,Deaths_since_10!$H:$KU,II$1+2,FALSE))</f>
        <v>#N/A</v>
      </c>
      <c r="IJ8" t="e">
        <f>IF(VLOOKUP($A8,Deaths_since_10!$H:$KU,IJ$1+2,FALSE)=0,NA(),VLOOKUP($A8,Deaths_since_10!$H:$KU,IJ$1+2,FALSE))</f>
        <v>#N/A</v>
      </c>
      <c r="IK8" t="e">
        <f>IF(VLOOKUP($A8,Deaths_since_10!$H:$KU,IK$1+2,FALSE)=0,NA(),VLOOKUP($A8,Deaths_since_10!$H:$KU,IK$1+2,FALSE))</f>
        <v>#N/A</v>
      </c>
      <c r="IL8" t="e">
        <f>IF(VLOOKUP($A8,Deaths_since_10!$H:$KU,IL$1+2,FALSE)=0,NA(),VLOOKUP($A8,Deaths_since_10!$H:$KU,IL$1+2,FALSE))</f>
        <v>#N/A</v>
      </c>
      <c r="IM8" t="e">
        <f>IF(VLOOKUP($A8,Deaths_since_10!$H:$KU,IM$1+2,FALSE)=0,NA(),VLOOKUP($A8,Deaths_since_10!$H:$KU,IM$1+2,FALSE))</f>
        <v>#N/A</v>
      </c>
      <c r="IN8" t="e">
        <f>IF(VLOOKUP($A8,Deaths_since_10!$H:$KU,IN$1+2,FALSE)=0,NA(),VLOOKUP($A8,Deaths_since_10!$H:$KU,IN$1+2,FALSE))</f>
        <v>#N/A</v>
      </c>
      <c r="IO8" t="e">
        <f>IF(VLOOKUP($A8,Deaths_since_10!$H:$KU,IO$1+2,FALSE)=0,NA(),VLOOKUP($A8,Deaths_since_10!$H:$KU,IO$1+2,FALSE))</f>
        <v>#N/A</v>
      </c>
      <c r="IP8" t="e">
        <f>IF(VLOOKUP($A8,Deaths_since_10!$H:$KU,IP$1+2,FALSE)=0,NA(),VLOOKUP($A8,Deaths_since_10!$H:$KU,IP$1+2,FALSE))</f>
        <v>#N/A</v>
      </c>
      <c r="IQ8" t="e">
        <f>IF(VLOOKUP($A8,Deaths_since_10!$H:$KU,IQ$1+2,FALSE)=0,NA(),VLOOKUP($A8,Deaths_since_10!$H:$KU,IQ$1+2,FALSE))</f>
        <v>#N/A</v>
      </c>
      <c r="IR8" t="e">
        <f>IF(VLOOKUP($A8,Deaths_since_10!$H:$KU,IR$1+2,FALSE)=0,NA(),VLOOKUP($A8,Deaths_since_10!$H:$KU,IR$1+2,FALSE))</f>
        <v>#N/A</v>
      </c>
      <c r="IS8" t="e">
        <f>IF(VLOOKUP($A8,Deaths_since_10!$H:$KU,IS$1+2,FALSE)=0,NA(),VLOOKUP($A8,Deaths_since_10!$H:$KU,IS$1+2,FALSE))</f>
        <v>#N/A</v>
      </c>
      <c r="IT8" t="e">
        <f>IF(VLOOKUP($A8,Deaths_since_10!$H:$KU,IT$1+2,FALSE)=0,NA(),VLOOKUP($A8,Deaths_since_10!$H:$KU,IT$1+2,FALSE))</f>
        <v>#N/A</v>
      </c>
      <c r="IU8" t="e">
        <f>IF(VLOOKUP($A8,Deaths_since_10!$H:$KU,IU$1+2,FALSE)=0,NA(),VLOOKUP($A8,Deaths_since_10!$H:$KU,IU$1+2,FALSE))</f>
        <v>#N/A</v>
      </c>
      <c r="IV8" t="e">
        <f>IF(VLOOKUP($A8,Deaths_since_10!$H:$KU,IV$1+2,FALSE)=0,NA(),VLOOKUP($A8,Deaths_since_10!$H:$KU,IV$1+2,FALSE))</f>
        <v>#N/A</v>
      </c>
      <c r="IW8" t="e">
        <f>IF(VLOOKUP($A8,Deaths_since_10!$H:$KU,IW$1+2,FALSE)=0,NA(),VLOOKUP($A8,Deaths_since_10!$H:$KU,IW$1+2,FALSE))</f>
        <v>#N/A</v>
      </c>
      <c r="IX8" t="e">
        <f>IF(VLOOKUP($A8,Deaths_since_10!$H:$KU,IX$1+2,FALSE)=0,NA(),VLOOKUP($A8,Deaths_since_10!$H:$KU,IX$1+2,FALSE))</f>
        <v>#N/A</v>
      </c>
      <c r="IY8" t="e">
        <f>IF(VLOOKUP($A8,Deaths_since_10!$H:$KU,IY$1+2,FALSE)=0,NA(),VLOOKUP($A8,Deaths_since_10!$H:$KU,IY$1+2,FALSE))</f>
        <v>#N/A</v>
      </c>
      <c r="IZ8" t="e">
        <f>IF(VLOOKUP($A8,Deaths_since_10!$H:$KU,IZ$1+2,FALSE)=0,NA(),VLOOKUP($A8,Deaths_since_10!$H:$KU,IZ$1+2,FALSE))</f>
        <v>#N/A</v>
      </c>
      <c r="JA8" t="e">
        <f>IF(VLOOKUP($A8,Deaths_since_10!$H:$KU,JA$1+2,FALSE)=0,NA(),VLOOKUP($A8,Deaths_since_10!$H:$KU,JA$1+2,FALSE))</f>
        <v>#N/A</v>
      </c>
      <c r="JB8" t="e">
        <f>IF(VLOOKUP($A8,Deaths_since_10!$H:$KU,JB$1+2,FALSE)=0,NA(),VLOOKUP($A8,Deaths_since_10!$H:$KU,JB$1+2,FALSE))</f>
        <v>#N/A</v>
      </c>
      <c r="JC8" t="e">
        <f>IF(VLOOKUP($A8,Deaths_since_10!$H:$KU,JC$1+2,FALSE)=0,NA(),VLOOKUP($A8,Deaths_since_10!$H:$KU,JC$1+2,FALSE))</f>
        <v>#N/A</v>
      </c>
      <c r="JD8" t="e">
        <f>IF(VLOOKUP($A8,Deaths_since_10!$H:$KU,JD$1+2,FALSE)=0,NA(),VLOOKUP($A8,Deaths_since_10!$H:$KU,JD$1+2,FALSE))</f>
        <v>#N/A</v>
      </c>
      <c r="JE8" t="e">
        <f>IF(VLOOKUP($A8,Deaths_since_10!$H:$KU,JE$1+2,FALSE)=0,NA(),VLOOKUP($A8,Deaths_since_10!$H:$KU,JE$1+2,FALSE))</f>
        <v>#N/A</v>
      </c>
      <c r="JF8" t="e">
        <f>IF(VLOOKUP($A8,Deaths_since_10!$H:$KU,JF$1+2,FALSE)=0,NA(),VLOOKUP($A8,Deaths_since_10!$H:$KU,JF$1+2,FALSE))</f>
        <v>#N/A</v>
      </c>
      <c r="JG8" t="e">
        <f>IF(VLOOKUP($A8,Deaths_since_10!$H:$KU,JG$1+2,FALSE)=0,NA(),VLOOKUP($A8,Deaths_since_10!$H:$KU,JG$1+2,FALSE))</f>
        <v>#N/A</v>
      </c>
      <c r="JH8" t="e">
        <f>IF(VLOOKUP($A8,Deaths_since_10!$H:$KU,JH$1+2,FALSE)=0,NA(),VLOOKUP($A8,Deaths_since_10!$H:$KU,JH$1+2,FALSE))</f>
        <v>#N/A</v>
      </c>
      <c r="JI8" t="e">
        <f>IF(VLOOKUP($A8,Deaths_since_10!$H:$KU,JI$1+2,FALSE)=0,NA(),VLOOKUP($A8,Deaths_since_10!$H:$KU,JI$1+2,FALSE))</f>
        <v>#N/A</v>
      </c>
      <c r="JJ8" t="e">
        <f>IF(VLOOKUP($A8,Deaths_since_10!$H:$KU,JJ$1+2,FALSE)=0,NA(),VLOOKUP($A8,Deaths_since_10!$H:$KU,JJ$1+2,FALSE))</f>
        <v>#N/A</v>
      </c>
      <c r="JK8" t="e">
        <f>IF(VLOOKUP($A8,Deaths_since_10!$H:$KU,JK$1+2,FALSE)=0,NA(),VLOOKUP($A8,Deaths_since_10!$H:$KU,JK$1+2,FALSE))</f>
        <v>#N/A</v>
      </c>
      <c r="JL8" t="e">
        <f>IF(VLOOKUP($A8,Deaths_since_10!$H:$KU,JL$1+2,FALSE)=0,NA(),VLOOKUP($A8,Deaths_since_10!$H:$KU,JL$1+2,FALSE))</f>
        <v>#N/A</v>
      </c>
      <c r="JM8" t="e">
        <f>IF(VLOOKUP($A8,Deaths_since_10!$H:$KU,JM$1+2,FALSE)=0,NA(),VLOOKUP($A8,Deaths_since_10!$H:$KU,JM$1+2,FALSE))</f>
        <v>#N/A</v>
      </c>
      <c r="JN8" t="e">
        <f>IF(VLOOKUP($A8,Deaths_since_10!$H:$KU,JN$1+2,FALSE)=0,NA(),VLOOKUP($A8,Deaths_since_10!$H:$KU,JN$1+2,FALSE))</f>
        <v>#N/A</v>
      </c>
      <c r="JO8" t="e">
        <f>IF(VLOOKUP($A8,Deaths_since_10!$H:$KU,JO$1+2,FALSE)=0,NA(),VLOOKUP($A8,Deaths_since_10!$H:$KU,JO$1+2,FALSE))</f>
        <v>#N/A</v>
      </c>
      <c r="JP8" t="e">
        <f>IF(VLOOKUP($A8,Deaths_since_10!$H:$KU,JP$1+2,FALSE)=0,NA(),VLOOKUP($A8,Deaths_since_10!$H:$KU,JP$1+2,FALSE))</f>
        <v>#N/A</v>
      </c>
      <c r="JQ8" t="e">
        <f>IF(VLOOKUP($A8,Deaths_since_10!$H:$KU,JQ$1+2,FALSE)=0,NA(),VLOOKUP($A8,Deaths_since_10!$H:$KU,JQ$1+2,FALSE))</f>
        <v>#N/A</v>
      </c>
      <c r="JR8" t="e">
        <f>IF(VLOOKUP($A8,Deaths_since_10!$H:$KU,JR$1+2,FALSE)=0,NA(),VLOOKUP($A8,Deaths_since_10!$H:$KU,JR$1+2,FALSE))</f>
        <v>#N/A</v>
      </c>
      <c r="JS8" t="e">
        <f>IF(VLOOKUP($A8,Deaths_since_10!$H:$KU,JS$1+2,FALSE)=0,NA(),VLOOKUP($A8,Deaths_since_10!$H:$KU,JS$1+2,FALSE))</f>
        <v>#N/A</v>
      </c>
      <c r="JT8" t="e">
        <f>IF(VLOOKUP($A8,Deaths_since_10!$H:$KU,JT$1+2,FALSE)=0,NA(),VLOOKUP($A8,Deaths_since_10!$H:$KU,JT$1+2,FALSE))</f>
        <v>#N/A</v>
      </c>
      <c r="JU8" t="e">
        <f>IF(VLOOKUP($A8,Deaths_since_10!$H:$KU,JU$1+2,FALSE)=0,NA(),VLOOKUP($A8,Deaths_since_10!$H:$KU,JU$1+2,FALSE))</f>
        <v>#N/A</v>
      </c>
      <c r="JV8" t="e">
        <f>IF(VLOOKUP($A8,Deaths_since_10!$H:$KU,JV$1+2,FALSE)=0,NA(),VLOOKUP($A8,Deaths_since_10!$H:$KU,JV$1+2,FALSE))</f>
        <v>#N/A</v>
      </c>
      <c r="JW8" t="e">
        <f>IF(VLOOKUP($A8,Deaths_since_10!$H:$KU,JW$1+2,FALSE)=0,NA(),VLOOKUP($A8,Deaths_since_10!$H:$KU,JW$1+2,FALSE))</f>
        <v>#N/A</v>
      </c>
      <c r="JX8" t="e">
        <f>IF(VLOOKUP($A8,Deaths_since_10!$H:$KU,JX$1+2,FALSE)=0,NA(),VLOOKUP($A8,Deaths_since_10!$H:$KU,JX$1+2,FALSE))</f>
        <v>#N/A</v>
      </c>
      <c r="JY8" t="e">
        <f>IF(VLOOKUP($A8,Deaths_since_10!$H:$KU,JY$1+2,FALSE)=0,NA(),VLOOKUP($A8,Deaths_since_10!$H:$KU,JY$1+2,FALSE))</f>
        <v>#N/A</v>
      </c>
      <c r="JZ8" t="e">
        <f>IF(VLOOKUP($A8,Deaths_since_10!$H:$KU,JZ$1+2,FALSE)=0,NA(),VLOOKUP($A8,Deaths_since_10!$H:$KU,JZ$1+2,FALSE))</f>
        <v>#N/A</v>
      </c>
      <c r="KA8" t="e">
        <f>IF(VLOOKUP($A8,Deaths_since_10!$H:$KU,KA$1+2,FALSE)=0,NA(),VLOOKUP($A8,Deaths_since_10!$H:$KU,KA$1+2,FALSE))</f>
        <v>#N/A</v>
      </c>
      <c r="KB8" t="e">
        <f>IF(VLOOKUP($A8,Deaths_since_10!$H:$KU,KB$1+2,FALSE)=0,NA(),VLOOKUP($A8,Deaths_since_10!$H:$KU,KB$1+2,FALSE))</f>
        <v>#N/A</v>
      </c>
      <c r="KC8" t="e">
        <f>IF(VLOOKUP($A8,Deaths_since_10!$H:$KU,KC$1+2,FALSE)=0,NA(),VLOOKUP($A8,Deaths_since_10!$H:$KU,KC$1+2,FALSE))</f>
        <v>#N/A</v>
      </c>
      <c r="KD8" t="e">
        <f>IF(VLOOKUP($A8,Deaths_since_10!$H:$KU,KD$1+2,FALSE)=0,NA(),VLOOKUP($A8,Deaths_since_10!$H:$KU,KD$1+2,FALSE))</f>
        <v>#N/A</v>
      </c>
      <c r="KE8" t="e">
        <f>IF(VLOOKUP($A8,Deaths_since_10!$H:$KU,KE$1+2,FALSE)=0,NA(),VLOOKUP($A8,Deaths_since_10!$H:$KU,KE$1+2,FALSE))</f>
        <v>#N/A</v>
      </c>
      <c r="KF8" t="e">
        <f>IF(VLOOKUP($A8,Deaths_since_10!$H:$KU,KF$1+2,FALSE)=0,NA(),VLOOKUP($A8,Deaths_since_10!$H:$KU,KF$1+2,FALSE))</f>
        <v>#N/A</v>
      </c>
      <c r="KG8" t="e">
        <f>IF(VLOOKUP($A8,Deaths_since_10!$H:$KU,KG$1+2,FALSE)=0,NA(),VLOOKUP($A8,Deaths_since_10!$H:$KU,KG$1+2,FALSE))</f>
        <v>#N/A</v>
      </c>
      <c r="KH8" t="e">
        <f>IF(VLOOKUP($A8,Deaths_since_10!$H:$KU,KH$1+2,FALSE)=0,NA(),VLOOKUP($A8,Deaths_since_10!$H:$KU,KH$1+2,FALSE))</f>
        <v>#N/A</v>
      </c>
      <c r="KI8" t="e">
        <f>IF(VLOOKUP($A8,Deaths_since_10!$H:$KU,KI$1+2,FALSE)=0,NA(),VLOOKUP($A8,Deaths_since_10!$H:$KU,KI$1+2,FALSE))</f>
        <v>#N/A</v>
      </c>
      <c r="KJ8" t="e">
        <f>IF(VLOOKUP($A8,Deaths_since_10!$H:$KU,KJ$1+2,FALSE)=0,NA(),VLOOKUP($A8,Deaths_since_10!$H:$KU,KJ$1+2,FALSE))</f>
        <v>#N/A</v>
      </c>
      <c r="KK8" t="e">
        <f>IF(VLOOKUP($A8,Deaths_since_10!$H:$KU,KK$1+2,FALSE)=0,NA(),VLOOKUP($A8,Deaths_since_10!$H:$KU,KK$1+2,FALSE))</f>
        <v>#N/A</v>
      </c>
      <c r="KL8" t="e">
        <f>IF(VLOOKUP($A8,Deaths_since_10!$H:$KU,KL$1+2,FALSE)=0,NA(),VLOOKUP($A8,Deaths_since_10!$H:$KU,KL$1+2,FALSE))</f>
        <v>#N/A</v>
      </c>
      <c r="KM8" t="e">
        <f>IF(VLOOKUP($A8,Deaths_since_10!$H:$KU,KM$1+2,FALSE)=0,NA(),VLOOKUP($A8,Deaths_since_10!$H:$KU,KM$1+2,FALSE))</f>
        <v>#N/A</v>
      </c>
      <c r="KN8" t="e">
        <f>IF(VLOOKUP($A8,Deaths_since_10!$H:$KU,KN$1+2,FALSE)=0,NA(),VLOOKUP($A8,Deaths_since_10!$H:$KU,KN$1+2,FALSE))</f>
        <v>#N/A</v>
      </c>
    </row>
    <row r="13" spans="1:300" x14ac:dyDescent="0.3">
      <c r="A13" t="s">
        <v>620</v>
      </c>
      <c r="B13" s="14">
        <v>0</v>
      </c>
      <c r="C13" s="14">
        <f>B13+1</f>
        <v>1</v>
      </c>
      <c r="D13" s="14">
        <f t="shared" ref="D13:BO13" si="297">C13+1</f>
        <v>2</v>
      </c>
      <c r="E13" s="14">
        <f t="shared" si="297"/>
        <v>3</v>
      </c>
      <c r="F13" s="14">
        <f t="shared" si="297"/>
        <v>4</v>
      </c>
      <c r="G13" s="14">
        <f t="shared" si="297"/>
        <v>5</v>
      </c>
      <c r="H13" s="14">
        <f t="shared" si="297"/>
        <v>6</v>
      </c>
      <c r="I13" s="14">
        <f t="shared" si="297"/>
        <v>7</v>
      </c>
      <c r="J13" s="14">
        <f t="shared" si="297"/>
        <v>8</v>
      </c>
      <c r="K13" s="14">
        <f t="shared" si="297"/>
        <v>9</v>
      </c>
      <c r="L13" s="14">
        <f t="shared" si="297"/>
        <v>10</v>
      </c>
      <c r="M13" s="14">
        <f t="shared" si="297"/>
        <v>11</v>
      </c>
      <c r="N13" s="14">
        <f t="shared" si="297"/>
        <v>12</v>
      </c>
      <c r="O13" s="14">
        <f t="shared" si="297"/>
        <v>13</v>
      </c>
      <c r="P13" s="14">
        <f t="shared" si="297"/>
        <v>14</v>
      </c>
      <c r="Q13" s="14">
        <f t="shared" si="297"/>
        <v>15</v>
      </c>
      <c r="R13" s="14">
        <f t="shared" si="297"/>
        <v>16</v>
      </c>
      <c r="S13" s="14">
        <f t="shared" si="297"/>
        <v>17</v>
      </c>
      <c r="T13" s="14">
        <f t="shared" si="297"/>
        <v>18</v>
      </c>
      <c r="U13" s="14">
        <f t="shared" si="297"/>
        <v>19</v>
      </c>
      <c r="V13" s="14">
        <f t="shared" si="297"/>
        <v>20</v>
      </c>
      <c r="W13" s="14">
        <f t="shared" si="297"/>
        <v>21</v>
      </c>
      <c r="X13" s="14">
        <f t="shared" si="297"/>
        <v>22</v>
      </c>
      <c r="Y13" s="14">
        <f t="shared" si="297"/>
        <v>23</v>
      </c>
      <c r="Z13" s="14">
        <f t="shared" si="297"/>
        <v>24</v>
      </c>
      <c r="AA13" s="14">
        <f t="shared" si="297"/>
        <v>25</v>
      </c>
      <c r="AB13" s="14">
        <f t="shared" si="297"/>
        <v>26</v>
      </c>
      <c r="AC13" s="14">
        <f t="shared" si="297"/>
        <v>27</v>
      </c>
      <c r="AD13" s="14">
        <f t="shared" si="297"/>
        <v>28</v>
      </c>
      <c r="AE13" s="14">
        <f t="shared" si="297"/>
        <v>29</v>
      </c>
      <c r="AF13" s="14">
        <f t="shared" si="297"/>
        <v>30</v>
      </c>
      <c r="AG13" s="14">
        <f t="shared" si="297"/>
        <v>31</v>
      </c>
      <c r="AH13" s="14">
        <f t="shared" si="297"/>
        <v>32</v>
      </c>
      <c r="AI13" s="14">
        <f t="shared" si="297"/>
        <v>33</v>
      </c>
      <c r="AJ13" s="14">
        <f t="shared" si="297"/>
        <v>34</v>
      </c>
      <c r="AK13" s="14">
        <f t="shared" si="297"/>
        <v>35</v>
      </c>
      <c r="AL13" s="14">
        <f t="shared" si="297"/>
        <v>36</v>
      </c>
      <c r="AM13" s="14">
        <f t="shared" si="297"/>
        <v>37</v>
      </c>
      <c r="AN13" s="14">
        <f t="shared" si="297"/>
        <v>38</v>
      </c>
      <c r="AO13" s="14">
        <f t="shared" si="297"/>
        <v>39</v>
      </c>
      <c r="AP13" s="14">
        <f t="shared" si="297"/>
        <v>40</v>
      </c>
      <c r="AQ13" s="14">
        <f t="shared" si="297"/>
        <v>41</v>
      </c>
      <c r="AR13" s="14">
        <f t="shared" si="297"/>
        <v>42</v>
      </c>
      <c r="AS13" s="14">
        <f t="shared" si="297"/>
        <v>43</v>
      </c>
      <c r="AT13" s="14">
        <f t="shared" si="297"/>
        <v>44</v>
      </c>
      <c r="AU13" s="14">
        <f t="shared" si="297"/>
        <v>45</v>
      </c>
      <c r="AV13" s="14">
        <f t="shared" si="297"/>
        <v>46</v>
      </c>
      <c r="AW13" s="14">
        <f t="shared" si="297"/>
        <v>47</v>
      </c>
      <c r="AX13" s="14">
        <f t="shared" si="297"/>
        <v>48</v>
      </c>
      <c r="AY13" s="14">
        <f t="shared" si="297"/>
        <v>49</v>
      </c>
      <c r="AZ13" s="14">
        <f t="shared" si="297"/>
        <v>50</v>
      </c>
      <c r="BA13" s="14">
        <f t="shared" si="297"/>
        <v>51</v>
      </c>
      <c r="BB13" s="14">
        <f t="shared" si="297"/>
        <v>52</v>
      </c>
      <c r="BC13" s="14">
        <f t="shared" si="297"/>
        <v>53</v>
      </c>
      <c r="BD13" s="14">
        <f t="shared" si="297"/>
        <v>54</v>
      </c>
      <c r="BE13" s="14">
        <f t="shared" si="297"/>
        <v>55</v>
      </c>
      <c r="BF13" s="14">
        <f t="shared" si="297"/>
        <v>56</v>
      </c>
      <c r="BG13" s="14">
        <f t="shared" si="297"/>
        <v>57</v>
      </c>
      <c r="BH13" s="14">
        <f t="shared" si="297"/>
        <v>58</v>
      </c>
      <c r="BI13" s="14">
        <f t="shared" si="297"/>
        <v>59</v>
      </c>
      <c r="BJ13" s="14">
        <f t="shared" si="297"/>
        <v>60</v>
      </c>
      <c r="BK13" s="14">
        <f t="shared" si="297"/>
        <v>61</v>
      </c>
      <c r="BL13" s="14">
        <f t="shared" si="297"/>
        <v>62</v>
      </c>
      <c r="BM13" s="14">
        <f t="shared" si="297"/>
        <v>63</v>
      </c>
      <c r="BN13" s="14">
        <f t="shared" si="297"/>
        <v>64</v>
      </c>
      <c r="BO13" s="14">
        <f t="shared" si="297"/>
        <v>65</v>
      </c>
      <c r="BP13" s="14">
        <f t="shared" ref="BP13:EA13" si="298">BO13+1</f>
        <v>66</v>
      </c>
      <c r="BQ13" s="14">
        <f t="shared" si="298"/>
        <v>67</v>
      </c>
      <c r="BR13" s="14">
        <f t="shared" si="298"/>
        <v>68</v>
      </c>
      <c r="BS13" s="14">
        <f t="shared" si="298"/>
        <v>69</v>
      </c>
      <c r="BT13" s="14">
        <f t="shared" si="298"/>
        <v>70</v>
      </c>
      <c r="BU13" s="14">
        <f t="shared" si="298"/>
        <v>71</v>
      </c>
      <c r="BV13" s="14">
        <f t="shared" si="298"/>
        <v>72</v>
      </c>
      <c r="BW13" s="14">
        <f t="shared" si="298"/>
        <v>73</v>
      </c>
      <c r="BX13" s="14">
        <f t="shared" si="298"/>
        <v>74</v>
      </c>
      <c r="BY13" s="14">
        <f t="shared" si="298"/>
        <v>75</v>
      </c>
      <c r="BZ13" s="14">
        <f t="shared" si="298"/>
        <v>76</v>
      </c>
      <c r="CA13" s="14">
        <f t="shared" si="298"/>
        <v>77</v>
      </c>
      <c r="CB13" s="14">
        <f t="shared" si="298"/>
        <v>78</v>
      </c>
      <c r="CC13" s="14">
        <f t="shared" si="298"/>
        <v>79</v>
      </c>
      <c r="CD13" s="14">
        <f t="shared" si="298"/>
        <v>80</v>
      </c>
      <c r="CE13" s="14">
        <f t="shared" si="298"/>
        <v>81</v>
      </c>
      <c r="CF13" s="14">
        <f t="shared" si="298"/>
        <v>82</v>
      </c>
      <c r="CG13" s="14">
        <f t="shared" si="298"/>
        <v>83</v>
      </c>
      <c r="CH13" s="14">
        <f t="shared" si="298"/>
        <v>84</v>
      </c>
      <c r="CI13" s="14">
        <f t="shared" si="298"/>
        <v>85</v>
      </c>
      <c r="CJ13" s="14">
        <f t="shared" si="298"/>
        <v>86</v>
      </c>
      <c r="CK13" s="14">
        <f t="shared" si="298"/>
        <v>87</v>
      </c>
      <c r="CL13" s="14">
        <f t="shared" si="298"/>
        <v>88</v>
      </c>
      <c r="CM13" s="14">
        <f t="shared" si="298"/>
        <v>89</v>
      </c>
      <c r="CN13" s="14">
        <f t="shared" si="298"/>
        <v>90</v>
      </c>
      <c r="CO13" s="14">
        <f t="shared" si="298"/>
        <v>91</v>
      </c>
      <c r="CP13" s="14">
        <f t="shared" si="298"/>
        <v>92</v>
      </c>
      <c r="CQ13" s="14">
        <f t="shared" si="298"/>
        <v>93</v>
      </c>
      <c r="CR13" s="14">
        <f t="shared" si="298"/>
        <v>94</v>
      </c>
      <c r="CS13" s="14">
        <f t="shared" si="298"/>
        <v>95</v>
      </c>
      <c r="CT13" s="14">
        <f t="shared" si="298"/>
        <v>96</v>
      </c>
      <c r="CU13" s="14">
        <f t="shared" si="298"/>
        <v>97</v>
      </c>
      <c r="CV13" s="14">
        <f t="shared" si="298"/>
        <v>98</v>
      </c>
      <c r="CW13" s="14">
        <f t="shared" si="298"/>
        <v>99</v>
      </c>
      <c r="CX13" s="14">
        <f t="shared" si="298"/>
        <v>100</v>
      </c>
      <c r="CY13" s="14">
        <f t="shared" si="298"/>
        <v>101</v>
      </c>
      <c r="CZ13" s="14">
        <f t="shared" si="298"/>
        <v>102</v>
      </c>
      <c r="DA13" s="14">
        <f t="shared" si="298"/>
        <v>103</v>
      </c>
      <c r="DB13" s="14">
        <f t="shared" si="298"/>
        <v>104</v>
      </c>
      <c r="DC13" s="14">
        <f t="shared" si="298"/>
        <v>105</v>
      </c>
      <c r="DD13" s="14">
        <f t="shared" si="298"/>
        <v>106</v>
      </c>
      <c r="DE13" s="14">
        <f t="shared" si="298"/>
        <v>107</v>
      </c>
      <c r="DF13" s="14">
        <f t="shared" si="298"/>
        <v>108</v>
      </c>
      <c r="DG13" s="14">
        <f t="shared" si="298"/>
        <v>109</v>
      </c>
      <c r="DH13" s="14">
        <f t="shared" si="298"/>
        <v>110</v>
      </c>
      <c r="DI13" s="14">
        <f t="shared" si="298"/>
        <v>111</v>
      </c>
      <c r="DJ13" s="14">
        <f t="shared" si="298"/>
        <v>112</v>
      </c>
      <c r="DK13" s="14">
        <f t="shared" si="298"/>
        <v>113</v>
      </c>
      <c r="DL13" s="14">
        <f t="shared" si="298"/>
        <v>114</v>
      </c>
      <c r="DM13" s="14">
        <f t="shared" si="298"/>
        <v>115</v>
      </c>
      <c r="DN13" s="14">
        <f t="shared" si="298"/>
        <v>116</v>
      </c>
      <c r="DO13" s="14">
        <f t="shared" si="298"/>
        <v>117</v>
      </c>
      <c r="DP13" s="14">
        <f t="shared" si="298"/>
        <v>118</v>
      </c>
      <c r="DQ13" s="14">
        <f t="shared" si="298"/>
        <v>119</v>
      </c>
      <c r="DR13" s="14">
        <f t="shared" si="298"/>
        <v>120</v>
      </c>
      <c r="DS13" s="14">
        <f t="shared" si="298"/>
        <v>121</v>
      </c>
      <c r="DT13" s="14">
        <f t="shared" si="298"/>
        <v>122</v>
      </c>
      <c r="DU13" s="14">
        <f t="shared" si="298"/>
        <v>123</v>
      </c>
      <c r="DV13" s="14">
        <f t="shared" si="298"/>
        <v>124</v>
      </c>
      <c r="DW13" s="14">
        <f t="shared" si="298"/>
        <v>125</v>
      </c>
      <c r="DX13" s="14">
        <f t="shared" si="298"/>
        <v>126</v>
      </c>
      <c r="DY13" s="14">
        <f t="shared" si="298"/>
        <v>127</v>
      </c>
      <c r="DZ13" s="14">
        <f t="shared" si="298"/>
        <v>128</v>
      </c>
      <c r="EA13" s="14">
        <f t="shared" si="298"/>
        <v>129</v>
      </c>
      <c r="EB13" s="14">
        <f t="shared" ref="EB13:GM13" si="299">EA13+1</f>
        <v>130</v>
      </c>
      <c r="EC13" s="14">
        <f t="shared" si="299"/>
        <v>131</v>
      </c>
      <c r="ED13" s="14">
        <f t="shared" si="299"/>
        <v>132</v>
      </c>
      <c r="EE13" s="14">
        <f t="shared" si="299"/>
        <v>133</v>
      </c>
      <c r="EF13" s="14">
        <f t="shared" si="299"/>
        <v>134</v>
      </c>
      <c r="EG13" s="14">
        <f t="shared" si="299"/>
        <v>135</v>
      </c>
      <c r="EH13" s="14">
        <f t="shared" si="299"/>
        <v>136</v>
      </c>
      <c r="EI13" s="14">
        <f t="shared" si="299"/>
        <v>137</v>
      </c>
      <c r="EJ13" s="14">
        <f t="shared" si="299"/>
        <v>138</v>
      </c>
      <c r="EK13" s="14">
        <f t="shared" si="299"/>
        <v>139</v>
      </c>
      <c r="EL13" s="14">
        <f t="shared" si="299"/>
        <v>140</v>
      </c>
      <c r="EM13" s="14">
        <f t="shared" si="299"/>
        <v>141</v>
      </c>
      <c r="EN13" s="14">
        <f t="shared" si="299"/>
        <v>142</v>
      </c>
      <c r="EO13" s="14">
        <f t="shared" si="299"/>
        <v>143</v>
      </c>
      <c r="EP13" s="14">
        <f t="shared" si="299"/>
        <v>144</v>
      </c>
      <c r="EQ13" s="14">
        <f t="shared" si="299"/>
        <v>145</v>
      </c>
      <c r="ER13" s="14">
        <f t="shared" si="299"/>
        <v>146</v>
      </c>
      <c r="ES13" s="14">
        <f t="shared" si="299"/>
        <v>147</v>
      </c>
      <c r="ET13" s="14">
        <f t="shared" si="299"/>
        <v>148</v>
      </c>
      <c r="EU13" s="14">
        <f t="shared" si="299"/>
        <v>149</v>
      </c>
      <c r="EV13" s="14">
        <f t="shared" si="299"/>
        <v>150</v>
      </c>
      <c r="EW13" s="14">
        <f t="shared" si="299"/>
        <v>151</v>
      </c>
      <c r="EX13" s="14">
        <f t="shared" si="299"/>
        <v>152</v>
      </c>
      <c r="EY13" s="14">
        <f t="shared" si="299"/>
        <v>153</v>
      </c>
      <c r="EZ13" s="14">
        <f t="shared" si="299"/>
        <v>154</v>
      </c>
      <c r="FA13" s="14">
        <f t="shared" si="299"/>
        <v>155</v>
      </c>
      <c r="FB13" s="14">
        <f t="shared" si="299"/>
        <v>156</v>
      </c>
      <c r="FC13" s="14">
        <f t="shared" si="299"/>
        <v>157</v>
      </c>
      <c r="FD13" s="14">
        <f t="shared" si="299"/>
        <v>158</v>
      </c>
      <c r="FE13" s="14">
        <f t="shared" si="299"/>
        <v>159</v>
      </c>
      <c r="FF13" s="14">
        <f t="shared" si="299"/>
        <v>160</v>
      </c>
      <c r="FG13" s="14">
        <f t="shared" si="299"/>
        <v>161</v>
      </c>
      <c r="FH13" s="14">
        <f t="shared" si="299"/>
        <v>162</v>
      </c>
      <c r="FI13" s="14">
        <f t="shared" si="299"/>
        <v>163</v>
      </c>
      <c r="FJ13" s="14">
        <f t="shared" si="299"/>
        <v>164</v>
      </c>
      <c r="FK13" s="14">
        <f t="shared" si="299"/>
        <v>165</v>
      </c>
      <c r="FL13" s="14">
        <f t="shared" si="299"/>
        <v>166</v>
      </c>
      <c r="FM13" s="14">
        <f t="shared" si="299"/>
        <v>167</v>
      </c>
      <c r="FN13" s="14">
        <f t="shared" si="299"/>
        <v>168</v>
      </c>
      <c r="FO13" s="14">
        <f t="shared" si="299"/>
        <v>169</v>
      </c>
      <c r="FP13" s="14">
        <f t="shared" si="299"/>
        <v>170</v>
      </c>
      <c r="FQ13" s="14">
        <f t="shared" si="299"/>
        <v>171</v>
      </c>
      <c r="FR13" s="14">
        <f t="shared" si="299"/>
        <v>172</v>
      </c>
      <c r="FS13" s="14">
        <f t="shared" si="299"/>
        <v>173</v>
      </c>
      <c r="FT13" s="14">
        <f t="shared" si="299"/>
        <v>174</v>
      </c>
      <c r="FU13" s="14">
        <f t="shared" si="299"/>
        <v>175</v>
      </c>
      <c r="FV13" s="14">
        <f t="shared" si="299"/>
        <v>176</v>
      </c>
      <c r="FW13" s="14">
        <f t="shared" si="299"/>
        <v>177</v>
      </c>
      <c r="FX13" s="14">
        <f t="shared" si="299"/>
        <v>178</v>
      </c>
      <c r="FY13" s="14">
        <f t="shared" si="299"/>
        <v>179</v>
      </c>
      <c r="FZ13" s="14">
        <f t="shared" si="299"/>
        <v>180</v>
      </c>
      <c r="GA13" s="14">
        <f t="shared" si="299"/>
        <v>181</v>
      </c>
      <c r="GB13" s="14">
        <f t="shared" si="299"/>
        <v>182</v>
      </c>
      <c r="GC13" s="14">
        <f t="shared" si="299"/>
        <v>183</v>
      </c>
      <c r="GD13" s="14">
        <f t="shared" si="299"/>
        <v>184</v>
      </c>
      <c r="GE13" s="14">
        <f t="shared" si="299"/>
        <v>185</v>
      </c>
      <c r="GF13" s="14">
        <f t="shared" si="299"/>
        <v>186</v>
      </c>
      <c r="GG13" s="14">
        <f t="shared" si="299"/>
        <v>187</v>
      </c>
      <c r="GH13" s="14">
        <f t="shared" si="299"/>
        <v>188</v>
      </c>
      <c r="GI13" s="14">
        <f t="shared" si="299"/>
        <v>189</v>
      </c>
      <c r="GJ13" s="14">
        <f t="shared" si="299"/>
        <v>190</v>
      </c>
      <c r="GK13" s="14">
        <f t="shared" si="299"/>
        <v>191</v>
      </c>
      <c r="GL13" s="14">
        <f t="shared" si="299"/>
        <v>192</v>
      </c>
      <c r="GM13" s="14">
        <f t="shared" si="299"/>
        <v>193</v>
      </c>
      <c r="GN13" s="14">
        <f t="shared" ref="GN13:IY13" si="300">GM13+1</f>
        <v>194</v>
      </c>
      <c r="GO13" s="14">
        <f t="shared" si="300"/>
        <v>195</v>
      </c>
      <c r="GP13" s="14">
        <f t="shared" si="300"/>
        <v>196</v>
      </c>
      <c r="GQ13" s="14">
        <f t="shared" si="300"/>
        <v>197</v>
      </c>
      <c r="GR13" s="14">
        <f t="shared" si="300"/>
        <v>198</v>
      </c>
      <c r="GS13" s="14">
        <f t="shared" si="300"/>
        <v>199</v>
      </c>
      <c r="GT13" s="14">
        <f t="shared" si="300"/>
        <v>200</v>
      </c>
      <c r="GU13" s="14">
        <f t="shared" si="300"/>
        <v>201</v>
      </c>
      <c r="GV13" s="14">
        <f t="shared" si="300"/>
        <v>202</v>
      </c>
      <c r="GW13" s="14">
        <f t="shared" si="300"/>
        <v>203</v>
      </c>
      <c r="GX13" s="14">
        <f t="shared" si="300"/>
        <v>204</v>
      </c>
      <c r="GY13" s="14">
        <f t="shared" si="300"/>
        <v>205</v>
      </c>
      <c r="GZ13" s="14">
        <f t="shared" si="300"/>
        <v>206</v>
      </c>
      <c r="HA13" s="14">
        <f t="shared" si="300"/>
        <v>207</v>
      </c>
      <c r="HB13" s="14">
        <f t="shared" si="300"/>
        <v>208</v>
      </c>
      <c r="HC13" s="14">
        <f t="shared" si="300"/>
        <v>209</v>
      </c>
      <c r="HD13" s="14">
        <f t="shared" si="300"/>
        <v>210</v>
      </c>
      <c r="HE13" s="14">
        <f t="shared" si="300"/>
        <v>211</v>
      </c>
      <c r="HF13" s="14">
        <f t="shared" si="300"/>
        <v>212</v>
      </c>
      <c r="HG13" s="14">
        <f t="shared" si="300"/>
        <v>213</v>
      </c>
      <c r="HH13" s="14">
        <f t="shared" si="300"/>
        <v>214</v>
      </c>
      <c r="HI13" s="14">
        <f t="shared" si="300"/>
        <v>215</v>
      </c>
      <c r="HJ13" s="14">
        <f t="shared" si="300"/>
        <v>216</v>
      </c>
      <c r="HK13" s="14">
        <f t="shared" si="300"/>
        <v>217</v>
      </c>
      <c r="HL13" s="14">
        <f t="shared" si="300"/>
        <v>218</v>
      </c>
      <c r="HM13" s="14">
        <f t="shared" si="300"/>
        <v>219</v>
      </c>
      <c r="HN13" s="14">
        <f t="shared" si="300"/>
        <v>220</v>
      </c>
      <c r="HO13" s="14">
        <f t="shared" si="300"/>
        <v>221</v>
      </c>
      <c r="HP13" s="14">
        <f t="shared" si="300"/>
        <v>222</v>
      </c>
      <c r="HQ13" s="14">
        <f t="shared" si="300"/>
        <v>223</v>
      </c>
      <c r="HR13" s="14">
        <f t="shared" si="300"/>
        <v>224</v>
      </c>
      <c r="HS13" s="14">
        <f t="shared" si="300"/>
        <v>225</v>
      </c>
      <c r="HT13" s="14">
        <f t="shared" si="300"/>
        <v>226</v>
      </c>
      <c r="HU13" s="14">
        <f t="shared" si="300"/>
        <v>227</v>
      </c>
      <c r="HV13" s="14">
        <f t="shared" si="300"/>
        <v>228</v>
      </c>
      <c r="HW13" s="14">
        <f t="shared" si="300"/>
        <v>229</v>
      </c>
      <c r="HX13" s="14">
        <f t="shared" si="300"/>
        <v>230</v>
      </c>
      <c r="HY13" s="14">
        <f t="shared" si="300"/>
        <v>231</v>
      </c>
      <c r="HZ13" s="14">
        <f t="shared" si="300"/>
        <v>232</v>
      </c>
      <c r="IA13" s="14">
        <f t="shared" si="300"/>
        <v>233</v>
      </c>
      <c r="IB13" s="14">
        <f t="shared" si="300"/>
        <v>234</v>
      </c>
      <c r="IC13" s="14">
        <f t="shared" si="300"/>
        <v>235</v>
      </c>
      <c r="ID13" s="14">
        <f t="shared" si="300"/>
        <v>236</v>
      </c>
      <c r="IE13" s="14">
        <f t="shared" si="300"/>
        <v>237</v>
      </c>
      <c r="IF13" s="14">
        <f t="shared" si="300"/>
        <v>238</v>
      </c>
      <c r="IG13" s="14">
        <f t="shared" si="300"/>
        <v>239</v>
      </c>
      <c r="IH13" s="14">
        <f t="shared" si="300"/>
        <v>240</v>
      </c>
      <c r="II13" s="14">
        <f t="shared" si="300"/>
        <v>241</v>
      </c>
      <c r="IJ13" s="14">
        <f t="shared" si="300"/>
        <v>242</v>
      </c>
      <c r="IK13" s="14">
        <f t="shared" si="300"/>
        <v>243</v>
      </c>
      <c r="IL13" s="14">
        <f t="shared" si="300"/>
        <v>244</v>
      </c>
      <c r="IM13" s="14">
        <f t="shared" si="300"/>
        <v>245</v>
      </c>
      <c r="IN13" s="14">
        <f t="shared" si="300"/>
        <v>246</v>
      </c>
      <c r="IO13" s="14">
        <f t="shared" si="300"/>
        <v>247</v>
      </c>
      <c r="IP13" s="14">
        <f t="shared" si="300"/>
        <v>248</v>
      </c>
      <c r="IQ13" s="14">
        <f t="shared" si="300"/>
        <v>249</v>
      </c>
      <c r="IR13" s="14">
        <f t="shared" si="300"/>
        <v>250</v>
      </c>
      <c r="IS13" s="14">
        <f t="shared" si="300"/>
        <v>251</v>
      </c>
      <c r="IT13" s="14">
        <f t="shared" si="300"/>
        <v>252</v>
      </c>
      <c r="IU13" s="14">
        <f t="shared" si="300"/>
        <v>253</v>
      </c>
      <c r="IV13" s="14">
        <f t="shared" si="300"/>
        <v>254</v>
      </c>
      <c r="IW13" s="14">
        <f t="shared" si="300"/>
        <v>255</v>
      </c>
      <c r="IX13" s="14">
        <f t="shared" si="300"/>
        <v>256</v>
      </c>
      <c r="IY13" s="14">
        <f t="shared" si="300"/>
        <v>257</v>
      </c>
      <c r="IZ13" s="14">
        <f t="shared" ref="IZ13:KN13" si="301">IY13+1</f>
        <v>258</v>
      </c>
      <c r="JA13" s="14">
        <f t="shared" si="301"/>
        <v>259</v>
      </c>
      <c r="JB13" s="14">
        <f t="shared" si="301"/>
        <v>260</v>
      </c>
      <c r="JC13" s="14">
        <f t="shared" si="301"/>
        <v>261</v>
      </c>
      <c r="JD13" s="14">
        <f t="shared" si="301"/>
        <v>262</v>
      </c>
      <c r="JE13" s="14">
        <f t="shared" si="301"/>
        <v>263</v>
      </c>
      <c r="JF13" s="14">
        <f t="shared" si="301"/>
        <v>264</v>
      </c>
      <c r="JG13" s="14">
        <f t="shared" si="301"/>
        <v>265</v>
      </c>
      <c r="JH13" s="14">
        <f t="shared" si="301"/>
        <v>266</v>
      </c>
      <c r="JI13" s="14">
        <f t="shared" si="301"/>
        <v>267</v>
      </c>
      <c r="JJ13" s="14">
        <f t="shared" si="301"/>
        <v>268</v>
      </c>
      <c r="JK13" s="14">
        <f t="shared" si="301"/>
        <v>269</v>
      </c>
      <c r="JL13" s="14">
        <f t="shared" si="301"/>
        <v>270</v>
      </c>
      <c r="JM13" s="14">
        <f t="shared" si="301"/>
        <v>271</v>
      </c>
      <c r="JN13" s="14">
        <f t="shared" si="301"/>
        <v>272</v>
      </c>
      <c r="JO13" s="14">
        <f t="shared" si="301"/>
        <v>273</v>
      </c>
      <c r="JP13" s="14">
        <f t="shared" si="301"/>
        <v>274</v>
      </c>
      <c r="JQ13" s="14">
        <f t="shared" si="301"/>
        <v>275</v>
      </c>
      <c r="JR13" s="14">
        <f t="shared" si="301"/>
        <v>276</v>
      </c>
      <c r="JS13" s="14">
        <f t="shared" si="301"/>
        <v>277</v>
      </c>
      <c r="JT13" s="14">
        <f t="shared" si="301"/>
        <v>278</v>
      </c>
      <c r="JU13" s="14">
        <f t="shared" si="301"/>
        <v>279</v>
      </c>
      <c r="JV13" s="14">
        <f t="shared" si="301"/>
        <v>280</v>
      </c>
      <c r="JW13" s="14">
        <f t="shared" si="301"/>
        <v>281</v>
      </c>
      <c r="JX13" s="14">
        <f t="shared" si="301"/>
        <v>282</v>
      </c>
      <c r="JY13" s="14">
        <f t="shared" si="301"/>
        <v>283</v>
      </c>
      <c r="JZ13" s="14">
        <f t="shared" si="301"/>
        <v>284</v>
      </c>
      <c r="KA13" s="14">
        <f t="shared" si="301"/>
        <v>285</v>
      </c>
      <c r="KB13" s="14">
        <f t="shared" si="301"/>
        <v>286</v>
      </c>
      <c r="KC13" s="14">
        <f t="shared" si="301"/>
        <v>287</v>
      </c>
      <c r="KD13" s="14">
        <f t="shared" si="301"/>
        <v>288</v>
      </c>
      <c r="KE13" s="14">
        <f t="shared" si="301"/>
        <v>289</v>
      </c>
      <c r="KF13" s="14">
        <f t="shared" si="301"/>
        <v>290</v>
      </c>
      <c r="KG13" s="14">
        <f t="shared" si="301"/>
        <v>291</v>
      </c>
      <c r="KH13" s="14">
        <f t="shared" si="301"/>
        <v>292</v>
      </c>
      <c r="KI13" s="14">
        <f t="shared" si="301"/>
        <v>293</v>
      </c>
      <c r="KJ13" s="14">
        <f t="shared" si="301"/>
        <v>294</v>
      </c>
      <c r="KK13" s="14">
        <f t="shared" si="301"/>
        <v>295</v>
      </c>
      <c r="KL13" s="14">
        <f t="shared" si="301"/>
        <v>296</v>
      </c>
      <c r="KM13" s="14">
        <f t="shared" si="301"/>
        <v>297</v>
      </c>
      <c r="KN13" s="14">
        <f t="shared" si="301"/>
        <v>298</v>
      </c>
    </row>
    <row r="14" spans="1:300" x14ac:dyDescent="0.3">
      <c r="A14" t="str">
        <f>A2</f>
        <v>United Kingdom</v>
      </c>
      <c r="G14" s="96">
        <f>(G2/B2)^(1/5)-1</f>
        <v>0.47577316159455196</v>
      </c>
      <c r="H14" s="96">
        <f t="shared" ref="H14:BS14" si="302">(H2/C2)^(1/5)-1</f>
        <v>0.47996576656540446</v>
      </c>
      <c r="I14" s="96">
        <f t="shared" si="302"/>
        <v>0.56721338021581857</v>
      </c>
      <c r="J14" s="96">
        <f t="shared" si="302"/>
        <v>0.45724293460350629</v>
      </c>
      <c r="K14" s="96">
        <f t="shared" si="302"/>
        <v>0.3844280551246313</v>
      </c>
      <c r="L14" s="96">
        <f t="shared" si="302"/>
        <v>0.33108431554633166</v>
      </c>
      <c r="M14" s="96">
        <f t="shared" si="302"/>
        <v>0.31764419159315649</v>
      </c>
      <c r="N14" s="96">
        <f t="shared" si="302"/>
        <v>0.26433216777748192</v>
      </c>
      <c r="O14" s="96">
        <f t="shared" si="302"/>
        <v>0.25110066863380553</v>
      </c>
      <c r="P14" s="96">
        <f t="shared" si="302"/>
        <v>0.21225276364631673</v>
      </c>
      <c r="Q14" s="96">
        <f t="shared" si="302"/>
        <v>0.1990641741051542</v>
      </c>
      <c r="R14" s="96">
        <f t="shared" si="302"/>
        <v>0.219627223303684</v>
      </c>
      <c r="S14" s="96">
        <f t="shared" si="302"/>
        <v>0.24892768561407141</v>
      </c>
      <c r="T14" s="96">
        <f t="shared" si="302"/>
        <v>0.23817929415649886</v>
      </c>
      <c r="U14" s="96">
        <f t="shared" si="302"/>
        <v>0.24803917982554546</v>
      </c>
      <c r="V14" s="96">
        <f t="shared" si="302"/>
        <v>0.25322906695391389</v>
      </c>
      <c r="W14" s="96">
        <f t="shared" si="302"/>
        <v>0.2537039239304868</v>
      </c>
      <c r="X14" s="96">
        <f t="shared" si="302"/>
        <v>0.23438238599839045</v>
      </c>
      <c r="Y14" s="96">
        <f t="shared" si="302"/>
        <v>0.24014905621610727</v>
      </c>
      <c r="Z14" s="96">
        <f t="shared" si="302"/>
        <v>0.25081000553383781</v>
      </c>
      <c r="AA14" s="96">
        <f t="shared" si="302"/>
        <v>0.22484762430866589</v>
      </c>
      <c r="AB14" s="96">
        <f t="shared" si="302"/>
        <v>0.17968273930468603</v>
      </c>
      <c r="AC14" s="96">
        <f t="shared" si="302"/>
        <v>0.16095729529568481</v>
      </c>
      <c r="AD14" s="96">
        <f t="shared" si="302"/>
        <v>0.14514541360157862</v>
      </c>
      <c r="AE14" s="96">
        <f t="shared" si="302"/>
        <v>0.13095470904326301</v>
      </c>
      <c r="AF14" s="96">
        <f t="shared" si="302"/>
        <v>0.12667612374240367</v>
      </c>
      <c r="AG14" s="96">
        <f t="shared" si="302"/>
        <v>0.12932691838639299</v>
      </c>
      <c r="AH14" s="96">
        <f t="shared" si="302"/>
        <v>0.11487806818288648</v>
      </c>
      <c r="AI14" s="96">
        <f t="shared" si="302"/>
        <v>9.7968991923232718E-2</v>
      </c>
      <c r="AJ14" s="96">
        <f t="shared" si="302"/>
        <v>8.6983712511308653E-2</v>
      </c>
      <c r="AK14" s="96">
        <f t="shared" si="302"/>
        <v>7.5177878073787952E-2</v>
      </c>
      <c r="AL14" s="96">
        <f t="shared" si="302"/>
        <v>6.8219625400392836E-2</v>
      </c>
      <c r="AM14" s="96">
        <f t="shared" si="302"/>
        <v>6.5647877907554886E-2</v>
      </c>
      <c r="AN14" s="96">
        <f t="shared" si="302"/>
        <v>6.4336412711738955E-2</v>
      </c>
      <c r="AO14" s="96">
        <f t="shared" si="302"/>
        <v>5.8213254669662762E-2</v>
      </c>
      <c r="AP14" s="96">
        <f t="shared" si="302"/>
        <v>5.1192046901827881E-2</v>
      </c>
      <c r="AQ14" s="96" t="e">
        <f t="shared" si="302"/>
        <v>#N/A</v>
      </c>
      <c r="AR14" s="96" t="e">
        <f t="shared" si="302"/>
        <v>#N/A</v>
      </c>
      <c r="AS14" s="96" t="e">
        <f t="shared" si="302"/>
        <v>#N/A</v>
      </c>
      <c r="AT14" s="96" t="e">
        <f t="shared" si="302"/>
        <v>#N/A</v>
      </c>
      <c r="AU14" s="96" t="e">
        <f t="shared" si="302"/>
        <v>#N/A</v>
      </c>
      <c r="AV14" s="96" t="e">
        <f t="shared" si="302"/>
        <v>#N/A</v>
      </c>
      <c r="AW14" s="96" t="e">
        <f t="shared" si="302"/>
        <v>#N/A</v>
      </c>
      <c r="AX14" s="96" t="e">
        <f t="shared" si="302"/>
        <v>#N/A</v>
      </c>
      <c r="AY14" s="96" t="e">
        <f t="shared" si="302"/>
        <v>#N/A</v>
      </c>
      <c r="AZ14" s="96" t="e">
        <f t="shared" si="302"/>
        <v>#N/A</v>
      </c>
      <c r="BA14" s="96" t="e">
        <f t="shared" si="302"/>
        <v>#N/A</v>
      </c>
      <c r="BB14" s="96" t="e">
        <f t="shared" si="302"/>
        <v>#N/A</v>
      </c>
      <c r="BC14" s="96" t="e">
        <f t="shared" si="302"/>
        <v>#N/A</v>
      </c>
      <c r="BD14" s="96" t="e">
        <f t="shared" si="302"/>
        <v>#N/A</v>
      </c>
      <c r="BE14" s="96" t="e">
        <f t="shared" si="302"/>
        <v>#N/A</v>
      </c>
      <c r="BF14" s="96" t="e">
        <f t="shared" si="302"/>
        <v>#N/A</v>
      </c>
      <c r="BG14" s="96" t="e">
        <f t="shared" si="302"/>
        <v>#N/A</v>
      </c>
      <c r="BH14" s="96" t="e">
        <f t="shared" si="302"/>
        <v>#N/A</v>
      </c>
      <c r="BI14" s="96" t="e">
        <f t="shared" si="302"/>
        <v>#N/A</v>
      </c>
      <c r="BJ14" s="96" t="e">
        <f t="shared" si="302"/>
        <v>#N/A</v>
      </c>
      <c r="BK14" s="96" t="e">
        <f t="shared" si="302"/>
        <v>#N/A</v>
      </c>
      <c r="BL14" s="96" t="e">
        <f t="shared" si="302"/>
        <v>#N/A</v>
      </c>
      <c r="BM14" s="96" t="e">
        <f t="shared" si="302"/>
        <v>#N/A</v>
      </c>
      <c r="BN14" s="96" t="e">
        <f t="shared" si="302"/>
        <v>#N/A</v>
      </c>
      <c r="BO14" s="96" t="e">
        <f t="shared" si="302"/>
        <v>#N/A</v>
      </c>
      <c r="BP14" s="96" t="e">
        <f t="shared" si="302"/>
        <v>#N/A</v>
      </c>
      <c r="BQ14" s="96" t="e">
        <f t="shared" si="302"/>
        <v>#N/A</v>
      </c>
      <c r="BR14" s="96" t="e">
        <f t="shared" si="302"/>
        <v>#N/A</v>
      </c>
      <c r="BS14" s="96" t="e">
        <f t="shared" si="302"/>
        <v>#N/A</v>
      </c>
      <c r="BT14" s="96" t="e">
        <f t="shared" ref="BT14:EE14" si="303">(BT2/BO2)^(1/5)-1</f>
        <v>#N/A</v>
      </c>
      <c r="BU14" s="96" t="e">
        <f t="shared" si="303"/>
        <v>#N/A</v>
      </c>
      <c r="BV14" s="96" t="e">
        <f t="shared" si="303"/>
        <v>#N/A</v>
      </c>
      <c r="BW14" s="96" t="e">
        <f t="shared" si="303"/>
        <v>#N/A</v>
      </c>
      <c r="BX14" s="96" t="e">
        <f t="shared" si="303"/>
        <v>#N/A</v>
      </c>
      <c r="BY14" s="96" t="e">
        <f t="shared" si="303"/>
        <v>#N/A</v>
      </c>
      <c r="BZ14" s="96" t="e">
        <f t="shared" si="303"/>
        <v>#N/A</v>
      </c>
      <c r="CA14" s="96" t="e">
        <f t="shared" si="303"/>
        <v>#N/A</v>
      </c>
      <c r="CB14" s="96" t="e">
        <f t="shared" si="303"/>
        <v>#N/A</v>
      </c>
      <c r="CC14" s="96" t="e">
        <f t="shared" si="303"/>
        <v>#N/A</v>
      </c>
      <c r="CD14" s="96" t="e">
        <f t="shared" si="303"/>
        <v>#N/A</v>
      </c>
      <c r="CE14" s="96" t="e">
        <f t="shared" si="303"/>
        <v>#N/A</v>
      </c>
      <c r="CF14" s="96" t="e">
        <f t="shared" si="303"/>
        <v>#N/A</v>
      </c>
      <c r="CG14" s="96" t="e">
        <f t="shared" si="303"/>
        <v>#N/A</v>
      </c>
      <c r="CH14" s="96" t="e">
        <f t="shared" si="303"/>
        <v>#N/A</v>
      </c>
      <c r="CI14" s="96" t="e">
        <f t="shared" si="303"/>
        <v>#N/A</v>
      </c>
      <c r="CJ14" s="96" t="e">
        <f t="shared" si="303"/>
        <v>#N/A</v>
      </c>
      <c r="CK14" s="96" t="e">
        <f t="shared" si="303"/>
        <v>#N/A</v>
      </c>
      <c r="CL14" s="96" t="e">
        <f t="shared" si="303"/>
        <v>#N/A</v>
      </c>
      <c r="CM14" s="96" t="e">
        <f t="shared" si="303"/>
        <v>#N/A</v>
      </c>
      <c r="CN14" s="96" t="e">
        <f t="shared" si="303"/>
        <v>#N/A</v>
      </c>
      <c r="CO14" s="96" t="e">
        <f t="shared" si="303"/>
        <v>#N/A</v>
      </c>
      <c r="CP14" s="96" t="e">
        <f t="shared" si="303"/>
        <v>#N/A</v>
      </c>
      <c r="CQ14" s="96" t="e">
        <f t="shared" si="303"/>
        <v>#N/A</v>
      </c>
      <c r="CR14" s="96" t="e">
        <f t="shared" si="303"/>
        <v>#N/A</v>
      </c>
      <c r="CS14" s="96" t="e">
        <f t="shared" si="303"/>
        <v>#N/A</v>
      </c>
      <c r="CT14" s="96" t="e">
        <f t="shared" si="303"/>
        <v>#N/A</v>
      </c>
      <c r="CU14" s="96" t="e">
        <f t="shared" si="303"/>
        <v>#N/A</v>
      </c>
      <c r="CV14" s="96" t="e">
        <f t="shared" si="303"/>
        <v>#N/A</v>
      </c>
      <c r="CW14" s="96" t="e">
        <f t="shared" si="303"/>
        <v>#N/A</v>
      </c>
      <c r="CX14" s="96" t="e">
        <f t="shared" si="303"/>
        <v>#N/A</v>
      </c>
      <c r="CY14" s="96" t="e">
        <f t="shared" si="303"/>
        <v>#N/A</v>
      </c>
      <c r="CZ14" s="96" t="e">
        <f t="shared" si="303"/>
        <v>#N/A</v>
      </c>
      <c r="DA14" s="96" t="e">
        <f t="shared" si="303"/>
        <v>#N/A</v>
      </c>
      <c r="DB14" s="96" t="e">
        <f t="shared" si="303"/>
        <v>#N/A</v>
      </c>
      <c r="DC14" s="96" t="e">
        <f t="shared" si="303"/>
        <v>#N/A</v>
      </c>
      <c r="DD14" s="96" t="e">
        <f t="shared" si="303"/>
        <v>#N/A</v>
      </c>
      <c r="DE14" s="96" t="e">
        <f t="shared" si="303"/>
        <v>#N/A</v>
      </c>
      <c r="DF14" s="96" t="e">
        <f t="shared" si="303"/>
        <v>#N/A</v>
      </c>
      <c r="DG14" s="96" t="e">
        <f t="shared" si="303"/>
        <v>#N/A</v>
      </c>
      <c r="DH14" s="96" t="e">
        <f t="shared" si="303"/>
        <v>#N/A</v>
      </c>
      <c r="DI14" s="96" t="e">
        <f t="shared" si="303"/>
        <v>#N/A</v>
      </c>
      <c r="DJ14" s="96" t="e">
        <f t="shared" si="303"/>
        <v>#N/A</v>
      </c>
      <c r="DK14" s="96" t="e">
        <f t="shared" si="303"/>
        <v>#N/A</v>
      </c>
      <c r="DL14" s="96" t="e">
        <f t="shared" si="303"/>
        <v>#N/A</v>
      </c>
      <c r="DM14" s="96" t="e">
        <f t="shared" si="303"/>
        <v>#N/A</v>
      </c>
      <c r="DN14" s="96" t="e">
        <f t="shared" si="303"/>
        <v>#N/A</v>
      </c>
      <c r="DO14" s="96" t="e">
        <f t="shared" si="303"/>
        <v>#N/A</v>
      </c>
      <c r="DP14" s="96" t="e">
        <f t="shared" si="303"/>
        <v>#N/A</v>
      </c>
      <c r="DQ14" s="96" t="e">
        <f t="shared" si="303"/>
        <v>#N/A</v>
      </c>
      <c r="DR14" s="96" t="e">
        <f t="shared" si="303"/>
        <v>#N/A</v>
      </c>
      <c r="DS14" s="96" t="e">
        <f t="shared" si="303"/>
        <v>#N/A</v>
      </c>
      <c r="DT14" s="96" t="e">
        <f t="shared" si="303"/>
        <v>#N/A</v>
      </c>
      <c r="DU14" s="96" t="e">
        <f t="shared" si="303"/>
        <v>#N/A</v>
      </c>
      <c r="DV14" s="96" t="e">
        <f t="shared" si="303"/>
        <v>#N/A</v>
      </c>
      <c r="DW14" s="96" t="e">
        <f t="shared" si="303"/>
        <v>#N/A</v>
      </c>
      <c r="DX14" s="96" t="e">
        <f t="shared" si="303"/>
        <v>#N/A</v>
      </c>
      <c r="DY14" s="96" t="e">
        <f t="shared" si="303"/>
        <v>#N/A</v>
      </c>
      <c r="DZ14" s="96" t="e">
        <f t="shared" si="303"/>
        <v>#N/A</v>
      </c>
      <c r="EA14" s="96" t="e">
        <f t="shared" si="303"/>
        <v>#N/A</v>
      </c>
      <c r="EB14" s="96" t="e">
        <f t="shared" si="303"/>
        <v>#N/A</v>
      </c>
      <c r="EC14" s="96" t="e">
        <f t="shared" si="303"/>
        <v>#N/A</v>
      </c>
      <c r="ED14" s="96" t="e">
        <f t="shared" si="303"/>
        <v>#N/A</v>
      </c>
      <c r="EE14" s="96" t="e">
        <f t="shared" si="303"/>
        <v>#N/A</v>
      </c>
      <c r="EF14" s="96" t="e">
        <f t="shared" ref="EF14:GQ14" si="304">(EF2/EA2)^(1/5)-1</f>
        <v>#N/A</v>
      </c>
      <c r="EG14" s="96" t="e">
        <f t="shared" si="304"/>
        <v>#N/A</v>
      </c>
      <c r="EH14" s="96" t="e">
        <f t="shared" si="304"/>
        <v>#N/A</v>
      </c>
      <c r="EI14" s="96" t="e">
        <f t="shared" si="304"/>
        <v>#N/A</v>
      </c>
      <c r="EJ14" s="96" t="e">
        <f t="shared" si="304"/>
        <v>#N/A</v>
      </c>
      <c r="EK14" s="96" t="e">
        <f t="shared" si="304"/>
        <v>#N/A</v>
      </c>
      <c r="EL14" s="96" t="e">
        <f t="shared" si="304"/>
        <v>#N/A</v>
      </c>
      <c r="EM14" s="96" t="e">
        <f t="shared" si="304"/>
        <v>#N/A</v>
      </c>
      <c r="EN14" s="96" t="e">
        <f t="shared" si="304"/>
        <v>#N/A</v>
      </c>
      <c r="EO14" s="96" t="e">
        <f t="shared" si="304"/>
        <v>#N/A</v>
      </c>
      <c r="EP14" s="96" t="e">
        <f t="shared" si="304"/>
        <v>#N/A</v>
      </c>
      <c r="EQ14" s="96" t="e">
        <f t="shared" si="304"/>
        <v>#N/A</v>
      </c>
      <c r="ER14" s="96" t="e">
        <f t="shared" si="304"/>
        <v>#N/A</v>
      </c>
      <c r="ES14" s="96" t="e">
        <f t="shared" si="304"/>
        <v>#N/A</v>
      </c>
      <c r="ET14" s="96" t="e">
        <f t="shared" si="304"/>
        <v>#N/A</v>
      </c>
      <c r="EU14" s="96" t="e">
        <f t="shared" si="304"/>
        <v>#N/A</v>
      </c>
      <c r="EV14" s="96" t="e">
        <f t="shared" si="304"/>
        <v>#N/A</v>
      </c>
      <c r="EW14" s="96" t="e">
        <f t="shared" si="304"/>
        <v>#N/A</v>
      </c>
      <c r="EX14" s="96" t="e">
        <f t="shared" si="304"/>
        <v>#N/A</v>
      </c>
      <c r="EY14" s="96" t="e">
        <f t="shared" si="304"/>
        <v>#N/A</v>
      </c>
      <c r="EZ14" s="96" t="e">
        <f t="shared" si="304"/>
        <v>#N/A</v>
      </c>
      <c r="FA14" s="96" t="e">
        <f t="shared" si="304"/>
        <v>#N/A</v>
      </c>
      <c r="FB14" s="96" t="e">
        <f t="shared" si="304"/>
        <v>#N/A</v>
      </c>
      <c r="FC14" s="96" t="e">
        <f t="shared" si="304"/>
        <v>#N/A</v>
      </c>
      <c r="FD14" s="96" t="e">
        <f t="shared" si="304"/>
        <v>#N/A</v>
      </c>
      <c r="FE14" s="96" t="e">
        <f t="shared" si="304"/>
        <v>#N/A</v>
      </c>
      <c r="FF14" s="96" t="e">
        <f t="shared" si="304"/>
        <v>#N/A</v>
      </c>
      <c r="FG14" s="96" t="e">
        <f t="shared" si="304"/>
        <v>#N/A</v>
      </c>
      <c r="FH14" s="96" t="e">
        <f t="shared" si="304"/>
        <v>#N/A</v>
      </c>
      <c r="FI14" s="96" t="e">
        <f t="shared" si="304"/>
        <v>#N/A</v>
      </c>
      <c r="FJ14" s="96" t="e">
        <f t="shared" si="304"/>
        <v>#N/A</v>
      </c>
      <c r="FK14" s="96" t="e">
        <f t="shared" si="304"/>
        <v>#N/A</v>
      </c>
      <c r="FL14" s="96" t="e">
        <f t="shared" si="304"/>
        <v>#N/A</v>
      </c>
      <c r="FM14" s="96" t="e">
        <f t="shared" si="304"/>
        <v>#N/A</v>
      </c>
      <c r="FN14" s="96" t="e">
        <f t="shared" si="304"/>
        <v>#N/A</v>
      </c>
      <c r="FO14" s="96" t="e">
        <f t="shared" si="304"/>
        <v>#N/A</v>
      </c>
      <c r="FP14" s="96" t="e">
        <f t="shared" si="304"/>
        <v>#N/A</v>
      </c>
      <c r="FQ14" s="96" t="e">
        <f t="shared" si="304"/>
        <v>#N/A</v>
      </c>
      <c r="FR14" s="96" t="e">
        <f t="shared" si="304"/>
        <v>#N/A</v>
      </c>
      <c r="FS14" s="96" t="e">
        <f t="shared" si="304"/>
        <v>#N/A</v>
      </c>
      <c r="FT14" s="96" t="e">
        <f t="shared" si="304"/>
        <v>#N/A</v>
      </c>
      <c r="FU14" s="96" t="e">
        <f t="shared" si="304"/>
        <v>#N/A</v>
      </c>
      <c r="FV14" s="96" t="e">
        <f t="shared" si="304"/>
        <v>#N/A</v>
      </c>
      <c r="FW14" s="96" t="e">
        <f t="shared" si="304"/>
        <v>#N/A</v>
      </c>
      <c r="FX14" s="96" t="e">
        <f t="shared" si="304"/>
        <v>#N/A</v>
      </c>
      <c r="FY14" s="96" t="e">
        <f t="shared" si="304"/>
        <v>#N/A</v>
      </c>
      <c r="FZ14" s="96" t="e">
        <f t="shared" si="304"/>
        <v>#N/A</v>
      </c>
      <c r="GA14" s="96" t="e">
        <f t="shared" si="304"/>
        <v>#N/A</v>
      </c>
      <c r="GB14" s="96" t="e">
        <f t="shared" si="304"/>
        <v>#N/A</v>
      </c>
      <c r="GC14" s="96" t="e">
        <f t="shared" si="304"/>
        <v>#N/A</v>
      </c>
      <c r="GD14" s="96" t="e">
        <f t="shared" si="304"/>
        <v>#N/A</v>
      </c>
      <c r="GE14" s="96" t="e">
        <f t="shared" si="304"/>
        <v>#N/A</v>
      </c>
      <c r="GF14" s="96" t="e">
        <f t="shared" si="304"/>
        <v>#N/A</v>
      </c>
      <c r="GG14" s="96" t="e">
        <f t="shared" si="304"/>
        <v>#N/A</v>
      </c>
      <c r="GH14" s="96" t="e">
        <f t="shared" si="304"/>
        <v>#N/A</v>
      </c>
      <c r="GI14" s="96" t="e">
        <f t="shared" si="304"/>
        <v>#N/A</v>
      </c>
      <c r="GJ14" s="96" t="e">
        <f t="shared" si="304"/>
        <v>#N/A</v>
      </c>
      <c r="GK14" s="96" t="e">
        <f t="shared" si="304"/>
        <v>#N/A</v>
      </c>
      <c r="GL14" s="96" t="e">
        <f t="shared" si="304"/>
        <v>#N/A</v>
      </c>
      <c r="GM14" s="96" t="e">
        <f t="shared" si="304"/>
        <v>#N/A</v>
      </c>
      <c r="GN14" s="96" t="e">
        <f t="shared" si="304"/>
        <v>#N/A</v>
      </c>
      <c r="GO14" s="96" t="e">
        <f t="shared" si="304"/>
        <v>#N/A</v>
      </c>
      <c r="GP14" s="96" t="e">
        <f t="shared" si="304"/>
        <v>#N/A</v>
      </c>
      <c r="GQ14" s="96" t="e">
        <f t="shared" si="304"/>
        <v>#N/A</v>
      </c>
      <c r="GR14" s="96" t="e">
        <f t="shared" ref="GR14:JC14" si="305">(GR2/GM2)^(1/5)-1</f>
        <v>#N/A</v>
      </c>
      <c r="GS14" s="96" t="e">
        <f t="shared" si="305"/>
        <v>#N/A</v>
      </c>
      <c r="GT14" s="96" t="e">
        <f t="shared" si="305"/>
        <v>#N/A</v>
      </c>
      <c r="GU14" s="96" t="e">
        <f t="shared" si="305"/>
        <v>#N/A</v>
      </c>
      <c r="GV14" s="96" t="e">
        <f t="shared" si="305"/>
        <v>#N/A</v>
      </c>
      <c r="GW14" s="96" t="e">
        <f t="shared" si="305"/>
        <v>#N/A</v>
      </c>
      <c r="GX14" s="96" t="e">
        <f t="shared" si="305"/>
        <v>#N/A</v>
      </c>
      <c r="GY14" s="96" t="e">
        <f t="shared" si="305"/>
        <v>#N/A</v>
      </c>
      <c r="GZ14" s="96" t="e">
        <f t="shared" si="305"/>
        <v>#N/A</v>
      </c>
      <c r="HA14" s="96" t="e">
        <f t="shared" si="305"/>
        <v>#N/A</v>
      </c>
      <c r="HB14" s="96" t="e">
        <f t="shared" si="305"/>
        <v>#N/A</v>
      </c>
      <c r="HC14" s="96" t="e">
        <f t="shared" si="305"/>
        <v>#N/A</v>
      </c>
      <c r="HD14" s="96" t="e">
        <f t="shared" si="305"/>
        <v>#N/A</v>
      </c>
      <c r="HE14" s="96" t="e">
        <f t="shared" si="305"/>
        <v>#N/A</v>
      </c>
      <c r="HF14" s="96" t="e">
        <f t="shared" si="305"/>
        <v>#N/A</v>
      </c>
      <c r="HG14" s="96" t="e">
        <f t="shared" si="305"/>
        <v>#N/A</v>
      </c>
      <c r="HH14" s="96" t="e">
        <f t="shared" si="305"/>
        <v>#N/A</v>
      </c>
      <c r="HI14" s="96" t="e">
        <f t="shared" si="305"/>
        <v>#N/A</v>
      </c>
      <c r="HJ14" s="96" t="e">
        <f t="shared" si="305"/>
        <v>#N/A</v>
      </c>
      <c r="HK14" s="96" t="e">
        <f t="shared" si="305"/>
        <v>#N/A</v>
      </c>
      <c r="HL14" s="96" t="e">
        <f t="shared" si="305"/>
        <v>#N/A</v>
      </c>
      <c r="HM14" s="96" t="e">
        <f t="shared" si="305"/>
        <v>#N/A</v>
      </c>
      <c r="HN14" s="96" t="e">
        <f t="shared" si="305"/>
        <v>#N/A</v>
      </c>
      <c r="HO14" s="96" t="e">
        <f t="shared" si="305"/>
        <v>#N/A</v>
      </c>
      <c r="HP14" s="96" t="e">
        <f t="shared" si="305"/>
        <v>#N/A</v>
      </c>
      <c r="HQ14" s="96" t="e">
        <f t="shared" si="305"/>
        <v>#N/A</v>
      </c>
      <c r="HR14" s="96" t="e">
        <f t="shared" si="305"/>
        <v>#N/A</v>
      </c>
      <c r="HS14" s="96" t="e">
        <f t="shared" si="305"/>
        <v>#N/A</v>
      </c>
      <c r="HT14" s="96" t="e">
        <f t="shared" si="305"/>
        <v>#N/A</v>
      </c>
      <c r="HU14" s="96" t="e">
        <f t="shared" si="305"/>
        <v>#N/A</v>
      </c>
      <c r="HV14" s="96" t="e">
        <f t="shared" si="305"/>
        <v>#N/A</v>
      </c>
      <c r="HW14" s="96" t="e">
        <f t="shared" si="305"/>
        <v>#N/A</v>
      </c>
      <c r="HX14" s="96" t="e">
        <f t="shared" si="305"/>
        <v>#N/A</v>
      </c>
      <c r="HY14" s="96" t="e">
        <f t="shared" si="305"/>
        <v>#N/A</v>
      </c>
      <c r="HZ14" s="96" t="e">
        <f t="shared" si="305"/>
        <v>#N/A</v>
      </c>
      <c r="IA14" s="96" t="e">
        <f t="shared" si="305"/>
        <v>#N/A</v>
      </c>
      <c r="IB14" s="96" t="e">
        <f t="shared" si="305"/>
        <v>#N/A</v>
      </c>
      <c r="IC14" s="96" t="e">
        <f t="shared" si="305"/>
        <v>#N/A</v>
      </c>
      <c r="ID14" s="96" t="e">
        <f t="shared" si="305"/>
        <v>#N/A</v>
      </c>
      <c r="IE14" s="96" t="e">
        <f t="shared" si="305"/>
        <v>#N/A</v>
      </c>
      <c r="IF14" s="96" t="e">
        <f t="shared" si="305"/>
        <v>#N/A</v>
      </c>
      <c r="IG14" s="96" t="e">
        <f t="shared" si="305"/>
        <v>#N/A</v>
      </c>
      <c r="IH14" s="96" t="e">
        <f t="shared" si="305"/>
        <v>#N/A</v>
      </c>
      <c r="II14" s="96" t="e">
        <f t="shared" si="305"/>
        <v>#N/A</v>
      </c>
      <c r="IJ14" s="96" t="e">
        <f t="shared" si="305"/>
        <v>#N/A</v>
      </c>
      <c r="IK14" s="96" t="e">
        <f t="shared" si="305"/>
        <v>#N/A</v>
      </c>
      <c r="IL14" s="96" t="e">
        <f t="shared" si="305"/>
        <v>#N/A</v>
      </c>
      <c r="IM14" s="96" t="e">
        <f t="shared" si="305"/>
        <v>#N/A</v>
      </c>
      <c r="IN14" s="96" t="e">
        <f t="shared" si="305"/>
        <v>#N/A</v>
      </c>
      <c r="IO14" s="96" t="e">
        <f t="shared" si="305"/>
        <v>#N/A</v>
      </c>
      <c r="IP14" s="96" t="e">
        <f t="shared" si="305"/>
        <v>#N/A</v>
      </c>
      <c r="IQ14" s="96" t="e">
        <f t="shared" si="305"/>
        <v>#N/A</v>
      </c>
      <c r="IR14" s="96" t="e">
        <f t="shared" si="305"/>
        <v>#N/A</v>
      </c>
      <c r="IS14" s="96" t="e">
        <f t="shared" si="305"/>
        <v>#N/A</v>
      </c>
      <c r="IT14" s="96" t="e">
        <f t="shared" si="305"/>
        <v>#N/A</v>
      </c>
      <c r="IU14" s="96" t="e">
        <f t="shared" si="305"/>
        <v>#N/A</v>
      </c>
      <c r="IV14" s="96" t="e">
        <f t="shared" si="305"/>
        <v>#N/A</v>
      </c>
      <c r="IW14" s="96" t="e">
        <f t="shared" si="305"/>
        <v>#N/A</v>
      </c>
      <c r="IX14" s="96" t="e">
        <f t="shared" si="305"/>
        <v>#N/A</v>
      </c>
      <c r="IY14" s="96" t="e">
        <f t="shared" si="305"/>
        <v>#N/A</v>
      </c>
      <c r="IZ14" s="96" t="e">
        <f t="shared" si="305"/>
        <v>#N/A</v>
      </c>
      <c r="JA14" s="96" t="e">
        <f t="shared" si="305"/>
        <v>#N/A</v>
      </c>
      <c r="JB14" s="96" t="e">
        <f t="shared" si="305"/>
        <v>#N/A</v>
      </c>
      <c r="JC14" s="96" t="e">
        <f t="shared" si="305"/>
        <v>#N/A</v>
      </c>
      <c r="JD14" s="96" t="e">
        <f t="shared" ref="JD14:KN14" si="306">(JD2/IY2)^(1/5)-1</f>
        <v>#N/A</v>
      </c>
      <c r="JE14" s="96" t="e">
        <f t="shared" si="306"/>
        <v>#N/A</v>
      </c>
      <c r="JF14" s="96" t="e">
        <f t="shared" si="306"/>
        <v>#N/A</v>
      </c>
      <c r="JG14" s="96" t="e">
        <f t="shared" si="306"/>
        <v>#N/A</v>
      </c>
      <c r="JH14" s="96" t="e">
        <f t="shared" si="306"/>
        <v>#N/A</v>
      </c>
      <c r="JI14" s="96" t="e">
        <f t="shared" si="306"/>
        <v>#N/A</v>
      </c>
      <c r="JJ14" s="96" t="e">
        <f t="shared" si="306"/>
        <v>#N/A</v>
      </c>
      <c r="JK14" s="96" t="e">
        <f t="shared" si="306"/>
        <v>#N/A</v>
      </c>
      <c r="JL14" s="96" t="e">
        <f t="shared" si="306"/>
        <v>#N/A</v>
      </c>
      <c r="JM14" s="96" t="e">
        <f t="shared" si="306"/>
        <v>#N/A</v>
      </c>
      <c r="JN14" s="96" t="e">
        <f t="shared" si="306"/>
        <v>#N/A</v>
      </c>
      <c r="JO14" s="96" t="e">
        <f t="shared" si="306"/>
        <v>#N/A</v>
      </c>
      <c r="JP14" s="96" t="e">
        <f t="shared" si="306"/>
        <v>#N/A</v>
      </c>
      <c r="JQ14" s="96" t="e">
        <f t="shared" si="306"/>
        <v>#N/A</v>
      </c>
      <c r="JR14" s="96" t="e">
        <f t="shared" si="306"/>
        <v>#N/A</v>
      </c>
      <c r="JS14" s="96" t="e">
        <f t="shared" si="306"/>
        <v>#N/A</v>
      </c>
      <c r="JT14" s="96" t="e">
        <f t="shared" si="306"/>
        <v>#N/A</v>
      </c>
      <c r="JU14" s="96" t="e">
        <f t="shared" si="306"/>
        <v>#N/A</v>
      </c>
      <c r="JV14" s="96" t="e">
        <f t="shared" si="306"/>
        <v>#N/A</v>
      </c>
      <c r="JW14" s="96" t="e">
        <f t="shared" si="306"/>
        <v>#N/A</v>
      </c>
      <c r="JX14" s="96" t="e">
        <f t="shared" si="306"/>
        <v>#N/A</v>
      </c>
      <c r="JY14" s="96" t="e">
        <f t="shared" si="306"/>
        <v>#N/A</v>
      </c>
      <c r="JZ14" s="96" t="e">
        <f t="shared" si="306"/>
        <v>#N/A</v>
      </c>
      <c r="KA14" s="96" t="e">
        <f t="shared" si="306"/>
        <v>#N/A</v>
      </c>
      <c r="KB14" s="96" t="e">
        <f t="shared" si="306"/>
        <v>#N/A</v>
      </c>
      <c r="KC14" s="96" t="e">
        <f t="shared" si="306"/>
        <v>#N/A</v>
      </c>
      <c r="KD14" s="96" t="e">
        <f t="shared" si="306"/>
        <v>#N/A</v>
      </c>
      <c r="KE14" s="96" t="e">
        <f t="shared" si="306"/>
        <v>#N/A</v>
      </c>
      <c r="KF14" s="96" t="e">
        <f t="shared" si="306"/>
        <v>#N/A</v>
      </c>
      <c r="KG14" s="96" t="e">
        <f t="shared" si="306"/>
        <v>#N/A</v>
      </c>
      <c r="KH14" s="96" t="e">
        <f t="shared" si="306"/>
        <v>#N/A</v>
      </c>
      <c r="KI14" s="96" t="e">
        <f t="shared" si="306"/>
        <v>#N/A</v>
      </c>
      <c r="KJ14" s="96" t="e">
        <f t="shared" si="306"/>
        <v>#N/A</v>
      </c>
      <c r="KK14" s="96" t="e">
        <f t="shared" si="306"/>
        <v>#N/A</v>
      </c>
      <c r="KL14" s="96" t="e">
        <f t="shared" si="306"/>
        <v>#N/A</v>
      </c>
      <c r="KM14" s="96" t="e">
        <f t="shared" si="306"/>
        <v>#N/A</v>
      </c>
      <c r="KN14" s="96" t="e">
        <f t="shared" si="306"/>
        <v>#N/A</v>
      </c>
    </row>
    <row r="15" spans="1:300" x14ac:dyDescent="0.3">
      <c r="A15" t="str">
        <f t="shared" ref="A15:A20" si="307">A3</f>
        <v>US</v>
      </c>
      <c r="G15" s="96">
        <f t="shared" ref="G15:G20" si="308">(G3/B3)^(1/5)-1</f>
        <v>0.1486983549970351</v>
      </c>
      <c r="H15" s="96">
        <f t="shared" ref="H15:H20" si="309">(H3/C3)^(1/5)-1</f>
        <v>0.18466445254224406</v>
      </c>
      <c r="I15" s="96">
        <f t="shared" ref="I15:I20" si="310">(I3/D3)^(1/5)-1</f>
        <v>0.20791087977228595</v>
      </c>
      <c r="J15" s="96">
        <f t="shared" ref="J15:J20" si="311">(J3/E3)^(1/5)-1</f>
        <v>0.18664882623542334</v>
      </c>
      <c r="K15" s="96">
        <f t="shared" ref="K15:K20" si="312">(K3/F3)^(1/5)-1</f>
        <v>0.17483185214392605</v>
      </c>
      <c r="L15" s="96">
        <f t="shared" ref="L15:L20" si="313">(L3/G3)^(1/5)-1</f>
        <v>0.1967245924901726</v>
      </c>
      <c r="M15" s="96">
        <f t="shared" ref="M15:M20" si="314">(M3/H3)^(1/5)-1</f>
        <v>0.17607902252467356</v>
      </c>
      <c r="N15" s="96">
        <f t="shared" ref="N15:N20" si="315">(N3/I3)^(1/5)-1</f>
        <v>0.18747174576884862</v>
      </c>
      <c r="O15" s="96">
        <f t="shared" ref="O15:O20" si="316">(O3/J3)^(1/5)-1</f>
        <v>0.21975540946693473</v>
      </c>
      <c r="P15" s="96">
        <f t="shared" ref="P15:P20" si="317">(P3/K3)^(1/5)-1</f>
        <v>0.20214493199953942</v>
      </c>
      <c r="Q15" s="96">
        <f t="shared" ref="Q15:Q20" si="318">(Q3/L3)^(1/5)-1</f>
        <v>0.29935328030539643</v>
      </c>
      <c r="R15" s="96">
        <f t="shared" ref="R15:R20" si="319">(R3/M3)^(1/5)-1</f>
        <v>0.31102162512174147</v>
      </c>
      <c r="S15" s="96">
        <f t="shared" ref="S15:S20" si="320">(S3/N3)^(1/5)-1</f>
        <v>0.29283734880064749</v>
      </c>
      <c r="T15" s="96">
        <f t="shared" ref="T15:T20" si="321">(T3/O3)^(1/5)-1</f>
        <v>0.3102146764437772</v>
      </c>
      <c r="U15" s="96">
        <f t="shared" ref="U15:U20" si="322">(U3/P3)^(1/5)-1</f>
        <v>0.3639380262552574</v>
      </c>
      <c r="V15" s="96">
        <f t="shared" ref="V15:V20" si="323">(V3/Q3)^(1/5)-1</f>
        <v>0.28693004775621556</v>
      </c>
      <c r="W15" s="96">
        <f t="shared" ref="W15:W20" si="324">(W3/R3)^(1/5)-1</f>
        <v>0.31018377005173359</v>
      </c>
      <c r="X15" s="96">
        <f t="shared" ref="X15:X20" si="325">(X3/S3)^(1/5)-1</f>
        <v>0.31539923538504366</v>
      </c>
      <c r="Y15" s="96">
        <f t="shared" ref="Y15:Y20" si="326">(Y3/T3)^(1/5)-1</f>
        <v>0.30544675486503925</v>
      </c>
      <c r="Z15" s="96">
        <f t="shared" ref="Z15:Z20" si="327">(Z3/U3)^(1/5)-1</f>
        <v>0.29466333577236004</v>
      </c>
      <c r="AA15" s="96">
        <f t="shared" ref="AA15:AA20" si="328">(AA3/V3)^(1/5)-1</f>
        <v>0.28431894737958507</v>
      </c>
      <c r="AB15" s="96">
        <f t="shared" ref="AB15:AB20" si="329">(AB3/W3)^(1/5)-1</f>
        <v>0.25885224320425682</v>
      </c>
      <c r="AC15" s="96">
        <f t="shared" ref="AC15:AC20" si="330">(AC3/X3)^(1/5)-1</f>
        <v>0.26218855898130644</v>
      </c>
      <c r="AD15" s="96">
        <f t="shared" ref="AD15:AD20" si="331">(AD3/Y3)^(1/5)-1</f>
        <v>0.24646548222927467</v>
      </c>
      <c r="AE15" s="96">
        <f t="shared" ref="AE15:AE20" si="332">(AE3/Z3)^(1/5)-1</f>
        <v>0.23943695588837666</v>
      </c>
      <c r="AF15" s="96">
        <f t="shared" ref="AF15:AF20" si="333">(AF3/AA3)^(1/5)-1</f>
        <v>0.23497639490024569</v>
      </c>
      <c r="AG15" s="96">
        <f t="shared" ref="AG15:AG20" si="334">(AG3/AB3)^(1/5)-1</f>
        <v>0.23067469507702443</v>
      </c>
      <c r="AH15" s="96">
        <f t="shared" ref="AH15:AH20" si="335">(AH3/AC3)^(1/5)-1</f>
        <v>0.199544836264687</v>
      </c>
      <c r="AI15" s="96">
        <f t="shared" ref="AI15:AI20" si="336">(AI3/AD3)^(1/5)-1</f>
        <v>0.177826417127255</v>
      </c>
      <c r="AJ15" s="96">
        <f t="shared" ref="AJ15:AJ20" si="337">(AJ3/AE3)^(1/5)-1</f>
        <v>0.16640383758251964</v>
      </c>
      <c r="AK15" s="96">
        <f t="shared" ref="AK15:AK20" si="338">(AK3/AF3)^(1/5)-1</f>
        <v>0.1570215062810203</v>
      </c>
      <c r="AL15" s="96">
        <f t="shared" ref="AL15:AL20" si="339">(AL3/AG3)^(1/5)-1</f>
        <v>0.14498525733639411</v>
      </c>
      <c r="AM15" s="96">
        <f t="shared" ref="AM15:AM20" si="340">(AM3/AH3)^(1/5)-1</f>
        <v>0.14080443693922517</v>
      </c>
      <c r="AN15" s="96">
        <f t="shared" ref="AN15:AN20" si="341">(AN3/AI3)^(1/5)-1</f>
        <v>0.13668909887288105</v>
      </c>
      <c r="AO15" s="96">
        <f t="shared" ref="AO15:AO20" si="342">(AO3/AJ3)^(1/5)-1</f>
        <v>0.11470063625031934</v>
      </c>
      <c r="AP15" s="96">
        <f t="shared" ref="AP15:AP20" si="343">(AP3/AK3)^(1/5)-1</f>
        <v>9.8710017499461511E-2</v>
      </c>
      <c r="AQ15" s="96">
        <f t="shared" ref="AQ15:AQ20" si="344">(AQ3/AL3)^(1/5)-1</f>
        <v>9.3201300328572323E-2</v>
      </c>
      <c r="AR15" s="96">
        <f t="shared" ref="AR15:AR20" si="345">(AR3/AM3)^(1/5)-1</f>
        <v>8.7919590112311541E-2</v>
      </c>
      <c r="AS15" s="96">
        <f t="shared" ref="AS15:AS20" si="346">(AS3/AN3)^(1/5)-1</f>
        <v>9.9744489838118122E-2</v>
      </c>
      <c r="AT15" s="96">
        <f t="shared" ref="AT15:AT20" si="347">(AT3/AO3)^(1/5)-1</f>
        <v>0.10801666923377073</v>
      </c>
      <c r="AU15" s="96">
        <f t="shared" ref="AU15:AU20" si="348">(AU3/AP3)^(1/5)-1</f>
        <v>0.1044456630073376</v>
      </c>
      <c r="AV15" s="96">
        <f t="shared" ref="AV15:AV20" si="349">(AV3/AQ3)^(1/5)-1</f>
        <v>9.4982976106016359E-2</v>
      </c>
      <c r="AW15" s="96">
        <f t="shared" ref="AW15:AW20" si="350">(AW3/AR3)^(1/5)-1</f>
        <v>8.2455510452285941E-2</v>
      </c>
      <c r="AX15" s="96" t="e">
        <f t="shared" ref="AX15:AX20" si="351">(AX3/AS3)^(1/5)-1</f>
        <v>#N/A</v>
      </c>
      <c r="AY15" s="96" t="e">
        <f t="shared" ref="AY15:AY20" si="352">(AY3/AT3)^(1/5)-1</f>
        <v>#N/A</v>
      </c>
      <c r="AZ15" s="96" t="e">
        <f t="shared" ref="AZ15:AZ20" si="353">(AZ3/AU3)^(1/5)-1</f>
        <v>#N/A</v>
      </c>
      <c r="BA15" s="96" t="e">
        <f t="shared" ref="BA15:BA20" si="354">(BA3/AV3)^(1/5)-1</f>
        <v>#N/A</v>
      </c>
      <c r="BB15" s="96" t="e">
        <f t="shared" ref="BB15:BB20" si="355">(BB3/AW3)^(1/5)-1</f>
        <v>#N/A</v>
      </c>
      <c r="BC15" s="96" t="e">
        <f t="shared" ref="BC15:BC20" si="356">(BC3/AX3)^(1/5)-1</f>
        <v>#N/A</v>
      </c>
      <c r="BD15" s="96" t="e">
        <f t="shared" ref="BD15:BD20" si="357">(BD3/AY3)^(1/5)-1</f>
        <v>#N/A</v>
      </c>
      <c r="BE15" s="96" t="e">
        <f t="shared" ref="BE15:BE20" si="358">(BE3/AZ3)^(1/5)-1</f>
        <v>#N/A</v>
      </c>
      <c r="BF15" s="96" t="e">
        <f t="shared" ref="BF15:BF20" si="359">(BF3/BA3)^(1/5)-1</f>
        <v>#N/A</v>
      </c>
      <c r="BG15" s="96" t="e">
        <f t="shared" ref="BG15:BG20" si="360">(BG3/BB3)^(1/5)-1</f>
        <v>#N/A</v>
      </c>
      <c r="BH15" s="96" t="e">
        <f t="shared" ref="BH15:BH20" si="361">(BH3/BC3)^(1/5)-1</f>
        <v>#N/A</v>
      </c>
      <c r="BI15" s="96" t="e">
        <f t="shared" ref="BI15:BI20" si="362">(BI3/BD3)^(1/5)-1</f>
        <v>#N/A</v>
      </c>
      <c r="BJ15" s="96" t="e">
        <f t="shared" ref="BJ15:BJ20" si="363">(BJ3/BE3)^(1/5)-1</f>
        <v>#N/A</v>
      </c>
      <c r="BK15" s="96" t="e">
        <f t="shared" ref="BK15:BK20" si="364">(BK3/BF3)^(1/5)-1</f>
        <v>#N/A</v>
      </c>
      <c r="BL15" s="96" t="e">
        <f t="shared" ref="BL15:BL20" si="365">(BL3/BG3)^(1/5)-1</f>
        <v>#N/A</v>
      </c>
      <c r="BM15" s="96" t="e">
        <f t="shared" ref="BM15:BM20" si="366">(BM3/BH3)^(1/5)-1</f>
        <v>#N/A</v>
      </c>
      <c r="BN15" s="96" t="e">
        <f t="shared" ref="BN15:BN20" si="367">(BN3/BI3)^(1/5)-1</f>
        <v>#N/A</v>
      </c>
      <c r="BO15" s="96" t="e">
        <f t="shared" ref="BO15:BO20" si="368">(BO3/BJ3)^(1/5)-1</f>
        <v>#N/A</v>
      </c>
      <c r="BP15" s="96" t="e">
        <f t="shared" ref="BP15:BP20" si="369">(BP3/BK3)^(1/5)-1</f>
        <v>#N/A</v>
      </c>
      <c r="BQ15" s="96" t="e">
        <f t="shared" ref="BQ15:BQ20" si="370">(BQ3/BL3)^(1/5)-1</f>
        <v>#N/A</v>
      </c>
      <c r="BR15" s="96" t="e">
        <f t="shared" ref="BR15:BR20" si="371">(BR3/BM3)^(1/5)-1</f>
        <v>#N/A</v>
      </c>
      <c r="BS15" s="96" t="e">
        <f t="shared" ref="BS15:BS20" si="372">(BS3/BN3)^(1/5)-1</f>
        <v>#N/A</v>
      </c>
      <c r="BT15" s="96" t="e">
        <f t="shared" ref="BT15:BT20" si="373">(BT3/BO3)^(1/5)-1</f>
        <v>#N/A</v>
      </c>
      <c r="BU15" s="96" t="e">
        <f t="shared" ref="BU15:BU20" si="374">(BU3/BP3)^(1/5)-1</f>
        <v>#N/A</v>
      </c>
      <c r="BV15" s="96" t="e">
        <f t="shared" ref="BV15:BV20" si="375">(BV3/BQ3)^(1/5)-1</f>
        <v>#N/A</v>
      </c>
      <c r="BW15" s="96" t="e">
        <f t="shared" ref="BW15:BW20" si="376">(BW3/BR3)^(1/5)-1</f>
        <v>#N/A</v>
      </c>
      <c r="BX15" s="96" t="e">
        <f t="shared" ref="BX15:BX20" si="377">(BX3/BS3)^(1/5)-1</f>
        <v>#N/A</v>
      </c>
      <c r="BY15" s="96" t="e">
        <f t="shared" ref="BY15:BY20" si="378">(BY3/BT3)^(1/5)-1</f>
        <v>#N/A</v>
      </c>
      <c r="BZ15" s="96" t="e">
        <f t="shared" ref="BZ15:BZ20" si="379">(BZ3/BU3)^(1/5)-1</f>
        <v>#N/A</v>
      </c>
      <c r="CA15" s="96" t="e">
        <f t="shared" ref="CA15:CA20" si="380">(CA3/BV3)^(1/5)-1</f>
        <v>#N/A</v>
      </c>
      <c r="CB15" s="96" t="e">
        <f t="shared" ref="CB15:CB20" si="381">(CB3/BW3)^(1/5)-1</f>
        <v>#N/A</v>
      </c>
      <c r="CC15" s="96" t="e">
        <f t="shared" ref="CC15:CC20" si="382">(CC3/BX3)^(1/5)-1</f>
        <v>#N/A</v>
      </c>
      <c r="CD15" s="96" t="e">
        <f t="shared" ref="CD15:CD20" si="383">(CD3/BY3)^(1/5)-1</f>
        <v>#N/A</v>
      </c>
      <c r="CE15" s="96" t="e">
        <f t="shared" ref="CE15:CE20" si="384">(CE3/BZ3)^(1/5)-1</f>
        <v>#N/A</v>
      </c>
      <c r="CF15" s="96" t="e">
        <f t="shared" ref="CF15:CF20" si="385">(CF3/CA3)^(1/5)-1</f>
        <v>#N/A</v>
      </c>
      <c r="CG15" s="96" t="e">
        <f t="shared" ref="CG15:CG20" si="386">(CG3/CB3)^(1/5)-1</f>
        <v>#N/A</v>
      </c>
      <c r="CH15" s="96" t="e">
        <f t="shared" ref="CH15:CH20" si="387">(CH3/CC3)^(1/5)-1</f>
        <v>#N/A</v>
      </c>
      <c r="CI15" s="96" t="e">
        <f t="shared" ref="CI15:CI20" si="388">(CI3/CD3)^(1/5)-1</f>
        <v>#N/A</v>
      </c>
      <c r="CJ15" s="96" t="e">
        <f t="shared" ref="CJ15:CJ20" si="389">(CJ3/CE3)^(1/5)-1</f>
        <v>#N/A</v>
      </c>
      <c r="CK15" s="96" t="e">
        <f t="shared" ref="CK15:CK20" si="390">(CK3/CF3)^(1/5)-1</f>
        <v>#N/A</v>
      </c>
      <c r="CL15" s="96" t="e">
        <f t="shared" ref="CL15:CL20" si="391">(CL3/CG3)^(1/5)-1</f>
        <v>#N/A</v>
      </c>
      <c r="CM15" s="96" t="e">
        <f t="shared" ref="CM15:CM20" si="392">(CM3/CH3)^(1/5)-1</f>
        <v>#N/A</v>
      </c>
      <c r="CN15" s="96" t="e">
        <f t="shared" ref="CN15:CN20" si="393">(CN3/CI3)^(1/5)-1</f>
        <v>#N/A</v>
      </c>
      <c r="CO15" s="96" t="e">
        <f t="shared" ref="CO15:CO20" si="394">(CO3/CJ3)^(1/5)-1</f>
        <v>#N/A</v>
      </c>
      <c r="CP15" s="96" t="e">
        <f t="shared" ref="CP15:CP20" si="395">(CP3/CK3)^(1/5)-1</f>
        <v>#N/A</v>
      </c>
      <c r="CQ15" s="96" t="e">
        <f t="shared" ref="CQ15:CQ20" si="396">(CQ3/CL3)^(1/5)-1</f>
        <v>#N/A</v>
      </c>
      <c r="CR15" s="96" t="e">
        <f t="shared" ref="CR15:CR20" si="397">(CR3/CM3)^(1/5)-1</f>
        <v>#N/A</v>
      </c>
      <c r="CS15" s="96" t="e">
        <f t="shared" ref="CS15:CS20" si="398">(CS3/CN3)^(1/5)-1</f>
        <v>#N/A</v>
      </c>
      <c r="CT15" s="96" t="e">
        <f t="shared" ref="CT15:CT20" si="399">(CT3/CO3)^(1/5)-1</f>
        <v>#N/A</v>
      </c>
      <c r="CU15" s="96" t="e">
        <f t="shared" ref="CU15:CU20" si="400">(CU3/CP3)^(1/5)-1</f>
        <v>#N/A</v>
      </c>
      <c r="CV15" s="96" t="e">
        <f t="shared" ref="CV15:CV20" si="401">(CV3/CQ3)^(1/5)-1</f>
        <v>#N/A</v>
      </c>
      <c r="CW15" s="96" t="e">
        <f t="shared" ref="CW15:CW20" si="402">(CW3/CR3)^(1/5)-1</f>
        <v>#N/A</v>
      </c>
      <c r="CX15" s="96" t="e">
        <f t="shared" ref="CX15:CX20" si="403">(CX3/CS3)^(1/5)-1</f>
        <v>#N/A</v>
      </c>
      <c r="CY15" s="96" t="e">
        <f t="shared" ref="CY15:CY20" si="404">(CY3/CT3)^(1/5)-1</f>
        <v>#N/A</v>
      </c>
      <c r="CZ15" s="96" t="e">
        <f t="shared" ref="CZ15:CZ20" si="405">(CZ3/CU3)^(1/5)-1</f>
        <v>#N/A</v>
      </c>
      <c r="DA15" s="96" t="e">
        <f t="shared" ref="DA15:DA20" si="406">(DA3/CV3)^(1/5)-1</f>
        <v>#N/A</v>
      </c>
      <c r="DB15" s="96" t="e">
        <f t="shared" ref="DB15:DB20" si="407">(DB3/CW3)^(1/5)-1</f>
        <v>#N/A</v>
      </c>
      <c r="DC15" s="96" t="e">
        <f t="shared" ref="DC15:DC20" si="408">(DC3/CX3)^(1/5)-1</f>
        <v>#N/A</v>
      </c>
      <c r="DD15" s="96" t="e">
        <f t="shared" ref="DD15:DD20" si="409">(DD3/CY3)^(1/5)-1</f>
        <v>#N/A</v>
      </c>
      <c r="DE15" s="96" t="e">
        <f t="shared" ref="DE15:DE20" si="410">(DE3/CZ3)^(1/5)-1</f>
        <v>#N/A</v>
      </c>
      <c r="DF15" s="96" t="e">
        <f t="shared" ref="DF15:DF20" si="411">(DF3/DA3)^(1/5)-1</f>
        <v>#N/A</v>
      </c>
      <c r="DG15" s="96" t="e">
        <f t="shared" ref="DG15:DG20" si="412">(DG3/DB3)^(1/5)-1</f>
        <v>#N/A</v>
      </c>
      <c r="DH15" s="96" t="e">
        <f t="shared" ref="DH15:DH20" si="413">(DH3/DC3)^(1/5)-1</f>
        <v>#N/A</v>
      </c>
      <c r="DI15" s="96" t="e">
        <f t="shared" ref="DI15:DI20" si="414">(DI3/DD3)^(1/5)-1</f>
        <v>#N/A</v>
      </c>
      <c r="DJ15" s="96" t="e">
        <f t="shared" ref="DJ15:DJ20" si="415">(DJ3/DE3)^(1/5)-1</f>
        <v>#N/A</v>
      </c>
      <c r="DK15" s="96" t="e">
        <f t="shared" ref="DK15:DK20" si="416">(DK3/DF3)^(1/5)-1</f>
        <v>#N/A</v>
      </c>
      <c r="DL15" s="96" t="e">
        <f t="shared" ref="DL15:DL20" si="417">(DL3/DG3)^(1/5)-1</f>
        <v>#N/A</v>
      </c>
      <c r="DM15" s="96" t="e">
        <f t="shared" ref="DM15:DM20" si="418">(DM3/DH3)^(1/5)-1</f>
        <v>#N/A</v>
      </c>
      <c r="DN15" s="96" t="e">
        <f t="shared" ref="DN15:DN20" si="419">(DN3/DI3)^(1/5)-1</f>
        <v>#N/A</v>
      </c>
      <c r="DO15" s="96" t="e">
        <f t="shared" ref="DO15:DO20" si="420">(DO3/DJ3)^(1/5)-1</f>
        <v>#N/A</v>
      </c>
      <c r="DP15" s="96" t="e">
        <f t="shared" ref="DP15:DP20" si="421">(DP3/DK3)^(1/5)-1</f>
        <v>#N/A</v>
      </c>
      <c r="DQ15" s="96" t="e">
        <f t="shared" ref="DQ15:DQ20" si="422">(DQ3/DL3)^(1/5)-1</f>
        <v>#N/A</v>
      </c>
      <c r="DR15" s="96" t="e">
        <f t="shared" ref="DR15:DR20" si="423">(DR3/DM3)^(1/5)-1</f>
        <v>#N/A</v>
      </c>
      <c r="DS15" s="96" t="e">
        <f t="shared" ref="DS15:DS20" si="424">(DS3/DN3)^(1/5)-1</f>
        <v>#N/A</v>
      </c>
      <c r="DT15" s="96" t="e">
        <f t="shared" ref="DT15:DT20" si="425">(DT3/DO3)^(1/5)-1</f>
        <v>#N/A</v>
      </c>
      <c r="DU15" s="96" t="e">
        <f t="shared" ref="DU15:DU20" si="426">(DU3/DP3)^(1/5)-1</f>
        <v>#N/A</v>
      </c>
      <c r="DV15" s="96" t="e">
        <f t="shared" ref="DV15:DV20" si="427">(DV3/DQ3)^(1/5)-1</f>
        <v>#N/A</v>
      </c>
      <c r="DW15" s="96" t="e">
        <f t="shared" ref="DW15:DW20" si="428">(DW3/DR3)^(1/5)-1</f>
        <v>#N/A</v>
      </c>
      <c r="DX15" s="96" t="e">
        <f t="shared" ref="DX15:DX20" si="429">(DX3/DS3)^(1/5)-1</f>
        <v>#N/A</v>
      </c>
      <c r="DY15" s="96" t="e">
        <f t="shared" ref="DY15:DY20" si="430">(DY3/DT3)^(1/5)-1</f>
        <v>#N/A</v>
      </c>
      <c r="DZ15" s="96" t="e">
        <f t="shared" ref="DZ15:DZ20" si="431">(DZ3/DU3)^(1/5)-1</f>
        <v>#N/A</v>
      </c>
      <c r="EA15" s="96" t="e">
        <f t="shared" ref="EA15:EA20" si="432">(EA3/DV3)^(1/5)-1</f>
        <v>#N/A</v>
      </c>
      <c r="EB15" s="96" t="e">
        <f t="shared" ref="EB15:EB20" si="433">(EB3/DW3)^(1/5)-1</f>
        <v>#N/A</v>
      </c>
      <c r="EC15" s="96" t="e">
        <f t="shared" ref="EC15:EC20" si="434">(EC3/DX3)^(1/5)-1</f>
        <v>#N/A</v>
      </c>
      <c r="ED15" s="96" t="e">
        <f t="shared" ref="ED15:ED20" si="435">(ED3/DY3)^(1/5)-1</f>
        <v>#N/A</v>
      </c>
      <c r="EE15" s="96" t="e">
        <f t="shared" ref="EE15:EE20" si="436">(EE3/DZ3)^(1/5)-1</f>
        <v>#N/A</v>
      </c>
      <c r="EF15" s="96" t="e">
        <f t="shared" ref="EF15:EF20" si="437">(EF3/EA3)^(1/5)-1</f>
        <v>#N/A</v>
      </c>
      <c r="EG15" s="96" t="e">
        <f t="shared" ref="EG15:EG20" si="438">(EG3/EB3)^(1/5)-1</f>
        <v>#N/A</v>
      </c>
      <c r="EH15" s="96" t="e">
        <f t="shared" ref="EH15:EH20" si="439">(EH3/EC3)^(1/5)-1</f>
        <v>#N/A</v>
      </c>
      <c r="EI15" s="96" t="e">
        <f t="shared" ref="EI15:EI20" si="440">(EI3/ED3)^(1/5)-1</f>
        <v>#N/A</v>
      </c>
      <c r="EJ15" s="96" t="e">
        <f t="shared" ref="EJ15:EJ20" si="441">(EJ3/EE3)^(1/5)-1</f>
        <v>#N/A</v>
      </c>
      <c r="EK15" s="96" t="e">
        <f t="shared" ref="EK15:EK20" si="442">(EK3/EF3)^(1/5)-1</f>
        <v>#N/A</v>
      </c>
      <c r="EL15" s="96" t="e">
        <f t="shared" ref="EL15:EL20" si="443">(EL3/EG3)^(1/5)-1</f>
        <v>#N/A</v>
      </c>
      <c r="EM15" s="96" t="e">
        <f t="shared" ref="EM15:EM20" si="444">(EM3/EH3)^(1/5)-1</f>
        <v>#N/A</v>
      </c>
      <c r="EN15" s="96" t="e">
        <f t="shared" ref="EN15:EN20" si="445">(EN3/EI3)^(1/5)-1</f>
        <v>#N/A</v>
      </c>
      <c r="EO15" s="96" t="e">
        <f t="shared" ref="EO15:EO20" si="446">(EO3/EJ3)^(1/5)-1</f>
        <v>#N/A</v>
      </c>
      <c r="EP15" s="96" t="e">
        <f t="shared" ref="EP15:EP20" si="447">(EP3/EK3)^(1/5)-1</f>
        <v>#N/A</v>
      </c>
      <c r="EQ15" s="96" t="e">
        <f t="shared" ref="EQ15:EQ20" si="448">(EQ3/EL3)^(1/5)-1</f>
        <v>#N/A</v>
      </c>
      <c r="ER15" s="96" t="e">
        <f t="shared" ref="ER15:ER20" si="449">(ER3/EM3)^(1/5)-1</f>
        <v>#N/A</v>
      </c>
      <c r="ES15" s="96" t="e">
        <f t="shared" ref="ES15:ES20" si="450">(ES3/EN3)^(1/5)-1</f>
        <v>#N/A</v>
      </c>
      <c r="ET15" s="96" t="e">
        <f t="shared" ref="ET15:ET20" si="451">(ET3/EO3)^(1/5)-1</f>
        <v>#N/A</v>
      </c>
      <c r="EU15" s="96" t="e">
        <f t="shared" ref="EU15:EU20" si="452">(EU3/EP3)^(1/5)-1</f>
        <v>#N/A</v>
      </c>
      <c r="EV15" s="96" t="e">
        <f t="shared" ref="EV15:EV20" si="453">(EV3/EQ3)^(1/5)-1</f>
        <v>#N/A</v>
      </c>
      <c r="EW15" s="96" t="e">
        <f t="shared" ref="EW15:EW20" si="454">(EW3/ER3)^(1/5)-1</f>
        <v>#N/A</v>
      </c>
      <c r="EX15" s="96" t="e">
        <f t="shared" ref="EX15:EX20" si="455">(EX3/ES3)^(1/5)-1</f>
        <v>#N/A</v>
      </c>
      <c r="EY15" s="96" t="e">
        <f t="shared" ref="EY15:EY20" si="456">(EY3/ET3)^(1/5)-1</f>
        <v>#N/A</v>
      </c>
      <c r="EZ15" s="96" t="e">
        <f t="shared" ref="EZ15:EZ20" si="457">(EZ3/EU3)^(1/5)-1</f>
        <v>#N/A</v>
      </c>
      <c r="FA15" s="96" t="e">
        <f t="shared" ref="FA15:FA20" si="458">(FA3/EV3)^(1/5)-1</f>
        <v>#N/A</v>
      </c>
      <c r="FB15" s="96" t="e">
        <f t="shared" ref="FB15:FB20" si="459">(FB3/EW3)^(1/5)-1</f>
        <v>#N/A</v>
      </c>
      <c r="FC15" s="96" t="e">
        <f t="shared" ref="FC15:FC20" si="460">(FC3/EX3)^(1/5)-1</f>
        <v>#N/A</v>
      </c>
      <c r="FD15" s="96" t="e">
        <f t="shared" ref="FD15:FD20" si="461">(FD3/EY3)^(1/5)-1</f>
        <v>#N/A</v>
      </c>
      <c r="FE15" s="96" t="e">
        <f t="shared" ref="FE15:FE20" si="462">(FE3/EZ3)^(1/5)-1</f>
        <v>#N/A</v>
      </c>
      <c r="FF15" s="96" t="e">
        <f t="shared" ref="FF15:FF20" si="463">(FF3/FA3)^(1/5)-1</f>
        <v>#N/A</v>
      </c>
      <c r="FG15" s="96" t="e">
        <f t="shared" ref="FG15:FG20" si="464">(FG3/FB3)^(1/5)-1</f>
        <v>#N/A</v>
      </c>
      <c r="FH15" s="96" t="e">
        <f t="shared" ref="FH15:FH20" si="465">(FH3/FC3)^(1/5)-1</f>
        <v>#N/A</v>
      </c>
      <c r="FI15" s="96" t="e">
        <f t="shared" ref="FI15:FI20" si="466">(FI3/FD3)^(1/5)-1</f>
        <v>#N/A</v>
      </c>
      <c r="FJ15" s="96" t="e">
        <f t="shared" ref="FJ15:FJ20" si="467">(FJ3/FE3)^(1/5)-1</f>
        <v>#N/A</v>
      </c>
      <c r="FK15" s="96" t="e">
        <f t="shared" ref="FK15:FK20" si="468">(FK3/FF3)^(1/5)-1</f>
        <v>#N/A</v>
      </c>
      <c r="FL15" s="96" t="e">
        <f t="shared" ref="FL15:FL20" si="469">(FL3/FG3)^(1/5)-1</f>
        <v>#N/A</v>
      </c>
      <c r="FM15" s="96" t="e">
        <f t="shared" ref="FM15:FM20" si="470">(FM3/FH3)^(1/5)-1</f>
        <v>#N/A</v>
      </c>
      <c r="FN15" s="96" t="e">
        <f t="shared" ref="FN15:FN20" si="471">(FN3/FI3)^(1/5)-1</f>
        <v>#N/A</v>
      </c>
      <c r="FO15" s="96" t="e">
        <f t="shared" ref="FO15:FO20" si="472">(FO3/FJ3)^(1/5)-1</f>
        <v>#N/A</v>
      </c>
      <c r="FP15" s="96" t="e">
        <f t="shared" ref="FP15:FP20" si="473">(FP3/FK3)^(1/5)-1</f>
        <v>#N/A</v>
      </c>
      <c r="FQ15" s="96" t="e">
        <f t="shared" ref="FQ15:FQ20" si="474">(FQ3/FL3)^(1/5)-1</f>
        <v>#N/A</v>
      </c>
      <c r="FR15" s="96" t="e">
        <f t="shared" ref="FR15:FR20" si="475">(FR3/FM3)^(1/5)-1</f>
        <v>#N/A</v>
      </c>
      <c r="FS15" s="96" t="e">
        <f t="shared" ref="FS15:FS20" si="476">(FS3/FN3)^(1/5)-1</f>
        <v>#N/A</v>
      </c>
      <c r="FT15" s="96" t="e">
        <f t="shared" ref="FT15:FT20" si="477">(FT3/FO3)^(1/5)-1</f>
        <v>#N/A</v>
      </c>
      <c r="FU15" s="96" t="e">
        <f t="shared" ref="FU15:FU20" si="478">(FU3/FP3)^(1/5)-1</f>
        <v>#N/A</v>
      </c>
      <c r="FV15" s="96" t="e">
        <f t="shared" ref="FV15:FV20" si="479">(FV3/FQ3)^(1/5)-1</f>
        <v>#N/A</v>
      </c>
      <c r="FW15" s="96" t="e">
        <f t="shared" ref="FW15:FW20" si="480">(FW3/FR3)^(1/5)-1</f>
        <v>#N/A</v>
      </c>
      <c r="FX15" s="96" t="e">
        <f t="shared" ref="FX15:FX20" si="481">(FX3/FS3)^(1/5)-1</f>
        <v>#N/A</v>
      </c>
      <c r="FY15" s="96" t="e">
        <f t="shared" ref="FY15:FY20" si="482">(FY3/FT3)^(1/5)-1</f>
        <v>#N/A</v>
      </c>
      <c r="FZ15" s="96" t="e">
        <f t="shared" ref="FZ15:FZ20" si="483">(FZ3/FU3)^(1/5)-1</f>
        <v>#N/A</v>
      </c>
      <c r="GA15" s="96" t="e">
        <f t="shared" ref="GA15:GA20" si="484">(GA3/FV3)^(1/5)-1</f>
        <v>#N/A</v>
      </c>
      <c r="GB15" s="96" t="e">
        <f t="shared" ref="GB15:GB20" si="485">(GB3/FW3)^(1/5)-1</f>
        <v>#N/A</v>
      </c>
      <c r="GC15" s="96" t="e">
        <f t="shared" ref="GC15:GC20" si="486">(GC3/FX3)^(1/5)-1</f>
        <v>#N/A</v>
      </c>
      <c r="GD15" s="96" t="e">
        <f t="shared" ref="GD15:GD20" si="487">(GD3/FY3)^(1/5)-1</f>
        <v>#N/A</v>
      </c>
      <c r="GE15" s="96" t="e">
        <f t="shared" ref="GE15:GE20" si="488">(GE3/FZ3)^(1/5)-1</f>
        <v>#N/A</v>
      </c>
      <c r="GF15" s="96" t="e">
        <f t="shared" ref="GF15:GF20" si="489">(GF3/GA3)^(1/5)-1</f>
        <v>#N/A</v>
      </c>
      <c r="GG15" s="96" t="e">
        <f t="shared" ref="GG15:GG20" si="490">(GG3/GB3)^(1/5)-1</f>
        <v>#N/A</v>
      </c>
      <c r="GH15" s="96" t="e">
        <f t="shared" ref="GH15:GH20" si="491">(GH3/GC3)^(1/5)-1</f>
        <v>#N/A</v>
      </c>
      <c r="GI15" s="96" t="e">
        <f t="shared" ref="GI15:GI20" si="492">(GI3/GD3)^(1/5)-1</f>
        <v>#N/A</v>
      </c>
      <c r="GJ15" s="96" t="e">
        <f t="shared" ref="GJ15:GJ20" si="493">(GJ3/GE3)^(1/5)-1</f>
        <v>#N/A</v>
      </c>
      <c r="GK15" s="96" t="e">
        <f t="shared" ref="GK15:GK20" si="494">(GK3/GF3)^(1/5)-1</f>
        <v>#N/A</v>
      </c>
      <c r="GL15" s="96" t="e">
        <f t="shared" ref="GL15:GL20" si="495">(GL3/GG3)^(1/5)-1</f>
        <v>#N/A</v>
      </c>
      <c r="GM15" s="96" t="e">
        <f t="shared" ref="GM15:GM20" si="496">(GM3/GH3)^(1/5)-1</f>
        <v>#N/A</v>
      </c>
      <c r="GN15" s="96" t="e">
        <f t="shared" ref="GN15:GN20" si="497">(GN3/GI3)^(1/5)-1</f>
        <v>#N/A</v>
      </c>
      <c r="GO15" s="96" t="e">
        <f t="shared" ref="GO15:GO20" si="498">(GO3/GJ3)^(1/5)-1</f>
        <v>#N/A</v>
      </c>
      <c r="GP15" s="96" t="e">
        <f t="shared" ref="GP15:GP20" si="499">(GP3/GK3)^(1/5)-1</f>
        <v>#N/A</v>
      </c>
      <c r="GQ15" s="96" t="e">
        <f t="shared" ref="GQ15:GQ20" si="500">(GQ3/GL3)^(1/5)-1</f>
        <v>#N/A</v>
      </c>
      <c r="GR15" s="96" t="e">
        <f t="shared" ref="GR15:GR20" si="501">(GR3/GM3)^(1/5)-1</f>
        <v>#N/A</v>
      </c>
      <c r="GS15" s="96" t="e">
        <f t="shared" ref="GS15:GS20" si="502">(GS3/GN3)^(1/5)-1</f>
        <v>#N/A</v>
      </c>
      <c r="GT15" s="96" t="e">
        <f t="shared" ref="GT15:GT20" si="503">(GT3/GO3)^(1/5)-1</f>
        <v>#N/A</v>
      </c>
      <c r="GU15" s="96" t="e">
        <f t="shared" ref="GU15:GU20" si="504">(GU3/GP3)^(1/5)-1</f>
        <v>#N/A</v>
      </c>
      <c r="GV15" s="96" t="e">
        <f t="shared" ref="GV15:GV20" si="505">(GV3/GQ3)^(1/5)-1</f>
        <v>#N/A</v>
      </c>
      <c r="GW15" s="96" t="e">
        <f t="shared" ref="GW15:GW20" si="506">(GW3/GR3)^(1/5)-1</f>
        <v>#N/A</v>
      </c>
      <c r="GX15" s="96" t="e">
        <f t="shared" ref="GX15:GX20" si="507">(GX3/GS3)^(1/5)-1</f>
        <v>#N/A</v>
      </c>
      <c r="GY15" s="96" t="e">
        <f t="shared" ref="GY15:GY20" si="508">(GY3/GT3)^(1/5)-1</f>
        <v>#N/A</v>
      </c>
      <c r="GZ15" s="96" t="e">
        <f t="shared" ref="GZ15:GZ20" si="509">(GZ3/GU3)^(1/5)-1</f>
        <v>#N/A</v>
      </c>
      <c r="HA15" s="96" t="e">
        <f t="shared" ref="HA15:HA20" si="510">(HA3/GV3)^(1/5)-1</f>
        <v>#N/A</v>
      </c>
      <c r="HB15" s="96" t="e">
        <f t="shared" ref="HB15:HB20" si="511">(HB3/GW3)^(1/5)-1</f>
        <v>#N/A</v>
      </c>
      <c r="HC15" s="96" t="e">
        <f t="shared" ref="HC15:HC20" si="512">(HC3/GX3)^(1/5)-1</f>
        <v>#N/A</v>
      </c>
      <c r="HD15" s="96" t="e">
        <f t="shared" ref="HD15:HD20" si="513">(HD3/GY3)^(1/5)-1</f>
        <v>#N/A</v>
      </c>
      <c r="HE15" s="96" t="e">
        <f t="shared" ref="HE15:HE20" si="514">(HE3/GZ3)^(1/5)-1</f>
        <v>#N/A</v>
      </c>
      <c r="HF15" s="96" t="e">
        <f t="shared" ref="HF15:HF20" si="515">(HF3/HA3)^(1/5)-1</f>
        <v>#N/A</v>
      </c>
      <c r="HG15" s="96" t="e">
        <f t="shared" ref="HG15:HG20" si="516">(HG3/HB3)^(1/5)-1</f>
        <v>#N/A</v>
      </c>
      <c r="HH15" s="96" t="e">
        <f t="shared" ref="HH15:HH20" si="517">(HH3/HC3)^(1/5)-1</f>
        <v>#N/A</v>
      </c>
      <c r="HI15" s="96" t="e">
        <f t="shared" ref="HI15:HI20" si="518">(HI3/HD3)^(1/5)-1</f>
        <v>#N/A</v>
      </c>
      <c r="HJ15" s="96" t="e">
        <f t="shared" ref="HJ15:HJ20" si="519">(HJ3/HE3)^(1/5)-1</f>
        <v>#N/A</v>
      </c>
      <c r="HK15" s="96" t="e">
        <f t="shared" ref="HK15:HK20" si="520">(HK3/HF3)^(1/5)-1</f>
        <v>#N/A</v>
      </c>
      <c r="HL15" s="96" t="e">
        <f t="shared" ref="HL15:HL20" si="521">(HL3/HG3)^(1/5)-1</f>
        <v>#N/A</v>
      </c>
      <c r="HM15" s="96" t="e">
        <f t="shared" ref="HM15:HM20" si="522">(HM3/HH3)^(1/5)-1</f>
        <v>#N/A</v>
      </c>
      <c r="HN15" s="96" t="e">
        <f t="shared" ref="HN15:HN20" si="523">(HN3/HI3)^(1/5)-1</f>
        <v>#N/A</v>
      </c>
      <c r="HO15" s="96" t="e">
        <f t="shared" ref="HO15:HO20" si="524">(HO3/HJ3)^(1/5)-1</f>
        <v>#N/A</v>
      </c>
      <c r="HP15" s="96" t="e">
        <f t="shared" ref="HP15:HP20" si="525">(HP3/HK3)^(1/5)-1</f>
        <v>#N/A</v>
      </c>
      <c r="HQ15" s="96" t="e">
        <f t="shared" ref="HQ15:HQ20" si="526">(HQ3/HL3)^(1/5)-1</f>
        <v>#N/A</v>
      </c>
      <c r="HR15" s="96" t="e">
        <f t="shared" ref="HR15:HR20" si="527">(HR3/HM3)^(1/5)-1</f>
        <v>#N/A</v>
      </c>
      <c r="HS15" s="96" t="e">
        <f t="shared" ref="HS15:HS20" si="528">(HS3/HN3)^(1/5)-1</f>
        <v>#N/A</v>
      </c>
      <c r="HT15" s="96" t="e">
        <f t="shared" ref="HT15:HT20" si="529">(HT3/HO3)^(1/5)-1</f>
        <v>#N/A</v>
      </c>
      <c r="HU15" s="96" t="e">
        <f t="shared" ref="HU15:HU20" si="530">(HU3/HP3)^(1/5)-1</f>
        <v>#N/A</v>
      </c>
      <c r="HV15" s="96" t="e">
        <f t="shared" ref="HV15:HV20" si="531">(HV3/HQ3)^(1/5)-1</f>
        <v>#N/A</v>
      </c>
      <c r="HW15" s="96" t="e">
        <f t="shared" ref="HW15:HW20" si="532">(HW3/HR3)^(1/5)-1</f>
        <v>#N/A</v>
      </c>
      <c r="HX15" s="96" t="e">
        <f t="shared" ref="HX15:HX20" si="533">(HX3/HS3)^(1/5)-1</f>
        <v>#N/A</v>
      </c>
      <c r="HY15" s="96" t="e">
        <f t="shared" ref="HY15:HY20" si="534">(HY3/HT3)^(1/5)-1</f>
        <v>#N/A</v>
      </c>
      <c r="HZ15" s="96" t="e">
        <f t="shared" ref="HZ15:HZ20" si="535">(HZ3/HU3)^(1/5)-1</f>
        <v>#N/A</v>
      </c>
      <c r="IA15" s="96" t="e">
        <f t="shared" ref="IA15:IA20" si="536">(IA3/HV3)^(1/5)-1</f>
        <v>#N/A</v>
      </c>
      <c r="IB15" s="96" t="e">
        <f t="shared" ref="IB15:IB20" si="537">(IB3/HW3)^(1/5)-1</f>
        <v>#N/A</v>
      </c>
      <c r="IC15" s="96" t="e">
        <f t="shared" ref="IC15:IC20" si="538">(IC3/HX3)^(1/5)-1</f>
        <v>#N/A</v>
      </c>
      <c r="ID15" s="96" t="e">
        <f t="shared" ref="ID15:ID20" si="539">(ID3/HY3)^(1/5)-1</f>
        <v>#N/A</v>
      </c>
      <c r="IE15" s="96" t="e">
        <f t="shared" ref="IE15:IE20" si="540">(IE3/HZ3)^(1/5)-1</f>
        <v>#N/A</v>
      </c>
      <c r="IF15" s="96" t="e">
        <f t="shared" ref="IF15:IF20" si="541">(IF3/IA3)^(1/5)-1</f>
        <v>#N/A</v>
      </c>
      <c r="IG15" s="96" t="e">
        <f t="shared" ref="IG15:IG20" si="542">(IG3/IB3)^(1/5)-1</f>
        <v>#N/A</v>
      </c>
      <c r="IH15" s="96" t="e">
        <f t="shared" ref="IH15:IH20" si="543">(IH3/IC3)^(1/5)-1</f>
        <v>#N/A</v>
      </c>
      <c r="II15" s="96" t="e">
        <f t="shared" ref="II15:II20" si="544">(II3/ID3)^(1/5)-1</f>
        <v>#N/A</v>
      </c>
      <c r="IJ15" s="96" t="e">
        <f t="shared" ref="IJ15:IJ20" si="545">(IJ3/IE3)^(1/5)-1</f>
        <v>#N/A</v>
      </c>
      <c r="IK15" s="96" t="e">
        <f t="shared" ref="IK15:IK20" si="546">(IK3/IF3)^(1/5)-1</f>
        <v>#N/A</v>
      </c>
      <c r="IL15" s="96" t="e">
        <f t="shared" ref="IL15:IL20" si="547">(IL3/IG3)^(1/5)-1</f>
        <v>#N/A</v>
      </c>
      <c r="IM15" s="96" t="e">
        <f t="shared" ref="IM15:IM20" si="548">(IM3/IH3)^(1/5)-1</f>
        <v>#N/A</v>
      </c>
      <c r="IN15" s="96" t="e">
        <f t="shared" ref="IN15:IN20" si="549">(IN3/II3)^(1/5)-1</f>
        <v>#N/A</v>
      </c>
      <c r="IO15" s="96" t="e">
        <f t="shared" ref="IO15:IO20" si="550">(IO3/IJ3)^(1/5)-1</f>
        <v>#N/A</v>
      </c>
      <c r="IP15" s="96" t="e">
        <f t="shared" ref="IP15:IP20" si="551">(IP3/IK3)^(1/5)-1</f>
        <v>#N/A</v>
      </c>
      <c r="IQ15" s="96" t="e">
        <f t="shared" ref="IQ15:IQ20" si="552">(IQ3/IL3)^(1/5)-1</f>
        <v>#N/A</v>
      </c>
      <c r="IR15" s="96" t="e">
        <f t="shared" ref="IR15:IR20" si="553">(IR3/IM3)^(1/5)-1</f>
        <v>#N/A</v>
      </c>
      <c r="IS15" s="96" t="e">
        <f t="shared" ref="IS15:IS20" si="554">(IS3/IN3)^(1/5)-1</f>
        <v>#N/A</v>
      </c>
      <c r="IT15" s="96" t="e">
        <f t="shared" ref="IT15:IT20" si="555">(IT3/IO3)^(1/5)-1</f>
        <v>#N/A</v>
      </c>
      <c r="IU15" s="96" t="e">
        <f t="shared" ref="IU15:IU20" si="556">(IU3/IP3)^(1/5)-1</f>
        <v>#N/A</v>
      </c>
      <c r="IV15" s="96" t="e">
        <f t="shared" ref="IV15:IV20" si="557">(IV3/IQ3)^(1/5)-1</f>
        <v>#N/A</v>
      </c>
      <c r="IW15" s="96" t="e">
        <f t="shared" ref="IW15:IW20" si="558">(IW3/IR3)^(1/5)-1</f>
        <v>#N/A</v>
      </c>
      <c r="IX15" s="96" t="e">
        <f t="shared" ref="IX15:IX20" si="559">(IX3/IS3)^(1/5)-1</f>
        <v>#N/A</v>
      </c>
      <c r="IY15" s="96" t="e">
        <f t="shared" ref="IY15:IY20" si="560">(IY3/IT3)^(1/5)-1</f>
        <v>#N/A</v>
      </c>
      <c r="IZ15" s="96" t="e">
        <f t="shared" ref="IZ15:IZ20" si="561">(IZ3/IU3)^(1/5)-1</f>
        <v>#N/A</v>
      </c>
      <c r="JA15" s="96" t="e">
        <f t="shared" ref="JA15:JA20" si="562">(JA3/IV3)^(1/5)-1</f>
        <v>#N/A</v>
      </c>
      <c r="JB15" s="96" t="e">
        <f t="shared" ref="JB15:JB20" si="563">(JB3/IW3)^(1/5)-1</f>
        <v>#N/A</v>
      </c>
      <c r="JC15" s="96" t="e">
        <f t="shared" ref="JC15:JC20" si="564">(JC3/IX3)^(1/5)-1</f>
        <v>#N/A</v>
      </c>
      <c r="JD15" s="96" t="e">
        <f t="shared" ref="JD15:JD20" si="565">(JD3/IY3)^(1/5)-1</f>
        <v>#N/A</v>
      </c>
      <c r="JE15" s="96" t="e">
        <f t="shared" ref="JE15:JE20" si="566">(JE3/IZ3)^(1/5)-1</f>
        <v>#N/A</v>
      </c>
      <c r="JF15" s="96" t="e">
        <f t="shared" ref="JF15:JF20" si="567">(JF3/JA3)^(1/5)-1</f>
        <v>#N/A</v>
      </c>
      <c r="JG15" s="96" t="e">
        <f t="shared" ref="JG15:JG20" si="568">(JG3/JB3)^(1/5)-1</f>
        <v>#N/A</v>
      </c>
      <c r="JH15" s="96" t="e">
        <f t="shared" ref="JH15:JH20" si="569">(JH3/JC3)^(1/5)-1</f>
        <v>#N/A</v>
      </c>
      <c r="JI15" s="96" t="e">
        <f t="shared" ref="JI15:JI20" si="570">(JI3/JD3)^(1/5)-1</f>
        <v>#N/A</v>
      </c>
      <c r="JJ15" s="96" t="e">
        <f t="shared" ref="JJ15:JJ20" si="571">(JJ3/JE3)^(1/5)-1</f>
        <v>#N/A</v>
      </c>
      <c r="JK15" s="96" t="e">
        <f t="shared" ref="JK15:JK20" si="572">(JK3/JF3)^(1/5)-1</f>
        <v>#N/A</v>
      </c>
      <c r="JL15" s="96" t="e">
        <f t="shared" ref="JL15:JL20" si="573">(JL3/JG3)^(1/5)-1</f>
        <v>#N/A</v>
      </c>
      <c r="JM15" s="96" t="e">
        <f t="shared" ref="JM15:JM20" si="574">(JM3/JH3)^(1/5)-1</f>
        <v>#N/A</v>
      </c>
      <c r="JN15" s="96" t="e">
        <f t="shared" ref="JN15:JN20" si="575">(JN3/JI3)^(1/5)-1</f>
        <v>#N/A</v>
      </c>
      <c r="JO15" s="96" t="e">
        <f t="shared" ref="JO15:JO20" si="576">(JO3/JJ3)^(1/5)-1</f>
        <v>#N/A</v>
      </c>
      <c r="JP15" s="96" t="e">
        <f t="shared" ref="JP15:JP20" si="577">(JP3/JK3)^(1/5)-1</f>
        <v>#N/A</v>
      </c>
      <c r="JQ15" s="96" t="e">
        <f t="shared" ref="JQ15:JQ20" si="578">(JQ3/JL3)^(1/5)-1</f>
        <v>#N/A</v>
      </c>
      <c r="JR15" s="96" t="e">
        <f t="shared" ref="JR15:JR20" si="579">(JR3/JM3)^(1/5)-1</f>
        <v>#N/A</v>
      </c>
      <c r="JS15" s="96" t="e">
        <f t="shared" ref="JS15:JS20" si="580">(JS3/JN3)^(1/5)-1</f>
        <v>#N/A</v>
      </c>
      <c r="JT15" s="96" t="e">
        <f t="shared" ref="JT15:JT20" si="581">(JT3/JO3)^(1/5)-1</f>
        <v>#N/A</v>
      </c>
      <c r="JU15" s="96" t="e">
        <f t="shared" ref="JU15:JU20" si="582">(JU3/JP3)^(1/5)-1</f>
        <v>#N/A</v>
      </c>
      <c r="JV15" s="96" t="e">
        <f t="shared" ref="JV15:JV20" si="583">(JV3/JQ3)^(1/5)-1</f>
        <v>#N/A</v>
      </c>
      <c r="JW15" s="96" t="e">
        <f t="shared" ref="JW15:JW20" si="584">(JW3/JR3)^(1/5)-1</f>
        <v>#N/A</v>
      </c>
      <c r="JX15" s="96" t="e">
        <f t="shared" ref="JX15:JX20" si="585">(JX3/JS3)^(1/5)-1</f>
        <v>#N/A</v>
      </c>
      <c r="JY15" s="96" t="e">
        <f t="shared" ref="JY15:JY20" si="586">(JY3/JT3)^(1/5)-1</f>
        <v>#N/A</v>
      </c>
      <c r="JZ15" s="96" t="e">
        <f t="shared" ref="JZ15:JZ20" si="587">(JZ3/JU3)^(1/5)-1</f>
        <v>#N/A</v>
      </c>
      <c r="KA15" s="96" t="e">
        <f t="shared" ref="KA15:KA20" si="588">(KA3/JV3)^(1/5)-1</f>
        <v>#N/A</v>
      </c>
      <c r="KB15" s="96" t="e">
        <f t="shared" ref="KB15:KB20" si="589">(KB3/JW3)^(1/5)-1</f>
        <v>#N/A</v>
      </c>
      <c r="KC15" s="96" t="e">
        <f t="shared" ref="KC15:KC20" si="590">(KC3/JX3)^(1/5)-1</f>
        <v>#N/A</v>
      </c>
      <c r="KD15" s="96" t="e">
        <f t="shared" ref="KD15:KD20" si="591">(KD3/JY3)^(1/5)-1</f>
        <v>#N/A</v>
      </c>
      <c r="KE15" s="96" t="e">
        <f t="shared" ref="KE15:KE20" si="592">(KE3/JZ3)^(1/5)-1</f>
        <v>#N/A</v>
      </c>
      <c r="KF15" s="96" t="e">
        <f t="shared" ref="KF15:KF20" si="593">(KF3/KA3)^(1/5)-1</f>
        <v>#N/A</v>
      </c>
      <c r="KG15" s="96" t="e">
        <f t="shared" ref="KG15:KG20" si="594">(KG3/KB3)^(1/5)-1</f>
        <v>#N/A</v>
      </c>
      <c r="KH15" s="96" t="e">
        <f t="shared" ref="KH15:KH20" si="595">(KH3/KC3)^(1/5)-1</f>
        <v>#N/A</v>
      </c>
      <c r="KI15" s="96" t="e">
        <f t="shared" ref="KI15:KI20" si="596">(KI3/KD3)^(1/5)-1</f>
        <v>#N/A</v>
      </c>
      <c r="KJ15" s="96" t="e">
        <f t="shared" ref="KJ15:KJ20" si="597">(KJ3/KE3)^(1/5)-1</f>
        <v>#N/A</v>
      </c>
      <c r="KK15" s="96" t="e">
        <f t="shared" ref="KK15:KK20" si="598">(KK3/KF3)^(1/5)-1</f>
        <v>#N/A</v>
      </c>
      <c r="KL15" s="96" t="e">
        <f t="shared" ref="KL15:KL20" si="599">(KL3/KG3)^(1/5)-1</f>
        <v>#N/A</v>
      </c>
      <c r="KM15" s="96" t="e">
        <f t="shared" ref="KM15:KM20" si="600">(KM3/KH3)^(1/5)-1</f>
        <v>#N/A</v>
      </c>
      <c r="KN15" s="96" t="e">
        <f t="shared" ref="KN15:KN20" si="601">(KN3/KI3)^(1/5)-1</f>
        <v>#N/A</v>
      </c>
    </row>
    <row r="16" spans="1:300" x14ac:dyDescent="0.3">
      <c r="A16" t="str">
        <f t="shared" si="307"/>
        <v>Italy</v>
      </c>
      <c r="G16" s="96">
        <f t="shared" si="308"/>
        <v>0.27730844458753978</v>
      </c>
      <c r="H16" s="96">
        <f t="shared" si="309"/>
        <v>0.34080129120845726</v>
      </c>
      <c r="I16" s="96">
        <f t="shared" si="310"/>
        <v>0.35967663308005049</v>
      </c>
      <c r="J16" s="96">
        <f t="shared" si="311"/>
        <v>0.38494617954187293</v>
      </c>
      <c r="K16" s="96">
        <f t="shared" si="312"/>
        <v>0.38539221705130888</v>
      </c>
      <c r="L16" s="96">
        <f t="shared" si="313"/>
        <v>0.42101107206219512</v>
      </c>
      <c r="M16" s="96">
        <f t="shared" si="314"/>
        <v>0.34980339295560592</v>
      </c>
      <c r="N16" s="96">
        <f t="shared" si="315"/>
        <v>0.35884774755253868</v>
      </c>
      <c r="O16" s="96">
        <f t="shared" si="316"/>
        <v>0.34041550455524372</v>
      </c>
      <c r="P16" s="96">
        <f t="shared" si="317"/>
        <v>0.33645250318244213</v>
      </c>
      <c r="Q16" s="96">
        <f t="shared" si="318"/>
        <v>0.33231788128216078</v>
      </c>
      <c r="R16" s="96">
        <f t="shared" si="319"/>
        <v>0.3424791746486191</v>
      </c>
      <c r="S16" s="96">
        <f t="shared" si="320"/>
        <v>0.28171221735965468</v>
      </c>
      <c r="T16" s="96">
        <f t="shared" si="321"/>
        <v>0.25492160987594636</v>
      </c>
      <c r="U16" s="96">
        <f t="shared" si="322"/>
        <v>0.23447369897092529</v>
      </c>
      <c r="V16" s="96">
        <f t="shared" si="323"/>
        <v>0.21146029844402792</v>
      </c>
      <c r="W16" s="96">
        <f t="shared" si="324"/>
        <v>0.1976045251825298</v>
      </c>
      <c r="X16" s="96">
        <f t="shared" si="325"/>
        <v>0.18658320648415172</v>
      </c>
      <c r="Y16" s="96">
        <f t="shared" si="326"/>
        <v>0.18765589049477471</v>
      </c>
      <c r="Z16" s="96">
        <f t="shared" si="327"/>
        <v>0.17386023594831235</v>
      </c>
      <c r="AA16" s="96">
        <f t="shared" si="328"/>
        <v>0.17459777940285015</v>
      </c>
      <c r="AB16" s="96">
        <f t="shared" si="329"/>
        <v>0.16950078584955053</v>
      </c>
      <c r="AC16" s="96">
        <f t="shared" si="330"/>
        <v>0.15332819337264647</v>
      </c>
      <c r="AD16" s="96">
        <f t="shared" si="331"/>
        <v>0.14903551336301368</v>
      </c>
      <c r="AE16" s="96">
        <f t="shared" si="332"/>
        <v>0.13225144758789309</v>
      </c>
      <c r="AF16" s="96">
        <f t="shared" si="333"/>
        <v>0.11230028889083132</v>
      </c>
      <c r="AG16" s="96">
        <f t="shared" si="334"/>
        <v>0.10774427335701375</v>
      </c>
      <c r="AH16" s="96">
        <f t="shared" si="335"/>
        <v>0.10525299086988382</v>
      </c>
      <c r="AI16" s="96">
        <f t="shared" si="336"/>
        <v>9.5869448379488187E-2</v>
      </c>
      <c r="AJ16" s="96">
        <f t="shared" si="337"/>
        <v>9.0880533332673652E-2</v>
      </c>
      <c r="AK16" s="96">
        <f t="shared" si="338"/>
        <v>8.6322401421550454E-2</v>
      </c>
      <c r="AL16" s="96">
        <f t="shared" si="339"/>
        <v>7.5687121248160683E-2</v>
      </c>
      <c r="AM16" s="96">
        <f t="shared" si="340"/>
        <v>6.7817652484895463E-2</v>
      </c>
      <c r="AN16" s="96">
        <f t="shared" si="341"/>
        <v>6.3739860262186365E-2</v>
      </c>
      <c r="AO16" s="96">
        <f t="shared" si="342"/>
        <v>5.7950555628943023E-2</v>
      </c>
      <c r="AP16" s="96">
        <f t="shared" si="343"/>
        <v>5.0335707650636996E-2</v>
      </c>
      <c r="AQ16" s="96">
        <f t="shared" si="344"/>
        <v>4.6645498867204926E-2</v>
      </c>
      <c r="AR16" s="96">
        <f t="shared" si="345"/>
        <v>4.241251649089528E-2</v>
      </c>
      <c r="AS16" s="96">
        <f t="shared" si="346"/>
        <v>3.7746473964389349E-2</v>
      </c>
      <c r="AT16" s="96">
        <f t="shared" si="347"/>
        <v>3.5382772108161431E-2</v>
      </c>
      <c r="AU16" s="96">
        <f t="shared" si="348"/>
        <v>3.4782996451458326E-2</v>
      </c>
      <c r="AV16" s="96">
        <f t="shared" si="349"/>
        <v>3.3347723258923434E-2</v>
      </c>
      <c r="AW16" s="96">
        <f t="shared" si="350"/>
        <v>3.0457277761090085E-2</v>
      </c>
      <c r="AX16" s="96">
        <f t="shared" si="351"/>
        <v>2.9816760164408151E-2</v>
      </c>
      <c r="AY16" s="96">
        <f t="shared" si="352"/>
        <v>2.8797860654553364E-2</v>
      </c>
      <c r="AZ16" s="96">
        <f t="shared" si="353"/>
        <v>2.8049095088717335E-2</v>
      </c>
      <c r="BA16" s="96">
        <f t="shared" si="354"/>
        <v>2.633436588383975E-2</v>
      </c>
      <c r="BB16" s="96">
        <f t="shared" si="355"/>
        <v>2.7095763398377715E-2</v>
      </c>
      <c r="BC16" s="96">
        <f t="shared" si="356"/>
        <v>2.5643127228340612E-2</v>
      </c>
      <c r="BD16" s="96">
        <f t="shared" si="357"/>
        <v>2.3487184388415905E-2</v>
      </c>
      <c r="BE16" s="96">
        <f t="shared" si="358"/>
        <v>2.1838668551369622E-2</v>
      </c>
      <c r="BF16" s="96" t="e">
        <f t="shared" si="359"/>
        <v>#N/A</v>
      </c>
      <c r="BG16" s="96" t="e">
        <f t="shared" si="360"/>
        <v>#N/A</v>
      </c>
      <c r="BH16" s="96" t="e">
        <f t="shared" si="361"/>
        <v>#N/A</v>
      </c>
      <c r="BI16" s="96" t="e">
        <f t="shared" si="362"/>
        <v>#N/A</v>
      </c>
      <c r="BJ16" s="96" t="e">
        <f t="shared" si="363"/>
        <v>#N/A</v>
      </c>
      <c r="BK16" s="96" t="e">
        <f t="shared" si="364"/>
        <v>#N/A</v>
      </c>
      <c r="BL16" s="96" t="e">
        <f t="shared" si="365"/>
        <v>#N/A</v>
      </c>
      <c r="BM16" s="96" t="e">
        <f t="shared" si="366"/>
        <v>#N/A</v>
      </c>
      <c r="BN16" s="96" t="e">
        <f t="shared" si="367"/>
        <v>#N/A</v>
      </c>
      <c r="BO16" s="96" t="e">
        <f t="shared" si="368"/>
        <v>#N/A</v>
      </c>
      <c r="BP16" s="96" t="e">
        <f t="shared" si="369"/>
        <v>#N/A</v>
      </c>
      <c r="BQ16" s="96" t="e">
        <f t="shared" si="370"/>
        <v>#N/A</v>
      </c>
      <c r="BR16" s="96" t="e">
        <f t="shared" si="371"/>
        <v>#N/A</v>
      </c>
      <c r="BS16" s="96" t="e">
        <f t="shared" si="372"/>
        <v>#N/A</v>
      </c>
      <c r="BT16" s="96" t="e">
        <f t="shared" si="373"/>
        <v>#N/A</v>
      </c>
      <c r="BU16" s="96" t="e">
        <f t="shared" si="374"/>
        <v>#N/A</v>
      </c>
      <c r="BV16" s="96" t="e">
        <f t="shared" si="375"/>
        <v>#N/A</v>
      </c>
      <c r="BW16" s="96" t="e">
        <f t="shared" si="376"/>
        <v>#N/A</v>
      </c>
      <c r="BX16" s="96" t="e">
        <f t="shared" si="377"/>
        <v>#N/A</v>
      </c>
      <c r="BY16" s="96" t="e">
        <f t="shared" si="378"/>
        <v>#N/A</v>
      </c>
      <c r="BZ16" s="96" t="e">
        <f t="shared" si="379"/>
        <v>#N/A</v>
      </c>
      <c r="CA16" s="96" t="e">
        <f t="shared" si="380"/>
        <v>#N/A</v>
      </c>
      <c r="CB16" s="96" t="e">
        <f t="shared" si="381"/>
        <v>#N/A</v>
      </c>
      <c r="CC16" s="96" t="e">
        <f t="shared" si="382"/>
        <v>#N/A</v>
      </c>
      <c r="CD16" s="96" t="e">
        <f t="shared" si="383"/>
        <v>#N/A</v>
      </c>
      <c r="CE16" s="96" t="e">
        <f t="shared" si="384"/>
        <v>#N/A</v>
      </c>
      <c r="CF16" s="96" t="e">
        <f t="shared" si="385"/>
        <v>#N/A</v>
      </c>
      <c r="CG16" s="96" t="e">
        <f t="shared" si="386"/>
        <v>#N/A</v>
      </c>
      <c r="CH16" s="96" t="e">
        <f t="shared" si="387"/>
        <v>#N/A</v>
      </c>
      <c r="CI16" s="96" t="e">
        <f t="shared" si="388"/>
        <v>#N/A</v>
      </c>
      <c r="CJ16" s="96" t="e">
        <f t="shared" si="389"/>
        <v>#N/A</v>
      </c>
      <c r="CK16" s="96" t="e">
        <f t="shared" si="390"/>
        <v>#N/A</v>
      </c>
      <c r="CL16" s="96" t="e">
        <f t="shared" si="391"/>
        <v>#N/A</v>
      </c>
      <c r="CM16" s="96" t="e">
        <f t="shared" si="392"/>
        <v>#N/A</v>
      </c>
      <c r="CN16" s="96" t="e">
        <f t="shared" si="393"/>
        <v>#N/A</v>
      </c>
      <c r="CO16" s="96" t="e">
        <f t="shared" si="394"/>
        <v>#N/A</v>
      </c>
      <c r="CP16" s="96" t="e">
        <f t="shared" si="395"/>
        <v>#N/A</v>
      </c>
      <c r="CQ16" s="96" t="e">
        <f t="shared" si="396"/>
        <v>#N/A</v>
      </c>
      <c r="CR16" s="96" t="e">
        <f t="shared" si="397"/>
        <v>#N/A</v>
      </c>
      <c r="CS16" s="96" t="e">
        <f t="shared" si="398"/>
        <v>#N/A</v>
      </c>
      <c r="CT16" s="96" t="e">
        <f t="shared" si="399"/>
        <v>#N/A</v>
      </c>
      <c r="CU16" s="96" t="e">
        <f t="shared" si="400"/>
        <v>#N/A</v>
      </c>
      <c r="CV16" s="96" t="e">
        <f t="shared" si="401"/>
        <v>#N/A</v>
      </c>
      <c r="CW16" s="96" t="e">
        <f t="shared" si="402"/>
        <v>#N/A</v>
      </c>
      <c r="CX16" s="96" t="e">
        <f t="shared" si="403"/>
        <v>#N/A</v>
      </c>
      <c r="CY16" s="96" t="e">
        <f t="shared" si="404"/>
        <v>#N/A</v>
      </c>
      <c r="CZ16" s="96" t="e">
        <f t="shared" si="405"/>
        <v>#N/A</v>
      </c>
      <c r="DA16" s="96" t="e">
        <f t="shared" si="406"/>
        <v>#N/A</v>
      </c>
      <c r="DB16" s="96" t="e">
        <f t="shared" si="407"/>
        <v>#N/A</v>
      </c>
      <c r="DC16" s="96" t="e">
        <f t="shared" si="408"/>
        <v>#N/A</v>
      </c>
      <c r="DD16" s="96" t="e">
        <f t="shared" si="409"/>
        <v>#N/A</v>
      </c>
      <c r="DE16" s="96" t="e">
        <f t="shared" si="410"/>
        <v>#N/A</v>
      </c>
      <c r="DF16" s="96" t="e">
        <f t="shared" si="411"/>
        <v>#N/A</v>
      </c>
      <c r="DG16" s="96" t="e">
        <f t="shared" si="412"/>
        <v>#N/A</v>
      </c>
      <c r="DH16" s="96" t="e">
        <f t="shared" si="413"/>
        <v>#N/A</v>
      </c>
      <c r="DI16" s="96" t="e">
        <f t="shared" si="414"/>
        <v>#N/A</v>
      </c>
      <c r="DJ16" s="96" t="e">
        <f t="shared" si="415"/>
        <v>#N/A</v>
      </c>
      <c r="DK16" s="96" t="e">
        <f t="shared" si="416"/>
        <v>#N/A</v>
      </c>
      <c r="DL16" s="96" t="e">
        <f t="shared" si="417"/>
        <v>#N/A</v>
      </c>
      <c r="DM16" s="96" t="e">
        <f t="shared" si="418"/>
        <v>#N/A</v>
      </c>
      <c r="DN16" s="96" t="e">
        <f t="shared" si="419"/>
        <v>#N/A</v>
      </c>
      <c r="DO16" s="96" t="e">
        <f t="shared" si="420"/>
        <v>#N/A</v>
      </c>
      <c r="DP16" s="96" t="e">
        <f t="shared" si="421"/>
        <v>#N/A</v>
      </c>
      <c r="DQ16" s="96" t="e">
        <f t="shared" si="422"/>
        <v>#N/A</v>
      </c>
      <c r="DR16" s="96" t="e">
        <f t="shared" si="423"/>
        <v>#N/A</v>
      </c>
      <c r="DS16" s="96" t="e">
        <f t="shared" si="424"/>
        <v>#N/A</v>
      </c>
      <c r="DT16" s="96" t="e">
        <f t="shared" si="425"/>
        <v>#N/A</v>
      </c>
      <c r="DU16" s="96" t="e">
        <f t="shared" si="426"/>
        <v>#N/A</v>
      </c>
      <c r="DV16" s="96" t="e">
        <f t="shared" si="427"/>
        <v>#N/A</v>
      </c>
      <c r="DW16" s="96" t="e">
        <f t="shared" si="428"/>
        <v>#N/A</v>
      </c>
      <c r="DX16" s="96" t="e">
        <f t="shared" si="429"/>
        <v>#N/A</v>
      </c>
      <c r="DY16" s="96" t="e">
        <f t="shared" si="430"/>
        <v>#N/A</v>
      </c>
      <c r="DZ16" s="96" t="e">
        <f t="shared" si="431"/>
        <v>#N/A</v>
      </c>
      <c r="EA16" s="96" t="e">
        <f t="shared" si="432"/>
        <v>#N/A</v>
      </c>
      <c r="EB16" s="96" t="e">
        <f t="shared" si="433"/>
        <v>#N/A</v>
      </c>
      <c r="EC16" s="96" t="e">
        <f t="shared" si="434"/>
        <v>#N/A</v>
      </c>
      <c r="ED16" s="96" t="e">
        <f t="shared" si="435"/>
        <v>#N/A</v>
      </c>
      <c r="EE16" s="96" t="e">
        <f t="shared" si="436"/>
        <v>#N/A</v>
      </c>
      <c r="EF16" s="96" t="e">
        <f t="shared" si="437"/>
        <v>#N/A</v>
      </c>
      <c r="EG16" s="96" t="e">
        <f t="shared" si="438"/>
        <v>#N/A</v>
      </c>
      <c r="EH16" s="96" t="e">
        <f t="shared" si="439"/>
        <v>#N/A</v>
      </c>
      <c r="EI16" s="96" t="e">
        <f t="shared" si="440"/>
        <v>#N/A</v>
      </c>
      <c r="EJ16" s="96" t="e">
        <f t="shared" si="441"/>
        <v>#N/A</v>
      </c>
      <c r="EK16" s="96" t="e">
        <f t="shared" si="442"/>
        <v>#N/A</v>
      </c>
      <c r="EL16" s="96" t="e">
        <f t="shared" si="443"/>
        <v>#N/A</v>
      </c>
      <c r="EM16" s="96" t="e">
        <f t="shared" si="444"/>
        <v>#N/A</v>
      </c>
      <c r="EN16" s="96" t="e">
        <f t="shared" si="445"/>
        <v>#N/A</v>
      </c>
      <c r="EO16" s="96" t="e">
        <f t="shared" si="446"/>
        <v>#N/A</v>
      </c>
      <c r="EP16" s="96" t="e">
        <f t="shared" si="447"/>
        <v>#N/A</v>
      </c>
      <c r="EQ16" s="96" t="e">
        <f t="shared" si="448"/>
        <v>#N/A</v>
      </c>
      <c r="ER16" s="96" t="e">
        <f t="shared" si="449"/>
        <v>#N/A</v>
      </c>
      <c r="ES16" s="96" t="e">
        <f t="shared" si="450"/>
        <v>#N/A</v>
      </c>
      <c r="ET16" s="96" t="e">
        <f t="shared" si="451"/>
        <v>#N/A</v>
      </c>
      <c r="EU16" s="96" t="e">
        <f t="shared" si="452"/>
        <v>#N/A</v>
      </c>
      <c r="EV16" s="96" t="e">
        <f t="shared" si="453"/>
        <v>#N/A</v>
      </c>
      <c r="EW16" s="96" t="e">
        <f t="shared" si="454"/>
        <v>#N/A</v>
      </c>
      <c r="EX16" s="96" t="e">
        <f t="shared" si="455"/>
        <v>#N/A</v>
      </c>
      <c r="EY16" s="96" t="e">
        <f t="shared" si="456"/>
        <v>#N/A</v>
      </c>
      <c r="EZ16" s="96" t="e">
        <f t="shared" si="457"/>
        <v>#N/A</v>
      </c>
      <c r="FA16" s="96" t="e">
        <f t="shared" si="458"/>
        <v>#N/A</v>
      </c>
      <c r="FB16" s="96" t="e">
        <f t="shared" si="459"/>
        <v>#N/A</v>
      </c>
      <c r="FC16" s="96" t="e">
        <f t="shared" si="460"/>
        <v>#N/A</v>
      </c>
      <c r="FD16" s="96" t="e">
        <f t="shared" si="461"/>
        <v>#N/A</v>
      </c>
      <c r="FE16" s="96" t="e">
        <f t="shared" si="462"/>
        <v>#N/A</v>
      </c>
      <c r="FF16" s="96" t="e">
        <f t="shared" si="463"/>
        <v>#N/A</v>
      </c>
      <c r="FG16" s="96" t="e">
        <f t="shared" si="464"/>
        <v>#N/A</v>
      </c>
      <c r="FH16" s="96" t="e">
        <f t="shared" si="465"/>
        <v>#N/A</v>
      </c>
      <c r="FI16" s="96" t="e">
        <f t="shared" si="466"/>
        <v>#N/A</v>
      </c>
      <c r="FJ16" s="96" t="e">
        <f t="shared" si="467"/>
        <v>#N/A</v>
      </c>
      <c r="FK16" s="96" t="e">
        <f t="shared" si="468"/>
        <v>#N/A</v>
      </c>
      <c r="FL16" s="96" t="e">
        <f t="shared" si="469"/>
        <v>#N/A</v>
      </c>
      <c r="FM16" s="96" t="e">
        <f t="shared" si="470"/>
        <v>#N/A</v>
      </c>
      <c r="FN16" s="96" t="e">
        <f t="shared" si="471"/>
        <v>#N/A</v>
      </c>
      <c r="FO16" s="96" t="e">
        <f t="shared" si="472"/>
        <v>#N/A</v>
      </c>
      <c r="FP16" s="96" t="e">
        <f t="shared" si="473"/>
        <v>#N/A</v>
      </c>
      <c r="FQ16" s="96" t="e">
        <f t="shared" si="474"/>
        <v>#N/A</v>
      </c>
      <c r="FR16" s="96" t="e">
        <f t="shared" si="475"/>
        <v>#N/A</v>
      </c>
      <c r="FS16" s="96" t="e">
        <f t="shared" si="476"/>
        <v>#N/A</v>
      </c>
      <c r="FT16" s="96" t="e">
        <f t="shared" si="477"/>
        <v>#N/A</v>
      </c>
      <c r="FU16" s="96" t="e">
        <f t="shared" si="478"/>
        <v>#N/A</v>
      </c>
      <c r="FV16" s="96" t="e">
        <f t="shared" si="479"/>
        <v>#N/A</v>
      </c>
      <c r="FW16" s="96" t="e">
        <f t="shared" si="480"/>
        <v>#N/A</v>
      </c>
      <c r="FX16" s="96" t="e">
        <f t="shared" si="481"/>
        <v>#N/A</v>
      </c>
      <c r="FY16" s="96" t="e">
        <f t="shared" si="482"/>
        <v>#N/A</v>
      </c>
      <c r="FZ16" s="96" t="e">
        <f t="shared" si="483"/>
        <v>#N/A</v>
      </c>
      <c r="GA16" s="96" t="e">
        <f t="shared" si="484"/>
        <v>#N/A</v>
      </c>
      <c r="GB16" s="96" t="e">
        <f t="shared" si="485"/>
        <v>#N/A</v>
      </c>
      <c r="GC16" s="96" t="e">
        <f t="shared" si="486"/>
        <v>#N/A</v>
      </c>
      <c r="GD16" s="96" t="e">
        <f t="shared" si="487"/>
        <v>#N/A</v>
      </c>
      <c r="GE16" s="96" t="e">
        <f t="shared" si="488"/>
        <v>#N/A</v>
      </c>
      <c r="GF16" s="96" t="e">
        <f t="shared" si="489"/>
        <v>#N/A</v>
      </c>
      <c r="GG16" s="96" t="e">
        <f t="shared" si="490"/>
        <v>#N/A</v>
      </c>
      <c r="GH16" s="96" t="e">
        <f t="shared" si="491"/>
        <v>#N/A</v>
      </c>
      <c r="GI16" s="96" t="e">
        <f t="shared" si="492"/>
        <v>#N/A</v>
      </c>
      <c r="GJ16" s="96" t="e">
        <f t="shared" si="493"/>
        <v>#N/A</v>
      </c>
      <c r="GK16" s="96" t="e">
        <f t="shared" si="494"/>
        <v>#N/A</v>
      </c>
      <c r="GL16" s="96" t="e">
        <f t="shared" si="495"/>
        <v>#N/A</v>
      </c>
      <c r="GM16" s="96" t="e">
        <f t="shared" si="496"/>
        <v>#N/A</v>
      </c>
      <c r="GN16" s="96" t="e">
        <f t="shared" si="497"/>
        <v>#N/A</v>
      </c>
      <c r="GO16" s="96" t="e">
        <f t="shared" si="498"/>
        <v>#N/A</v>
      </c>
      <c r="GP16" s="96" t="e">
        <f t="shared" si="499"/>
        <v>#N/A</v>
      </c>
      <c r="GQ16" s="96" t="e">
        <f t="shared" si="500"/>
        <v>#N/A</v>
      </c>
      <c r="GR16" s="96" t="e">
        <f t="shared" si="501"/>
        <v>#N/A</v>
      </c>
      <c r="GS16" s="96" t="e">
        <f t="shared" si="502"/>
        <v>#N/A</v>
      </c>
      <c r="GT16" s="96" t="e">
        <f t="shared" si="503"/>
        <v>#N/A</v>
      </c>
      <c r="GU16" s="96" t="e">
        <f t="shared" si="504"/>
        <v>#N/A</v>
      </c>
      <c r="GV16" s="96" t="e">
        <f t="shared" si="505"/>
        <v>#N/A</v>
      </c>
      <c r="GW16" s="96" t="e">
        <f t="shared" si="506"/>
        <v>#N/A</v>
      </c>
      <c r="GX16" s="96" t="e">
        <f t="shared" si="507"/>
        <v>#N/A</v>
      </c>
      <c r="GY16" s="96" t="e">
        <f t="shared" si="508"/>
        <v>#N/A</v>
      </c>
      <c r="GZ16" s="96" t="e">
        <f t="shared" si="509"/>
        <v>#N/A</v>
      </c>
      <c r="HA16" s="96" t="e">
        <f t="shared" si="510"/>
        <v>#N/A</v>
      </c>
      <c r="HB16" s="96" t="e">
        <f t="shared" si="511"/>
        <v>#N/A</v>
      </c>
      <c r="HC16" s="96" t="e">
        <f t="shared" si="512"/>
        <v>#N/A</v>
      </c>
      <c r="HD16" s="96" t="e">
        <f t="shared" si="513"/>
        <v>#N/A</v>
      </c>
      <c r="HE16" s="96" t="e">
        <f t="shared" si="514"/>
        <v>#N/A</v>
      </c>
      <c r="HF16" s="96" t="e">
        <f t="shared" si="515"/>
        <v>#N/A</v>
      </c>
      <c r="HG16" s="96" t="e">
        <f t="shared" si="516"/>
        <v>#N/A</v>
      </c>
      <c r="HH16" s="96" t="e">
        <f t="shared" si="517"/>
        <v>#N/A</v>
      </c>
      <c r="HI16" s="96" t="e">
        <f t="shared" si="518"/>
        <v>#N/A</v>
      </c>
      <c r="HJ16" s="96" t="e">
        <f t="shared" si="519"/>
        <v>#N/A</v>
      </c>
      <c r="HK16" s="96" t="e">
        <f t="shared" si="520"/>
        <v>#N/A</v>
      </c>
      <c r="HL16" s="96" t="e">
        <f t="shared" si="521"/>
        <v>#N/A</v>
      </c>
      <c r="HM16" s="96" t="e">
        <f t="shared" si="522"/>
        <v>#N/A</v>
      </c>
      <c r="HN16" s="96" t="e">
        <f t="shared" si="523"/>
        <v>#N/A</v>
      </c>
      <c r="HO16" s="96" t="e">
        <f t="shared" si="524"/>
        <v>#N/A</v>
      </c>
      <c r="HP16" s="96" t="e">
        <f t="shared" si="525"/>
        <v>#N/A</v>
      </c>
      <c r="HQ16" s="96" t="e">
        <f t="shared" si="526"/>
        <v>#N/A</v>
      </c>
      <c r="HR16" s="96" t="e">
        <f t="shared" si="527"/>
        <v>#N/A</v>
      </c>
      <c r="HS16" s="96" t="e">
        <f t="shared" si="528"/>
        <v>#N/A</v>
      </c>
      <c r="HT16" s="96" t="e">
        <f t="shared" si="529"/>
        <v>#N/A</v>
      </c>
      <c r="HU16" s="96" t="e">
        <f t="shared" si="530"/>
        <v>#N/A</v>
      </c>
      <c r="HV16" s="96" t="e">
        <f t="shared" si="531"/>
        <v>#N/A</v>
      </c>
      <c r="HW16" s="96" t="e">
        <f t="shared" si="532"/>
        <v>#N/A</v>
      </c>
      <c r="HX16" s="96" t="e">
        <f t="shared" si="533"/>
        <v>#N/A</v>
      </c>
      <c r="HY16" s="96" t="e">
        <f t="shared" si="534"/>
        <v>#N/A</v>
      </c>
      <c r="HZ16" s="96" t="e">
        <f t="shared" si="535"/>
        <v>#N/A</v>
      </c>
      <c r="IA16" s="96" t="e">
        <f t="shared" si="536"/>
        <v>#N/A</v>
      </c>
      <c r="IB16" s="96" t="e">
        <f t="shared" si="537"/>
        <v>#N/A</v>
      </c>
      <c r="IC16" s="96" t="e">
        <f t="shared" si="538"/>
        <v>#N/A</v>
      </c>
      <c r="ID16" s="96" t="e">
        <f t="shared" si="539"/>
        <v>#N/A</v>
      </c>
      <c r="IE16" s="96" t="e">
        <f t="shared" si="540"/>
        <v>#N/A</v>
      </c>
      <c r="IF16" s="96" t="e">
        <f t="shared" si="541"/>
        <v>#N/A</v>
      </c>
      <c r="IG16" s="96" t="e">
        <f t="shared" si="542"/>
        <v>#N/A</v>
      </c>
      <c r="IH16" s="96" t="e">
        <f t="shared" si="543"/>
        <v>#N/A</v>
      </c>
      <c r="II16" s="96" t="e">
        <f t="shared" si="544"/>
        <v>#N/A</v>
      </c>
      <c r="IJ16" s="96" t="e">
        <f t="shared" si="545"/>
        <v>#N/A</v>
      </c>
      <c r="IK16" s="96" t="e">
        <f t="shared" si="546"/>
        <v>#N/A</v>
      </c>
      <c r="IL16" s="96" t="e">
        <f t="shared" si="547"/>
        <v>#N/A</v>
      </c>
      <c r="IM16" s="96" t="e">
        <f t="shared" si="548"/>
        <v>#N/A</v>
      </c>
      <c r="IN16" s="96" t="e">
        <f t="shared" si="549"/>
        <v>#N/A</v>
      </c>
      <c r="IO16" s="96" t="e">
        <f t="shared" si="550"/>
        <v>#N/A</v>
      </c>
      <c r="IP16" s="96" t="e">
        <f t="shared" si="551"/>
        <v>#N/A</v>
      </c>
      <c r="IQ16" s="96" t="e">
        <f t="shared" si="552"/>
        <v>#N/A</v>
      </c>
      <c r="IR16" s="96" t="e">
        <f t="shared" si="553"/>
        <v>#N/A</v>
      </c>
      <c r="IS16" s="96" t="e">
        <f t="shared" si="554"/>
        <v>#N/A</v>
      </c>
      <c r="IT16" s="96" t="e">
        <f t="shared" si="555"/>
        <v>#N/A</v>
      </c>
      <c r="IU16" s="96" t="e">
        <f t="shared" si="556"/>
        <v>#N/A</v>
      </c>
      <c r="IV16" s="96" t="e">
        <f t="shared" si="557"/>
        <v>#N/A</v>
      </c>
      <c r="IW16" s="96" t="e">
        <f t="shared" si="558"/>
        <v>#N/A</v>
      </c>
      <c r="IX16" s="96" t="e">
        <f t="shared" si="559"/>
        <v>#N/A</v>
      </c>
      <c r="IY16" s="96" t="e">
        <f t="shared" si="560"/>
        <v>#N/A</v>
      </c>
      <c r="IZ16" s="96" t="e">
        <f t="shared" si="561"/>
        <v>#N/A</v>
      </c>
      <c r="JA16" s="96" t="e">
        <f t="shared" si="562"/>
        <v>#N/A</v>
      </c>
      <c r="JB16" s="96" t="e">
        <f t="shared" si="563"/>
        <v>#N/A</v>
      </c>
      <c r="JC16" s="96" t="e">
        <f t="shared" si="564"/>
        <v>#N/A</v>
      </c>
      <c r="JD16" s="96" t="e">
        <f t="shared" si="565"/>
        <v>#N/A</v>
      </c>
      <c r="JE16" s="96" t="e">
        <f t="shared" si="566"/>
        <v>#N/A</v>
      </c>
      <c r="JF16" s="96" t="e">
        <f t="shared" si="567"/>
        <v>#N/A</v>
      </c>
      <c r="JG16" s="96" t="e">
        <f t="shared" si="568"/>
        <v>#N/A</v>
      </c>
      <c r="JH16" s="96" t="e">
        <f t="shared" si="569"/>
        <v>#N/A</v>
      </c>
      <c r="JI16" s="96" t="e">
        <f t="shared" si="570"/>
        <v>#N/A</v>
      </c>
      <c r="JJ16" s="96" t="e">
        <f t="shared" si="571"/>
        <v>#N/A</v>
      </c>
      <c r="JK16" s="96" t="e">
        <f t="shared" si="572"/>
        <v>#N/A</v>
      </c>
      <c r="JL16" s="96" t="e">
        <f t="shared" si="573"/>
        <v>#N/A</v>
      </c>
      <c r="JM16" s="96" t="e">
        <f t="shared" si="574"/>
        <v>#N/A</v>
      </c>
      <c r="JN16" s="96" t="e">
        <f t="shared" si="575"/>
        <v>#N/A</v>
      </c>
      <c r="JO16" s="96" t="e">
        <f t="shared" si="576"/>
        <v>#N/A</v>
      </c>
      <c r="JP16" s="96" t="e">
        <f t="shared" si="577"/>
        <v>#N/A</v>
      </c>
      <c r="JQ16" s="96" t="e">
        <f t="shared" si="578"/>
        <v>#N/A</v>
      </c>
      <c r="JR16" s="96" t="e">
        <f t="shared" si="579"/>
        <v>#N/A</v>
      </c>
      <c r="JS16" s="96" t="e">
        <f t="shared" si="580"/>
        <v>#N/A</v>
      </c>
      <c r="JT16" s="96" t="e">
        <f t="shared" si="581"/>
        <v>#N/A</v>
      </c>
      <c r="JU16" s="96" t="e">
        <f t="shared" si="582"/>
        <v>#N/A</v>
      </c>
      <c r="JV16" s="96" t="e">
        <f t="shared" si="583"/>
        <v>#N/A</v>
      </c>
      <c r="JW16" s="96" t="e">
        <f t="shared" si="584"/>
        <v>#N/A</v>
      </c>
      <c r="JX16" s="96" t="e">
        <f t="shared" si="585"/>
        <v>#N/A</v>
      </c>
      <c r="JY16" s="96" t="e">
        <f t="shared" si="586"/>
        <v>#N/A</v>
      </c>
      <c r="JZ16" s="96" t="e">
        <f t="shared" si="587"/>
        <v>#N/A</v>
      </c>
      <c r="KA16" s="96" t="e">
        <f t="shared" si="588"/>
        <v>#N/A</v>
      </c>
      <c r="KB16" s="96" t="e">
        <f t="shared" si="589"/>
        <v>#N/A</v>
      </c>
      <c r="KC16" s="96" t="e">
        <f t="shared" si="590"/>
        <v>#N/A</v>
      </c>
      <c r="KD16" s="96" t="e">
        <f t="shared" si="591"/>
        <v>#N/A</v>
      </c>
      <c r="KE16" s="96" t="e">
        <f t="shared" si="592"/>
        <v>#N/A</v>
      </c>
      <c r="KF16" s="96" t="e">
        <f t="shared" si="593"/>
        <v>#N/A</v>
      </c>
      <c r="KG16" s="96" t="e">
        <f t="shared" si="594"/>
        <v>#N/A</v>
      </c>
      <c r="KH16" s="96" t="e">
        <f t="shared" si="595"/>
        <v>#N/A</v>
      </c>
      <c r="KI16" s="96" t="e">
        <f t="shared" si="596"/>
        <v>#N/A</v>
      </c>
      <c r="KJ16" s="96" t="e">
        <f t="shared" si="597"/>
        <v>#N/A</v>
      </c>
      <c r="KK16" s="96" t="e">
        <f t="shared" si="598"/>
        <v>#N/A</v>
      </c>
      <c r="KL16" s="96" t="e">
        <f t="shared" si="599"/>
        <v>#N/A</v>
      </c>
      <c r="KM16" s="96" t="e">
        <f t="shared" si="600"/>
        <v>#N/A</v>
      </c>
      <c r="KN16" s="96" t="e">
        <f t="shared" si="601"/>
        <v>#N/A</v>
      </c>
    </row>
    <row r="17" spans="1:300" x14ac:dyDescent="0.3">
      <c r="A17" t="str">
        <f t="shared" si="307"/>
        <v>China</v>
      </c>
      <c r="G17" s="96">
        <f t="shared" si="308"/>
        <v>0.36984991212006024</v>
      </c>
      <c r="H17" s="96">
        <f t="shared" si="309"/>
        <v>0.48730404166081853</v>
      </c>
      <c r="I17" s="96">
        <f t="shared" si="310"/>
        <v>0.38603966410700363</v>
      </c>
      <c r="J17" s="96">
        <f t="shared" si="311"/>
        <v>0.32418713431439827</v>
      </c>
      <c r="K17" s="96">
        <f t="shared" si="312"/>
        <v>0.30628612910681352</v>
      </c>
      <c r="L17" s="96">
        <f t="shared" si="313"/>
        <v>0.25862740099739701</v>
      </c>
      <c r="M17" s="96">
        <f t="shared" si="314"/>
        <v>0.22474924737886237</v>
      </c>
      <c r="N17" s="96">
        <f t="shared" si="315"/>
        <v>0.26155868513590197</v>
      </c>
      <c r="O17" s="96">
        <f t="shared" si="316"/>
        <v>0.23485816120602454</v>
      </c>
      <c r="P17" s="96">
        <f t="shared" si="317"/>
        <v>0.21457897303253692</v>
      </c>
      <c r="Q17" s="96">
        <f t="shared" si="318"/>
        <v>0.19569603523938395</v>
      </c>
      <c r="R17" s="96">
        <f t="shared" si="319"/>
        <v>0.14742272902287934</v>
      </c>
      <c r="S17" s="96">
        <f t="shared" si="320"/>
        <v>0.13626960637797225</v>
      </c>
      <c r="T17" s="96">
        <f t="shared" si="321"/>
        <v>0.13009100308043076</v>
      </c>
      <c r="U17" s="96">
        <f t="shared" si="322"/>
        <v>0.12443517660737746</v>
      </c>
      <c r="V17" s="96">
        <f t="shared" si="323"/>
        <v>0.11928379334750505</v>
      </c>
      <c r="W17" s="96">
        <f t="shared" si="324"/>
        <v>9.2410198024122314E-2</v>
      </c>
      <c r="X17" s="96">
        <f t="shared" si="325"/>
        <v>0.11204282810982225</v>
      </c>
      <c r="Y17" s="96">
        <f t="shared" si="326"/>
        <v>0.10942034777284837</v>
      </c>
      <c r="Z17" s="96">
        <f t="shared" si="327"/>
        <v>0.1044405596086313</v>
      </c>
      <c r="AA17" s="96">
        <f t="shared" si="328"/>
        <v>9.692562589671927E-2</v>
      </c>
      <c r="AB17" s="96">
        <f t="shared" si="329"/>
        <v>0.10784383941407882</v>
      </c>
      <c r="AC17" s="96">
        <f t="shared" si="330"/>
        <v>7.9084613965127337E-2</v>
      </c>
      <c r="AD17" s="96">
        <f t="shared" si="331"/>
        <v>6.8260794295389671E-2</v>
      </c>
      <c r="AE17" s="96">
        <f t="shared" si="332"/>
        <v>6.1191020857974676E-2</v>
      </c>
      <c r="AF17" s="96">
        <f t="shared" si="333"/>
        <v>4.8513137977880927E-2</v>
      </c>
      <c r="AG17" s="96">
        <f t="shared" si="334"/>
        <v>5.5590594176594621E-2</v>
      </c>
      <c r="AH17" s="96">
        <f t="shared" si="335"/>
        <v>4.0685690043527289E-2</v>
      </c>
      <c r="AI17" s="96">
        <f t="shared" si="336"/>
        <v>4.1656047975065835E-2</v>
      </c>
      <c r="AJ17" s="96">
        <f t="shared" si="337"/>
        <v>3.5541304528948769E-2</v>
      </c>
      <c r="AK17" s="96">
        <f t="shared" si="338"/>
        <v>3.9551265032943483E-2</v>
      </c>
      <c r="AL17" s="96">
        <f t="shared" si="339"/>
        <v>2.3659245338983004E-2</v>
      </c>
      <c r="AM17" s="96">
        <f t="shared" si="340"/>
        <v>2.6750842681543485E-2</v>
      </c>
      <c r="AN17" s="96">
        <f t="shared" si="341"/>
        <v>1.7992069519173759E-2</v>
      </c>
      <c r="AO17" s="96">
        <f t="shared" si="342"/>
        <v>1.5073393466551677E-2</v>
      </c>
      <c r="AP17" s="96">
        <f t="shared" si="343"/>
        <v>1.4098129828873596E-2</v>
      </c>
      <c r="AQ17" s="96">
        <f t="shared" si="344"/>
        <v>1.4228757950511595E-2</v>
      </c>
      <c r="AR17" s="96">
        <f t="shared" si="345"/>
        <v>1.3467462135170472E-2</v>
      </c>
      <c r="AS17" s="96">
        <f t="shared" si="346"/>
        <v>1.2244897200234472E-2</v>
      </c>
      <c r="AT17" s="96">
        <f t="shared" si="347"/>
        <v>1.1700681413550074E-2</v>
      </c>
      <c r="AU17" s="96">
        <f t="shared" si="348"/>
        <v>1.0616379560392186E-2</v>
      </c>
      <c r="AV17" s="96">
        <f t="shared" si="349"/>
        <v>1.0174291237484479E-2</v>
      </c>
      <c r="AW17" s="96">
        <f t="shared" si="350"/>
        <v>9.2151146683583374E-3</v>
      </c>
      <c r="AX17" s="96">
        <f t="shared" si="351"/>
        <v>8.0934659790627972E-3</v>
      </c>
      <c r="AY17" s="96">
        <f t="shared" si="352"/>
        <v>7.5717202392977523E-3</v>
      </c>
      <c r="AZ17" s="96">
        <f t="shared" si="353"/>
        <v>6.4272644833955894E-3</v>
      </c>
      <c r="BA17" s="96">
        <f t="shared" si="354"/>
        <v>5.1088228182225581E-3</v>
      </c>
      <c r="BB17" s="96">
        <f t="shared" si="355"/>
        <v>4.4432089970947164E-3</v>
      </c>
      <c r="BC17" s="96">
        <f t="shared" si="356"/>
        <v>4.044877075973341E-3</v>
      </c>
      <c r="BD17" s="96">
        <f t="shared" si="357"/>
        <v>3.5183378761027839E-3</v>
      </c>
      <c r="BE17" s="96">
        <f t="shared" si="358"/>
        <v>3.6305411992187953E-3</v>
      </c>
      <c r="BF17" s="96">
        <f t="shared" si="359"/>
        <v>3.8073751813543222E-3</v>
      </c>
      <c r="BG17" s="96">
        <f t="shared" si="360"/>
        <v>3.4833213028919729E-3</v>
      </c>
      <c r="BH17" s="96">
        <f t="shared" si="361"/>
        <v>3.1027589957737245E-3</v>
      </c>
      <c r="BI17" s="96">
        <f t="shared" si="362"/>
        <v>2.5975982469461645E-3</v>
      </c>
      <c r="BJ17" s="96">
        <f t="shared" si="363"/>
        <v>2.7097330507181994E-3</v>
      </c>
      <c r="BK17" s="96">
        <f t="shared" si="364"/>
        <v>2.0281649076558939E-3</v>
      </c>
      <c r="BL17" s="96">
        <f t="shared" si="365"/>
        <v>1.9621219052798899E-3</v>
      </c>
      <c r="BM17" s="96">
        <f t="shared" si="366"/>
        <v>1.9597186325481797E-3</v>
      </c>
      <c r="BN17" s="96">
        <f t="shared" si="367"/>
        <v>1.9561247418256045E-3</v>
      </c>
      <c r="BO17" s="96">
        <f t="shared" si="368"/>
        <v>1.340324052128139E-3</v>
      </c>
      <c r="BP17" s="96">
        <f t="shared" si="369"/>
        <v>1.5225405492218513E-3</v>
      </c>
      <c r="BQ17" s="96">
        <f t="shared" si="370"/>
        <v>1.3980967632458707E-3</v>
      </c>
      <c r="BR17" s="96">
        <f t="shared" si="371"/>
        <v>1.396399103524848E-3</v>
      </c>
      <c r="BS17" s="96">
        <f t="shared" si="372"/>
        <v>1.0915070563666252E-3</v>
      </c>
      <c r="BT17" s="96">
        <f t="shared" si="373"/>
        <v>1.2106572997667708E-3</v>
      </c>
      <c r="BU17" s="96">
        <f t="shared" si="374"/>
        <v>1.3904896244103515E-3</v>
      </c>
      <c r="BV17" s="96">
        <f t="shared" si="375"/>
        <v>1.3281862815688328E-3</v>
      </c>
      <c r="BW17" s="96">
        <f t="shared" si="376"/>
        <v>1.326584501989192E-3</v>
      </c>
      <c r="BX17" s="96">
        <f t="shared" si="377"/>
        <v>1.4463991048474512E-3</v>
      </c>
      <c r="BY17" s="96">
        <f t="shared" si="378"/>
        <v>1.1433415360651011E-3</v>
      </c>
      <c r="BZ17" s="96">
        <f t="shared" si="379"/>
        <v>7.8143879962766505E-4</v>
      </c>
      <c r="CA17" s="96">
        <f t="shared" si="380"/>
        <v>6.6058188787732064E-4</v>
      </c>
      <c r="CB17" s="96">
        <f t="shared" si="381"/>
        <v>5.3995711822341086E-4</v>
      </c>
      <c r="CC17" s="96">
        <f t="shared" si="382"/>
        <v>4.1968957763849346E-4</v>
      </c>
      <c r="CD17" s="96">
        <f t="shared" si="383"/>
        <v>4.7930044184174569E-4</v>
      </c>
      <c r="CE17" s="96">
        <f t="shared" si="384"/>
        <v>4.7930044184174569E-4</v>
      </c>
      <c r="CF17" s="96">
        <f t="shared" si="385"/>
        <v>4.790134525107792E-4</v>
      </c>
      <c r="CG17" s="96">
        <f t="shared" si="386"/>
        <v>3.5913099583551045E-4</v>
      </c>
      <c r="CH17" s="96">
        <f t="shared" si="387"/>
        <v>3.5902354873718068E-4</v>
      </c>
      <c r="CI17" s="96">
        <f t="shared" si="388"/>
        <v>1.7941511830166235E-4</v>
      </c>
      <c r="CJ17" s="96">
        <f t="shared" si="389"/>
        <v>6.7582411498596118E-2</v>
      </c>
      <c r="CK17" s="96">
        <f t="shared" si="390"/>
        <v>6.745471788672508E-2</v>
      </c>
      <c r="CL17" s="96">
        <f t="shared" si="391"/>
        <v>6.745471788672508E-2</v>
      </c>
      <c r="CM17" s="96">
        <f t="shared" si="392"/>
        <v>6.7390905433023729E-2</v>
      </c>
      <c r="CN17" s="96" t="e">
        <f t="shared" si="393"/>
        <v>#N/A</v>
      </c>
      <c r="CO17" s="96" t="e">
        <f t="shared" si="394"/>
        <v>#N/A</v>
      </c>
      <c r="CP17" s="96" t="e">
        <f t="shared" si="395"/>
        <v>#N/A</v>
      </c>
      <c r="CQ17" s="96" t="e">
        <f t="shared" si="396"/>
        <v>#N/A</v>
      </c>
      <c r="CR17" s="96" t="e">
        <f t="shared" si="397"/>
        <v>#N/A</v>
      </c>
      <c r="CS17" s="96" t="e">
        <f t="shared" si="398"/>
        <v>#N/A</v>
      </c>
      <c r="CT17" s="96" t="e">
        <f t="shared" si="399"/>
        <v>#N/A</v>
      </c>
      <c r="CU17" s="96" t="e">
        <f t="shared" si="400"/>
        <v>#N/A</v>
      </c>
      <c r="CV17" s="96" t="e">
        <f t="shared" si="401"/>
        <v>#N/A</v>
      </c>
      <c r="CW17" s="96" t="e">
        <f t="shared" si="402"/>
        <v>#N/A</v>
      </c>
      <c r="CX17" s="96" t="e">
        <f t="shared" si="403"/>
        <v>#N/A</v>
      </c>
      <c r="CY17" s="96" t="e">
        <f t="shared" si="404"/>
        <v>#N/A</v>
      </c>
      <c r="CZ17" s="96" t="e">
        <f t="shared" si="405"/>
        <v>#N/A</v>
      </c>
      <c r="DA17" s="96" t="e">
        <f t="shared" si="406"/>
        <v>#N/A</v>
      </c>
      <c r="DB17" s="96" t="e">
        <f t="shared" si="407"/>
        <v>#N/A</v>
      </c>
      <c r="DC17" s="96" t="e">
        <f t="shared" si="408"/>
        <v>#N/A</v>
      </c>
      <c r="DD17" s="96" t="e">
        <f t="shared" si="409"/>
        <v>#N/A</v>
      </c>
      <c r="DE17" s="96" t="e">
        <f t="shared" si="410"/>
        <v>#N/A</v>
      </c>
      <c r="DF17" s="96" t="e">
        <f t="shared" si="411"/>
        <v>#N/A</v>
      </c>
      <c r="DG17" s="96" t="e">
        <f t="shared" si="412"/>
        <v>#N/A</v>
      </c>
      <c r="DH17" s="96" t="e">
        <f t="shared" si="413"/>
        <v>#N/A</v>
      </c>
      <c r="DI17" s="96" t="e">
        <f t="shared" si="414"/>
        <v>#N/A</v>
      </c>
      <c r="DJ17" s="96" t="e">
        <f t="shared" si="415"/>
        <v>#N/A</v>
      </c>
      <c r="DK17" s="96" t="e">
        <f t="shared" si="416"/>
        <v>#N/A</v>
      </c>
      <c r="DL17" s="96" t="e">
        <f t="shared" si="417"/>
        <v>#N/A</v>
      </c>
      <c r="DM17" s="96" t="e">
        <f t="shared" si="418"/>
        <v>#N/A</v>
      </c>
      <c r="DN17" s="96" t="e">
        <f t="shared" si="419"/>
        <v>#N/A</v>
      </c>
      <c r="DO17" s="96" t="e">
        <f t="shared" si="420"/>
        <v>#N/A</v>
      </c>
      <c r="DP17" s="96" t="e">
        <f t="shared" si="421"/>
        <v>#N/A</v>
      </c>
      <c r="DQ17" s="96" t="e">
        <f t="shared" si="422"/>
        <v>#N/A</v>
      </c>
      <c r="DR17" s="96" t="e">
        <f t="shared" si="423"/>
        <v>#N/A</v>
      </c>
      <c r="DS17" s="96" t="e">
        <f t="shared" si="424"/>
        <v>#N/A</v>
      </c>
      <c r="DT17" s="96" t="e">
        <f t="shared" si="425"/>
        <v>#N/A</v>
      </c>
      <c r="DU17" s="96" t="e">
        <f t="shared" si="426"/>
        <v>#N/A</v>
      </c>
      <c r="DV17" s="96" t="e">
        <f t="shared" si="427"/>
        <v>#N/A</v>
      </c>
      <c r="DW17" s="96" t="e">
        <f t="shared" si="428"/>
        <v>#N/A</v>
      </c>
      <c r="DX17" s="96" t="e">
        <f t="shared" si="429"/>
        <v>#N/A</v>
      </c>
      <c r="DY17" s="96" t="e">
        <f t="shared" si="430"/>
        <v>#N/A</v>
      </c>
      <c r="DZ17" s="96" t="e">
        <f t="shared" si="431"/>
        <v>#N/A</v>
      </c>
      <c r="EA17" s="96" t="e">
        <f t="shared" si="432"/>
        <v>#N/A</v>
      </c>
      <c r="EB17" s="96" t="e">
        <f t="shared" si="433"/>
        <v>#N/A</v>
      </c>
      <c r="EC17" s="96" t="e">
        <f t="shared" si="434"/>
        <v>#N/A</v>
      </c>
      <c r="ED17" s="96" t="e">
        <f t="shared" si="435"/>
        <v>#N/A</v>
      </c>
      <c r="EE17" s="96" t="e">
        <f t="shared" si="436"/>
        <v>#N/A</v>
      </c>
      <c r="EF17" s="96" t="e">
        <f t="shared" si="437"/>
        <v>#N/A</v>
      </c>
      <c r="EG17" s="96" t="e">
        <f t="shared" si="438"/>
        <v>#N/A</v>
      </c>
      <c r="EH17" s="96" t="e">
        <f t="shared" si="439"/>
        <v>#N/A</v>
      </c>
      <c r="EI17" s="96" t="e">
        <f t="shared" si="440"/>
        <v>#N/A</v>
      </c>
      <c r="EJ17" s="96" t="e">
        <f t="shared" si="441"/>
        <v>#N/A</v>
      </c>
      <c r="EK17" s="96" t="e">
        <f t="shared" si="442"/>
        <v>#N/A</v>
      </c>
      <c r="EL17" s="96" t="e">
        <f t="shared" si="443"/>
        <v>#N/A</v>
      </c>
      <c r="EM17" s="96" t="e">
        <f t="shared" si="444"/>
        <v>#N/A</v>
      </c>
      <c r="EN17" s="96" t="e">
        <f t="shared" si="445"/>
        <v>#N/A</v>
      </c>
      <c r="EO17" s="96" t="e">
        <f t="shared" si="446"/>
        <v>#N/A</v>
      </c>
      <c r="EP17" s="96" t="e">
        <f t="shared" si="447"/>
        <v>#N/A</v>
      </c>
      <c r="EQ17" s="96" t="e">
        <f t="shared" si="448"/>
        <v>#N/A</v>
      </c>
      <c r="ER17" s="96" t="e">
        <f t="shared" si="449"/>
        <v>#N/A</v>
      </c>
      <c r="ES17" s="96" t="e">
        <f t="shared" si="450"/>
        <v>#N/A</v>
      </c>
      <c r="ET17" s="96" t="e">
        <f t="shared" si="451"/>
        <v>#N/A</v>
      </c>
      <c r="EU17" s="96" t="e">
        <f t="shared" si="452"/>
        <v>#N/A</v>
      </c>
      <c r="EV17" s="96" t="e">
        <f t="shared" si="453"/>
        <v>#N/A</v>
      </c>
      <c r="EW17" s="96" t="e">
        <f t="shared" si="454"/>
        <v>#N/A</v>
      </c>
      <c r="EX17" s="96" t="e">
        <f t="shared" si="455"/>
        <v>#N/A</v>
      </c>
      <c r="EY17" s="96" t="e">
        <f t="shared" si="456"/>
        <v>#N/A</v>
      </c>
      <c r="EZ17" s="96" t="e">
        <f t="shared" si="457"/>
        <v>#N/A</v>
      </c>
      <c r="FA17" s="96" t="e">
        <f t="shared" si="458"/>
        <v>#N/A</v>
      </c>
      <c r="FB17" s="96" t="e">
        <f t="shared" si="459"/>
        <v>#N/A</v>
      </c>
      <c r="FC17" s="96" t="e">
        <f t="shared" si="460"/>
        <v>#N/A</v>
      </c>
      <c r="FD17" s="96" t="e">
        <f t="shared" si="461"/>
        <v>#N/A</v>
      </c>
      <c r="FE17" s="96" t="e">
        <f t="shared" si="462"/>
        <v>#N/A</v>
      </c>
      <c r="FF17" s="96" t="e">
        <f t="shared" si="463"/>
        <v>#N/A</v>
      </c>
      <c r="FG17" s="96" t="e">
        <f t="shared" si="464"/>
        <v>#N/A</v>
      </c>
      <c r="FH17" s="96" t="e">
        <f t="shared" si="465"/>
        <v>#N/A</v>
      </c>
      <c r="FI17" s="96" t="e">
        <f t="shared" si="466"/>
        <v>#N/A</v>
      </c>
      <c r="FJ17" s="96" t="e">
        <f t="shared" si="467"/>
        <v>#N/A</v>
      </c>
      <c r="FK17" s="96" t="e">
        <f t="shared" si="468"/>
        <v>#N/A</v>
      </c>
      <c r="FL17" s="96" t="e">
        <f t="shared" si="469"/>
        <v>#N/A</v>
      </c>
      <c r="FM17" s="96" t="e">
        <f t="shared" si="470"/>
        <v>#N/A</v>
      </c>
      <c r="FN17" s="96" t="e">
        <f t="shared" si="471"/>
        <v>#N/A</v>
      </c>
      <c r="FO17" s="96" t="e">
        <f t="shared" si="472"/>
        <v>#N/A</v>
      </c>
      <c r="FP17" s="96" t="e">
        <f t="shared" si="473"/>
        <v>#N/A</v>
      </c>
      <c r="FQ17" s="96" t="e">
        <f t="shared" si="474"/>
        <v>#N/A</v>
      </c>
      <c r="FR17" s="96" t="e">
        <f t="shared" si="475"/>
        <v>#N/A</v>
      </c>
      <c r="FS17" s="96" t="e">
        <f t="shared" si="476"/>
        <v>#N/A</v>
      </c>
      <c r="FT17" s="96" t="e">
        <f t="shared" si="477"/>
        <v>#N/A</v>
      </c>
      <c r="FU17" s="96" t="e">
        <f t="shared" si="478"/>
        <v>#N/A</v>
      </c>
      <c r="FV17" s="96" t="e">
        <f t="shared" si="479"/>
        <v>#N/A</v>
      </c>
      <c r="FW17" s="96" t="e">
        <f t="shared" si="480"/>
        <v>#N/A</v>
      </c>
      <c r="FX17" s="96" t="e">
        <f t="shared" si="481"/>
        <v>#N/A</v>
      </c>
      <c r="FY17" s="96" t="e">
        <f t="shared" si="482"/>
        <v>#N/A</v>
      </c>
      <c r="FZ17" s="96" t="e">
        <f t="shared" si="483"/>
        <v>#N/A</v>
      </c>
      <c r="GA17" s="96" t="e">
        <f t="shared" si="484"/>
        <v>#N/A</v>
      </c>
      <c r="GB17" s="96" t="e">
        <f t="shared" si="485"/>
        <v>#N/A</v>
      </c>
      <c r="GC17" s="96" t="e">
        <f t="shared" si="486"/>
        <v>#N/A</v>
      </c>
      <c r="GD17" s="96" t="e">
        <f t="shared" si="487"/>
        <v>#N/A</v>
      </c>
      <c r="GE17" s="96" t="e">
        <f t="shared" si="488"/>
        <v>#N/A</v>
      </c>
      <c r="GF17" s="96" t="e">
        <f t="shared" si="489"/>
        <v>#N/A</v>
      </c>
      <c r="GG17" s="96" t="e">
        <f t="shared" si="490"/>
        <v>#N/A</v>
      </c>
      <c r="GH17" s="96" t="e">
        <f t="shared" si="491"/>
        <v>#N/A</v>
      </c>
      <c r="GI17" s="96" t="e">
        <f t="shared" si="492"/>
        <v>#N/A</v>
      </c>
      <c r="GJ17" s="96" t="e">
        <f t="shared" si="493"/>
        <v>#N/A</v>
      </c>
      <c r="GK17" s="96" t="e">
        <f t="shared" si="494"/>
        <v>#N/A</v>
      </c>
      <c r="GL17" s="96" t="e">
        <f t="shared" si="495"/>
        <v>#N/A</v>
      </c>
      <c r="GM17" s="96" t="e">
        <f t="shared" si="496"/>
        <v>#N/A</v>
      </c>
      <c r="GN17" s="96" t="e">
        <f t="shared" si="497"/>
        <v>#N/A</v>
      </c>
      <c r="GO17" s="96" t="e">
        <f t="shared" si="498"/>
        <v>#N/A</v>
      </c>
      <c r="GP17" s="96" t="e">
        <f t="shared" si="499"/>
        <v>#N/A</v>
      </c>
      <c r="GQ17" s="96" t="e">
        <f t="shared" si="500"/>
        <v>#N/A</v>
      </c>
      <c r="GR17" s="96" t="e">
        <f t="shared" si="501"/>
        <v>#N/A</v>
      </c>
      <c r="GS17" s="96" t="e">
        <f t="shared" si="502"/>
        <v>#N/A</v>
      </c>
      <c r="GT17" s="96" t="e">
        <f t="shared" si="503"/>
        <v>#N/A</v>
      </c>
      <c r="GU17" s="96" t="e">
        <f t="shared" si="504"/>
        <v>#N/A</v>
      </c>
      <c r="GV17" s="96" t="e">
        <f t="shared" si="505"/>
        <v>#N/A</v>
      </c>
      <c r="GW17" s="96" t="e">
        <f t="shared" si="506"/>
        <v>#N/A</v>
      </c>
      <c r="GX17" s="96" t="e">
        <f t="shared" si="507"/>
        <v>#N/A</v>
      </c>
      <c r="GY17" s="96" t="e">
        <f t="shared" si="508"/>
        <v>#N/A</v>
      </c>
      <c r="GZ17" s="96" t="e">
        <f t="shared" si="509"/>
        <v>#N/A</v>
      </c>
      <c r="HA17" s="96" t="e">
        <f t="shared" si="510"/>
        <v>#N/A</v>
      </c>
      <c r="HB17" s="96" t="e">
        <f t="shared" si="511"/>
        <v>#N/A</v>
      </c>
      <c r="HC17" s="96" t="e">
        <f t="shared" si="512"/>
        <v>#N/A</v>
      </c>
      <c r="HD17" s="96" t="e">
        <f t="shared" si="513"/>
        <v>#N/A</v>
      </c>
      <c r="HE17" s="96" t="e">
        <f t="shared" si="514"/>
        <v>#N/A</v>
      </c>
      <c r="HF17" s="96" t="e">
        <f t="shared" si="515"/>
        <v>#N/A</v>
      </c>
      <c r="HG17" s="96" t="e">
        <f t="shared" si="516"/>
        <v>#N/A</v>
      </c>
      <c r="HH17" s="96" t="e">
        <f t="shared" si="517"/>
        <v>#N/A</v>
      </c>
      <c r="HI17" s="96" t="e">
        <f t="shared" si="518"/>
        <v>#N/A</v>
      </c>
      <c r="HJ17" s="96" t="e">
        <f t="shared" si="519"/>
        <v>#N/A</v>
      </c>
      <c r="HK17" s="96" t="e">
        <f t="shared" si="520"/>
        <v>#N/A</v>
      </c>
      <c r="HL17" s="96" t="e">
        <f t="shared" si="521"/>
        <v>#N/A</v>
      </c>
      <c r="HM17" s="96" t="e">
        <f t="shared" si="522"/>
        <v>#N/A</v>
      </c>
      <c r="HN17" s="96" t="e">
        <f t="shared" si="523"/>
        <v>#N/A</v>
      </c>
      <c r="HO17" s="96" t="e">
        <f t="shared" si="524"/>
        <v>#N/A</v>
      </c>
      <c r="HP17" s="96" t="e">
        <f t="shared" si="525"/>
        <v>#N/A</v>
      </c>
      <c r="HQ17" s="96" t="e">
        <f t="shared" si="526"/>
        <v>#N/A</v>
      </c>
      <c r="HR17" s="96" t="e">
        <f t="shared" si="527"/>
        <v>#N/A</v>
      </c>
      <c r="HS17" s="96" t="e">
        <f t="shared" si="528"/>
        <v>#N/A</v>
      </c>
      <c r="HT17" s="96" t="e">
        <f t="shared" si="529"/>
        <v>#N/A</v>
      </c>
      <c r="HU17" s="96" t="e">
        <f t="shared" si="530"/>
        <v>#N/A</v>
      </c>
      <c r="HV17" s="96" t="e">
        <f t="shared" si="531"/>
        <v>#N/A</v>
      </c>
      <c r="HW17" s="96" t="e">
        <f t="shared" si="532"/>
        <v>#N/A</v>
      </c>
      <c r="HX17" s="96" t="e">
        <f t="shared" si="533"/>
        <v>#N/A</v>
      </c>
      <c r="HY17" s="96" t="e">
        <f t="shared" si="534"/>
        <v>#N/A</v>
      </c>
      <c r="HZ17" s="96" t="e">
        <f t="shared" si="535"/>
        <v>#N/A</v>
      </c>
      <c r="IA17" s="96" t="e">
        <f t="shared" si="536"/>
        <v>#N/A</v>
      </c>
      <c r="IB17" s="96" t="e">
        <f t="shared" si="537"/>
        <v>#N/A</v>
      </c>
      <c r="IC17" s="96" t="e">
        <f t="shared" si="538"/>
        <v>#N/A</v>
      </c>
      <c r="ID17" s="96" t="e">
        <f t="shared" si="539"/>
        <v>#N/A</v>
      </c>
      <c r="IE17" s="96" t="e">
        <f t="shared" si="540"/>
        <v>#N/A</v>
      </c>
      <c r="IF17" s="96" t="e">
        <f t="shared" si="541"/>
        <v>#N/A</v>
      </c>
      <c r="IG17" s="96" t="e">
        <f t="shared" si="542"/>
        <v>#N/A</v>
      </c>
      <c r="IH17" s="96" t="e">
        <f t="shared" si="543"/>
        <v>#N/A</v>
      </c>
      <c r="II17" s="96" t="e">
        <f t="shared" si="544"/>
        <v>#N/A</v>
      </c>
      <c r="IJ17" s="96" t="e">
        <f t="shared" si="545"/>
        <v>#N/A</v>
      </c>
      <c r="IK17" s="96" t="e">
        <f t="shared" si="546"/>
        <v>#N/A</v>
      </c>
      <c r="IL17" s="96" t="e">
        <f t="shared" si="547"/>
        <v>#N/A</v>
      </c>
      <c r="IM17" s="96" t="e">
        <f t="shared" si="548"/>
        <v>#N/A</v>
      </c>
      <c r="IN17" s="96" t="e">
        <f t="shared" si="549"/>
        <v>#N/A</v>
      </c>
      <c r="IO17" s="96" t="e">
        <f t="shared" si="550"/>
        <v>#N/A</v>
      </c>
      <c r="IP17" s="96" t="e">
        <f t="shared" si="551"/>
        <v>#N/A</v>
      </c>
      <c r="IQ17" s="96" t="e">
        <f t="shared" si="552"/>
        <v>#N/A</v>
      </c>
      <c r="IR17" s="96" t="e">
        <f t="shared" si="553"/>
        <v>#N/A</v>
      </c>
      <c r="IS17" s="96" t="e">
        <f t="shared" si="554"/>
        <v>#N/A</v>
      </c>
      <c r="IT17" s="96" t="e">
        <f t="shared" si="555"/>
        <v>#N/A</v>
      </c>
      <c r="IU17" s="96" t="e">
        <f t="shared" si="556"/>
        <v>#N/A</v>
      </c>
      <c r="IV17" s="96" t="e">
        <f t="shared" si="557"/>
        <v>#N/A</v>
      </c>
      <c r="IW17" s="96" t="e">
        <f t="shared" si="558"/>
        <v>#N/A</v>
      </c>
      <c r="IX17" s="96" t="e">
        <f t="shared" si="559"/>
        <v>#N/A</v>
      </c>
      <c r="IY17" s="96" t="e">
        <f t="shared" si="560"/>
        <v>#N/A</v>
      </c>
      <c r="IZ17" s="96" t="e">
        <f t="shared" si="561"/>
        <v>#N/A</v>
      </c>
      <c r="JA17" s="96" t="e">
        <f t="shared" si="562"/>
        <v>#N/A</v>
      </c>
      <c r="JB17" s="96" t="e">
        <f t="shared" si="563"/>
        <v>#N/A</v>
      </c>
      <c r="JC17" s="96" t="e">
        <f t="shared" si="564"/>
        <v>#N/A</v>
      </c>
      <c r="JD17" s="96" t="e">
        <f t="shared" si="565"/>
        <v>#N/A</v>
      </c>
      <c r="JE17" s="96" t="e">
        <f t="shared" si="566"/>
        <v>#N/A</v>
      </c>
      <c r="JF17" s="96" t="e">
        <f t="shared" si="567"/>
        <v>#N/A</v>
      </c>
      <c r="JG17" s="96" t="e">
        <f t="shared" si="568"/>
        <v>#N/A</v>
      </c>
      <c r="JH17" s="96" t="e">
        <f t="shared" si="569"/>
        <v>#N/A</v>
      </c>
      <c r="JI17" s="96" t="e">
        <f t="shared" si="570"/>
        <v>#N/A</v>
      </c>
      <c r="JJ17" s="96" t="e">
        <f t="shared" si="571"/>
        <v>#N/A</v>
      </c>
      <c r="JK17" s="96" t="e">
        <f t="shared" si="572"/>
        <v>#N/A</v>
      </c>
      <c r="JL17" s="96" t="e">
        <f t="shared" si="573"/>
        <v>#N/A</v>
      </c>
      <c r="JM17" s="96" t="e">
        <f t="shared" si="574"/>
        <v>#N/A</v>
      </c>
      <c r="JN17" s="96" t="e">
        <f t="shared" si="575"/>
        <v>#N/A</v>
      </c>
      <c r="JO17" s="96" t="e">
        <f t="shared" si="576"/>
        <v>#N/A</v>
      </c>
      <c r="JP17" s="96" t="e">
        <f t="shared" si="577"/>
        <v>#N/A</v>
      </c>
      <c r="JQ17" s="96" t="e">
        <f t="shared" si="578"/>
        <v>#N/A</v>
      </c>
      <c r="JR17" s="96" t="e">
        <f t="shared" si="579"/>
        <v>#N/A</v>
      </c>
      <c r="JS17" s="96" t="e">
        <f t="shared" si="580"/>
        <v>#N/A</v>
      </c>
      <c r="JT17" s="96" t="e">
        <f t="shared" si="581"/>
        <v>#N/A</v>
      </c>
      <c r="JU17" s="96" t="e">
        <f t="shared" si="582"/>
        <v>#N/A</v>
      </c>
      <c r="JV17" s="96" t="e">
        <f t="shared" si="583"/>
        <v>#N/A</v>
      </c>
      <c r="JW17" s="96" t="e">
        <f t="shared" si="584"/>
        <v>#N/A</v>
      </c>
      <c r="JX17" s="96" t="e">
        <f t="shared" si="585"/>
        <v>#N/A</v>
      </c>
      <c r="JY17" s="96" t="e">
        <f t="shared" si="586"/>
        <v>#N/A</v>
      </c>
      <c r="JZ17" s="96" t="e">
        <f t="shared" si="587"/>
        <v>#N/A</v>
      </c>
      <c r="KA17" s="96" t="e">
        <f t="shared" si="588"/>
        <v>#N/A</v>
      </c>
      <c r="KB17" s="96" t="e">
        <f t="shared" si="589"/>
        <v>#N/A</v>
      </c>
      <c r="KC17" s="96" t="e">
        <f t="shared" si="590"/>
        <v>#N/A</v>
      </c>
      <c r="KD17" s="96" t="e">
        <f t="shared" si="591"/>
        <v>#N/A</v>
      </c>
      <c r="KE17" s="96" t="e">
        <f t="shared" si="592"/>
        <v>#N/A</v>
      </c>
      <c r="KF17" s="96" t="e">
        <f t="shared" si="593"/>
        <v>#N/A</v>
      </c>
      <c r="KG17" s="96" t="e">
        <f t="shared" si="594"/>
        <v>#N/A</v>
      </c>
      <c r="KH17" s="96" t="e">
        <f t="shared" si="595"/>
        <v>#N/A</v>
      </c>
      <c r="KI17" s="96" t="e">
        <f t="shared" si="596"/>
        <v>#N/A</v>
      </c>
      <c r="KJ17" s="96" t="e">
        <f t="shared" si="597"/>
        <v>#N/A</v>
      </c>
      <c r="KK17" s="96" t="e">
        <f t="shared" si="598"/>
        <v>#N/A</v>
      </c>
      <c r="KL17" s="96" t="e">
        <f t="shared" si="599"/>
        <v>#N/A</v>
      </c>
      <c r="KM17" s="96" t="e">
        <f t="shared" si="600"/>
        <v>#N/A</v>
      </c>
      <c r="KN17" s="96" t="e">
        <f t="shared" si="601"/>
        <v>#N/A</v>
      </c>
    </row>
    <row r="18" spans="1:300" x14ac:dyDescent="0.3">
      <c r="A18" t="str">
        <f t="shared" si="307"/>
        <v>France</v>
      </c>
      <c r="G18" s="96">
        <f t="shared" si="308"/>
        <v>0.39765423754315843</v>
      </c>
      <c r="H18" s="96">
        <f t="shared" si="309"/>
        <v>0.40859917589291639</v>
      </c>
      <c r="I18" s="96">
        <f t="shared" si="310"/>
        <v>0.32976438799920316</v>
      </c>
      <c r="J18" s="96">
        <f t="shared" si="311"/>
        <v>0.36791010657063006</v>
      </c>
      <c r="K18" s="96">
        <f t="shared" si="312"/>
        <v>0.30935664383039962</v>
      </c>
      <c r="L18" s="96">
        <f t="shared" si="313"/>
        <v>0.25426414127848651</v>
      </c>
      <c r="M18" s="96">
        <f t="shared" si="314"/>
        <v>0.23464369446769329</v>
      </c>
      <c r="N18" s="96">
        <f t="shared" si="315"/>
        <v>0.27290316728668218</v>
      </c>
      <c r="O18" s="96">
        <f t="shared" si="316"/>
        <v>0.32525761844082646</v>
      </c>
      <c r="P18" s="96">
        <f t="shared" si="317"/>
        <v>0.28847075073584971</v>
      </c>
      <c r="Q18" s="96">
        <f t="shared" si="318"/>
        <v>0.304561102703238</v>
      </c>
      <c r="R18" s="96">
        <f t="shared" si="319"/>
        <v>0.31033315336204526</v>
      </c>
      <c r="S18" s="96">
        <f t="shared" si="320"/>
        <v>0.26701182390755895</v>
      </c>
      <c r="T18" s="96">
        <f t="shared" si="321"/>
        <v>0.2425896472472755</v>
      </c>
      <c r="U18" s="96">
        <f t="shared" si="322"/>
        <v>0.24202609795309971</v>
      </c>
      <c r="V18" s="96">
        <f t="shared" si="323"/>
        <v>0.24705571851215247</v>
      </c>
      <c r="W18" s="96">
        <f t="shared" si="324"/>
        <v>0.24189898971813939</v>
      </c>
      <c r="X18" s="96">
        <f t="shared" si="325"/>
        <v>0.21866335900257905</v>
      </c>
      <c r="Y18" s="96">
        <f t="shared" si="326"/>
        <v>0.18829714984615453</v>
      </c>
      <c r="Z18" s="96">
        <f t="shared" si="327"/>
        <v>0.17848075792833695</v>
      </c>
      <c r="AA18" s="96">
        <f t="shared" si="328"/>
        <v>0.15775483082822039</v>
      </c>
      <c r="AB18" s="96">
        <f t="shared" si="329"/>
        <v>0.1719008055617044</v>
      </c>
      <c r="AC18" s="96">
        <f t="shared" si="330"/>
        <v>0.18429901831495421</v>
      </c>
      <c r="AD18" s="96">
        <f t="shared" si="331"/>
        <v>0.20084829223241574</v>
      </c>
      <c r="AE18" s="96">
        <f t="shared" si="332"/>
        <v>0.20109271945034957</v>
      </c>
      <c r="AF18" s="96">
        <f t="shared" si="333"/>
        <v>0.18036892929183179</v>
      </c>
      <c r="AG18" s="96">
        <f t="shared" si="334"/>
        <v>0.15123745499740626</v>
      </c>
      <c r="AH18" s="96">
        <f t="shared" si="335"/>
        <v>0.13889248927743236</v>
      </c>
      <c r="AI18" s="96">
        <f t="shared" si="336"/>
        <v>0.10798052138385938</v>
      </c>
      <c r="AJ18" s="96">
        <f t="shared" si="337"/>
        <v>0.10054049135931531</v>
      </c>
      <c r="AK18" s="96">
        <f t="shared" si="338"/>
        <v>0.10304066972436776</v>
      </c>
      <c r="AL18" s="96">
        <f t="shared" si="339"/>
        <v>9.1854703641994773E-2</v>
      </c>
      <c r="AM18" s="96">
        <f t="shared" si="340"/>
        <v>6.8600924934078433E-2</v>
      </c>
      <c r="AN18" s="96">
        <f t="shared" si="341"/>
        <v>6.5995818372651671E-2</v>
      </c>
      <c r="AO18" s="96">
        <f t="shared" si="342"/>
        <v>5.189888608844373E-2</v>
      </c>
      <c r="AP18" s="96">
        <f t="shared" si="343"/>
        <v>5.3978217683626983E-2</v>
      </c>
      <c r="AQ18" s="96">
        <f t="shared" si="344"/>
        <v>5.3108464266758082E-2</v>
      </c>
      <c r="AR18" s="96">
        <f t="shared" si="345"/>
        <v>5.3506947772074431E-2</v>
      </c>
      <c r="AS18" s="96">
        <f t="shared" si="346"/>
        <v>5.2389729739627189E-2</v>
      </c>
      <c r="AT18" s="96">
        <f t="shared" si="347"/>
        <v>4.6265601908014764E-2</v>
      </c>
      <c r="AU18" s="96">
        <f t="shared" si="348"/>
        <v>3.3760423769965353E-2</v>
      </c>
      <c r="AV18" s="96" t="e">
        <f t="shared" si="349"/>
        <v>#N/A</v>
      </c>
      <c r="AW18" s="96" t="e">
        <f t="shared" si="350"/>
        <v>#N/A</v>
      </c>
      <c r="AX18" s="96" t="e">
        <f t="shared" si="351"/>
        <v>#N/A</v>
      </c>
      <c r="AY18" s="96" t="e">
        <f t="shared" si="352"/>
        <v>#N/A</v>
      </c>
      <c r="AZ18" s="96" t="e">
        <f t="shared" si="353"/>
        <v>#N/A</v>
      </c>
      <c r="BA18" s="96" t="e">
        <f t="shared" si="354"/>
        <v>#N/A</v>
      </c>
      <c r="BB18" s="96" t="e">
        <f t="shared" si="355"/>
        <v>#N/A</v>
      </c>
      <c r="BC18" s="96" t="e">
        <f t="shared" si="356"/>
        <v>#N/A</v>
      </c>
      <c r="BD18" s="96" t="e">
        <f t="shared" si="357"/>
        <v>#N/A</v>
      </c>
      <c r="BE18" s="96" t="e">
        <f t="shared" si="358"/>
        <v>#N/A</v>
      </c>
      <c r="BF18" s="96" t="e">
        <f t="shared" si="359"/>
        <v>#N/A</v>
      </c>
      <c r="BG18" s="96" t="e">
        <f t="shared" si="360"/>
        <v>#N/A</v>
      </c>
      <c r="BH18" s="96" t="e">
        <f t="shared" si="361"/>
        <v>#N/A</v>
      </c>
      <c r="BI18" s="96" t="e">
        <f t="shared" si="362"/>
        <v>#N/A</v>
      </c>
      <c r="BJ18" s="96" t="e">
        <f t="shared" si="363"/>
        <v>#N/A</v>
      </c>
      <c r="BK18" s="96" t="e">
        <f t="shared" si="364"/>
        <v>#N/A</v>
      </c>
      <c r="BL18" s="96" t="e">
        <f t="shared" si="365"/>
        <v>#N/A</v>
      </c>
      <c r="BM18" s="96" t="e">
        <f t="shared" si="366"/>
        <v>#N/A</v>
      </c>
      <c r="BN18" s="96" t="e">
        <f t="shared" si="367"/>
        <v>#N/A</v>
      </c>
      <c r="BO18" s="96" t="e">
        <f t="shared" si="368"/>
        <v>#N/A</v>
      </c>
      <c r="BP18" s="96" t="e">
        <f t="shared" si="369"/>
        <v>#N/A</v>
      </c>
      <c r="BQ18" s="96" t="e">
        <f t="shared" si="370"/>
        <v>#N/A</v>
      </c>
      <c r="BR18" s="96" t="e">
        <f t="shared" si="371"/>
        <v>#N/A</v>
      </c>
      <c r="BS18" s="96" t="e">
        <f t="shared" si="372"/>
        <v>#N/A</v>
      </c>
      <c r="BT18" s="96" t="e">
        <f t="shared" si="373"/>
        <v>#N/A</v>
      </c>
      <c r="BU18" s="96" t="e">
        <f t="shared" si="374"/>
        <v>#N/A</v>
      </c>
      <c r="BV18" s="96" t="e">
        <f t="shared" si="375"/>
        <v>#N/A</v>
      </c>
      <c r="BW18" s="96" t="e">
        <f t="shared" si="376"/>
        <v>#N/A</v>
      </c>
      <c r="BX18" s="96" t="e">
        <f t="shared" si="377"/>
        <v>#N/A</v>
      </c>
      <c r="BY18" s="96" t="e">
        <f t="shared" si="378"/>
        <v>#N/A</v>
      </c>
      <c r="BZ18" s="96" t="e">
        <f t="shared" si="379"/>
        <v>#N/A</v>
      </c>
      <c r="CA18" s="96" t="e">
        <f t="shared" si="380"/>
        <v>#N/A</v>
      </c>
      <c r="CB18" s="96" t="e">
        <f t="shared" si="381"/>
        <v>#N/A</v>
      </c>
      <c r="CC18" s="96" t="e">
        <f t="shared" si="382"/>
        <v>#N/A</v>
      </c>
      <c r="CD18" s="96" t="e">
        <f t="shared" si="383"/>
        <v>#N/A</v>
      </c>
      <c r="CE18" s="96" t="e">
        <f t="shared" si="384"/>
        <v>#N/A</v>
      </c>
      <c r="CF18" s="96" t="e">
        <f t="shared" si="385"/>
        <v>#N/A</v>
      </c>
      <c r="CG18" s="96" t="e">
        <f t="shared" si="386"/>
        <v>#N/A</v>
      </c>
      <c r="CH18" s="96" t="e">
        <f t="shared" si="387"/>
        <v>#N/A</v>
      </c>
      <c r="CI18" s="96" t="e">
        <f t="shared" si="388"/>
        <v>#N/A</v>
      </c>
      <c r="CJ18" s="96" t="e">
        <f t="shared" si="389"/>
        <v>#N/A</v>
      </c>
      <c r="CK18" s="96" t="e">
        <f t="shared" si="390"/>
        <v>#N/A</v>
      </c>
      <c r="CL18" s="96" t="e">
        <f t="shared" si="391"/>
        <v>#N/A</v>
      </c>
      <c r="CM18" s="96" t="e">
        <f t="shared" si="392"/>
        <v>#N/A</v>
      </c>
      <c r="CN18" s="96" t="e">
        <f t="shared" si="393"/>
        <v>#N/A</v>
      </c>
      <c r="CO18" s="96" t="e">
        <f t="shared" si="394"/>
        <v>#N/A</v>
      </c>
      <c r="CP18" s="96" t="e">
        <f t="shared" si="395"/>
        <v>#N/A</v>
      </c>
      <c r="CQ18" s="96" t="e">
        <f t="shared" si="396"/>
        <v>#N/A</v>
      </c>
      <c r="CR18" s="96" t="e">
        <f t="shared" si="397"/>
        <v>#N/A</v>
      </c>
      <c r="CS18" s="96" t="e">
        <f t="shared" si="398"/>
        <v>#N/A</v>
      </c>
      <c r="CT18" s="96" t="e">
        <f t="shared" si="399"/>
        <v>#N/A</v>
      </c>
      <c r="CU18" s="96" t="e">
        <f t="shared" si="400"/>
        <v>#N/A</v>
      </c>
      <c r="CV18" s="96" t="e">
        <f t="shared" si="401"/>
        <v>#N/A</v>
      </c>
      <c r="CW18" s="96" t="e">
        <f t="shared" si="402"/>
        <v>#N/A</v>
      </c>
      <c r="CX18" s="96" t="e">
        <f t="shared" si="403"/>
        <v>#N/A</v>
      </c>
      <c r="CY18" s="96" t="e">
        <f t="shared" si="404"/>
        <v>#N/A</v>
      </c>
      <c r="CZ18" s="96" t="e">
        <f t="shared" si="405"/>
        <v>#N/A</v>
      </c>
      <c r="DA18" s="96" t="e">
        <f t="shared" si="406"/>
        <v>#N/A</v>
      </c>
      <c r="DB18" s="96" t="e">
        <f t="shared" si="407"/>
        <v>#N/A</v>
      </c>
      <c r="DC18" s="96" t="e">
        <f t="shared" si="408"/>
        <v>#N/A</v>
      </c>
      <c r="DD18" s="96" t="e">
        <f t="shared" si="409"/>
        <v>#N/A</v>
      </c>
      <c r="DE18" s="96" t="e">
        <f t="shared" si="410"/>
        <v>#N/A</v>
      </c>
      <c r="DF18" s="96" t="e">
        <f t="shared" si="411"/>
        <v>#N/A</v>
      </c>
      <c r="DG18" s="96" t="e">
        <f t="shared" si="412"/>
        <v>#N/A</v>
      </c>
      <c r="DH18" s="96" t="e">
        <f t="shared" si="413"/>
        <v>#N/A</v>
      </c>
      <c r="DI18" s="96" t="e">
        <f t="shared" si="414"/>
        <v>#N/A</v>
      </c>
      <c r="DJ18" s="96" t="e">
        <f t="shared" si="415"/>
        <v>#N/A</v>
      </c>
      <c r="DK18" s="96" t="e">
        <f t="shared" si="416"/>
        <v>#N/A</v>
      </c>
      <c r="DL18" s="96" t="e">
        <f t="shared" si="417"/>
        <v>#N/A</v>
      </c>
      <c r="DM18" s="96" t="e">
        <f t="shared" si="418"/>
        <v>#N/A</v>
      </c>
      <c r="DN18" s="96" t="e">
        <f t="shared" si="419"/>
        <v>#N/A</v>
      </c>
      <c r="DO18" s="96" t="e">
        <f t="shared" si="420"/>
        <v>#N/A</v>
      </c>
      <c r="DP18" s="96" t="e">
        <f t="shared" si="421"/>
        <v>#N/A</v>
      </c>
      <c r="DQ18" s="96" t="e">
        <f t="shared" si="422"/>
        <v>#N/A</v>
      </c>
      <c r="DR18" s="96" t="e">
        <f t="shared" si="423"/>
        <v>#N/A</v>
      </c>
      <c r="DS18" s="96" t="e">
        <f t="shared" si="424"/>
        <v>#N/A</v>
      </c>
      <c r="DT18" s="96" t="e">
        <f t="shared" si="425"/>
        <v>#N/A</v>
      </c>
      <c r="DU18" s="96" t="e">
        <f t="shared" si="426"/>
        <v>#N/A</v>
      </c>
      <c r="DV18" s="96" t="e">
        <f t="shared" si="427"/>
        <v>#N/A</v>
      </c>
      <c r="DW18" s="96" t="e">
        <f t="shared" si="428"/>
        <v>#N/A</v>
      </c>
      <c r="DX18" s="96" t="e">
        <f t="shared" si="429"/>
        <v>#N/A</v>
      </c>
      <c r="DY18" s="96" t="e">
        <f t="shared" si="430"/>
        <v>#N/A</v>
      </c>
      <c r="DZ18" s="96" t="e">
        <f t="shared" si="431"/>
        <v>#N/A</v>
      </c>
      <c r="EA18" s="96" t="e">
        <f t="shared" si="432"/>
        <v>#N/A</v>
      </c>
      <c r="EB18" s="96" t="e">
        <f t="shared" si="433"/>
        <v>#N/A</v>
      </c>
      <c r="EC18" s="96" t="e">
        <f t="shared" si="434"/>
        <v>#N/A</v>
      </c>
      <c r="ED18" s="96" t="e">
        <f t="shared" si="435"/>
        <v>#N/A</v>
      </c>
      <c r="EE18" s="96" t="e">
        <f t="shared" si="436"/>
        <v>#N/A</v>
      </c>
      <c r="EF18" s="96" t="e">
        <f t="shared" si="437"/>
        <v>#N/A</v>
      </c>
      <c r="EG18" s="96" t="e">
        <f t="shared" si="438"/>
        <v>#N/A</v>
      </c>
      <c r="EH18" s="96" t="e">
        <f t="shared" si="439"/>
        <v>#N/A</v>
      </c>
      <c r="EI18" s="96" t="e">
        <f t="shared" si="440"/>
        <v>#N/A</v>
      </c>
      <c r="EJ18" s="96" t="e">
        <f t="shared" si="441"/>
        <v>#N/A</v>
      </c>
      <c r="EK18" s="96" t="e">
        <f t="shared" si="442"/>
        <v>#N/A</v>
      </c>
      <c r="EL18" s="96" t="e">
        <f t="shared" si="443"/>
        <v>#N/A</v>
      </c>
      <c r="EM18" s="96" t="e">
        <f t="shared" si="444"/>
        <v>#N/A</v>
      </c>
      <c r="EN18" s="96" t="e">
        <f t="shared" si="445"/>
        <v>#N/A</v>
      </c>
      <c r="EO18" s="96" t="e">
        <f t="shared" si="446"/>
        <v>#N/A</v>
      </c>
      <c r="EP18" s="96" t="e">
        <f t="shared" si="447"/>
        <v>#N/A</v>
      </c>
      <c r="EQ18" s="96" t="e">
        <f t="shared" si="448"/>
        <v>#N/A</v>
      </c>
      <c r="ER18" s="96" t="e">
        <f t="shared" si="449"/>
        <v>#N/A</v>
      </c>
      <c r="ES18" s="96" t="e">
        <f t="shared" si="450"/>
        <v>#N/A</v>
      </c>
      <c r="ET18" s="96" t="e">
        <f t="shared" si="451"/>
        <v>#N/A</v>
      </c>
      <c r="EU18" s="96" t="e">
        <f t="shared" si="452"/>
        <v>#N/A</v>
      </c>
      <c r="EV18" s="96" t="e">
        <f t="shared" si="453"/>
        <v>#N/A</v>
      </c>
      <c r="EW18" s="96" t="e">
        <f t="shared" si="454"/>
        <v>#N/A</v>
      </c>
      <c r="EX18" s="96" t="e">
        <f t="shared" si="455"/>
        <v>#N/A</v>
      </c>
      <c r="EY18" s="96" t="e">
        <f t="shared" si="456"/>
        <v>#N/A</v>
      </c>
      <c r="EZ18" s="96" t="e">
        <f t="shared" si="457"/>
        <v>#N/A</v>
      </c>
      <c r="FA18" s="96" t="e">
        <f t="shared" si="458"/>
        <v>#N/A</v>
      </c>
      <c r="FB18" s="96" t="e">
        <f t="shared" si="459"/>
        <v>#N/A</v>
      </c>
      <c r="FC18" s="96" t="e">
        <f t="shared" si="460"/>
        <v>#N/A</v>
      </c>
      <c r="FD18" s="96" t="e">
        <f t="shared" si="461"/>
        <v>#N/A</v>
      </c>
      <c r="FE18" s="96" t="e">
        <f t="shared" si="462"/>
        <v>#N/A</v>
      </c>
      <c r="FF18" s="96" t="e">
        <f t="shared" si="463"/>
        <v>#N/A</v>
      </c>
      <c r="FG18" s="96" t="e">
        <f t="shared" si="464"/>
        <v>#N/A</v>
      </c>
      <c r="FH18" s="96" t="e">
        <f t="shared" si="465"/>
        <v>#N/A</v>
      </c>
      <c r="FI18" s="96" t="e">
        <f t="shared" si="466"/>
        <v>#N/A</v>
      </c>
      <c r="FJ18" s="96" t="e">
        <f t="shared" si="467"/>
        <v>#N/A</v>
      </c>
      <c r="FK18" s="96" t="e">
        <f t="shared" si="468"/>
        <v>#N/A</v>
      </c>
      <c r="FL18" s="96" t="e">
        <f t="shared" si="469"/>
        <v>#N/A</v>
      </c>
      <c r="FM18" s="96" t="e">
        <f t="shared" si="470"/>
        <v>#N/A</v>
      </c>
      <c r="FN18" s="96" t="e">
        <f t="shared" si="471"/>
        <v>#N/A</v>
      </c>
      <c r="FO18" s="96" t="e">
        <f t="shared" si="472"/>
        <v>#N/A</v>
      </c>
      <c r="FP18" s="96" t="e">
        <f t="shared" si="473"/>
        <v>#N/A</v>
      </c>
      <c r="FQ18" s="96" t="e">
        <f t="shared" si="474"/>
        <v>#N/A</v>
      </c>
      <c r="FR18" s="96" t="e">
        <f t="shared" si="475"/>
        <v>#N/A</v>
      </c>
      <c r="FS18" s="96" t="e">
        <f t="shared" si="476"/>
        <v>#N/A</v>
      </c>
      <c r="FT18" s="96" t="e">
        <f t="shared" si="477"/>
        <v>#N/A</v>
      </c>
      <c r="FU18" s="96" t="e">
        <f t="shared" si="478"/>
        <v>#N/A</v>
      </c>
      <c r="FV18" s="96" t="e">
        <f t="shared" si="479"/>
        <v>#N/A</v>
      </c>
      <c r="FW18" s="96" t="e">
        <f t="shared" si="480"/>
        <v>#N/A</v>
      </c>
      <c r="FX18" s="96" t="e">
        <f t="shared" si="481"/>
        <v>#N/A</v>
      </c>
      <c r="FY18" s="96" t="e">
        <f t="shared" si="482"/>
        <v>#N/A</v>
      </c>
      <c r="FZ18" s="96" t="e">
        <f t="shared" si="483"/>
        <v>#N/A</v>
      </c>
      <c r="GA18" s="96" t="e">
        <f t="shared" si="484"/>
        <v>#N/A</v>
      </c>
      <c r="GB18" s="96" t="e">
        <f t="shared" si="485"/>
        <v>#N/A</v>
      </c>
      <c r="GC18" s="96" t="e">
        <f t="shared" si="486"/>
        <v>#N/A</v>
      </c>
      <c r="GD18" s="96" t="e">
        <f t="shared" si="487"/>
        <v>#N/A</v>
      </c>
      <c r="GE18" s="96" t="e">
        <f t="shared" si="488"/>
        <v>#N/A</v>
      </c>
      <c r="GF18" s="96" t="e">
        <f t="shared" si="489"/>
        <v>#N/A</v>
      </c>
      <c r="GG18" s="96" t="e">
        <f t="shared" si="490"/>
        <v>#N/A</v>
      </c>
      <c r="GH18" s="96" t="e">
        <f t="shared" si="491"/>
        <v>#N/A</v>
      </c>
      <c r="GI18" s="96" t="e">
        <f t="shared" si="492"/>
        <v>#N/A</v>
      </c>
      <c r="GJ18" s="96" t="e">
        <f t="shared" si="493"/>
        <v>#N/A</v>
      </c>
      <c r="GK18" s="96" t="e">
        <f t="shared" si="494"/>
        <v>#N/A</v>
      </c>
      <c r="GL18" s="96" t="e">
        <f t="shared" si="495"/>
        <v>#N/A</v>
      </c>
      <c r="GM18" s="96" t="e">
        <f t="shared" si="496"/>
        <v>#N/A</v>
      </c>
      <c r="GN18" s="96" t="e">
        <f t="shared" si="497"/>
        <v>#N/A</v>
      </c>
      <c r="GO18" s="96" t="e">
        <f t="shared" si="498"/>
        <v>#N/A</v>
      </c>
      <c r="GP18" s="96" t="e">
        <f t="shared" si="499"/>
        <v>#N/A</v>
      </c>
      <c r="GQ18" s="96" t="e">
        <f t="shared" si="500"/>
        <v>#N/A</v>
      </c>
      <c r="GR18" s="96" t="e">
        <f t="shared" si="501"/>
        <v>#N/A</v>
      </c>
      <c r="GS18" s="96" t="e">
        <f t="shared" si="502"/>
        <v>#N/A</v>
      </c>
      <c r="GT18" s="96" t="e">
        <f t="shared" si="503"/>
        <v>#N/A</v>
      </c>
      <c r="GU18" s="96" t="e">
        <f t="shared" si="504"/>
        <v>#N/A</v>
      </c>
      <c r="GV18" s="96" t="e">
        <f t="shared" si="505"/>
        <v>#N/A</v>
      </c>
      <c r="GW18" s="96" t="e">
        <f t="shared" si="506"/>
        <v>#N/A</v>
      </c>
      <c r="GX18" s="96" t="e">
        <f t="shared" si="507"/>
        <v>#N/A</v>
      </c>
      <c r="GY18" s="96" t="e">
        <f t="shared" si="508"/>
        <v>#N/A</v>
      </c>
      <c r="GZ18" s="96" t="e">
        <f t="shared" si="509"/>
        <v>#N/A</v>
      </c>
      <c r="HA18" s="96" t="e">
        <f t="shared" si="510"/>
        <v>#N/A</v>
      </c>
      <c r="HB18" s="96" t="e">
        <f t="shared" si="511"/>
        <v>#N/A</v>
      </c>
      <c r="HC18" s="96" t="e">
        <f t="shared" si="512"/>
        <v>#N/A</v>
      </c>
      <c r="HD18" s="96" t="e">
        <f t="shared" si="513"/>
        <v>#N/A</v>
      </c>
      <c r="HE18" s="96" t="e">
        <f t="shared" si="514"/>
        <v>#N/A</v>
      </c>
      <c r="HF18" s="96" t="e">
        <f t="shared" si="515"/>
        <v>#N/A</v>
      </c>
      <c r="HG18" s="96" t="e">
        <f t="shared" si="516"/>
        <v>#N/A</v>
      </c>
      <c r="HH18" s="96" t="e">
        <f t="shared" si="517"/>
        <v>#N/A</v>
      </c>
      <c r="HI18" s="96" t="e">
        <f t="shared" si="518"/>
        <v>#N/A</v>
      </c>
      <c r="HJ18" s="96" t="e">
        <f t="shared" si="519"/>
        <v>#N/A</v>
      </c>
      <c r="HK18" s="96" t="e">
        <f t="shared" si="520"/>
        <v>#N/A</v>
      </c>
      <c r="HL18" s="96" t="e">
        <f t="shared" si="521"/>
        <v>#N/A</v>
      </c>
      <c r="HM18" s="96" t="e">
        <f t="shared" si="522"/>
        <v>#N/A</v>
      </c>
      <c r="HN18" s="96" t="e">
        <f t="shared" si="523"/>
        <v>#N/A</v>
      </c>
      <c r="HO18" s="96" t="e">
        <f t="shared" si="524"/>
        <v>#N/A</v>
      </c>
      <c r="HP18" s="96" t="e">
        <f t="shared" si="525"/>
        <v>#N/A</v>
      </c>
      <c r="HQ18" s="96" t="e">
        <f t="shared" si="526"/>
        <v>#N/A</v>
      </c>
      <c r="HR18" s="96" t="e">
        <f t="shared" si="527"/>
        <v>#N/A</v>
      </c>
      <c r="HS18" s="96" t="e">
        <f t="shared" si="528"/>
        <v>#N/A</v>
      </c>
      <c r="HT18" s="96" t="e">
        <f t="shared" si="529"/>
        <v>#N/A</v>
      </c>
      <c r="HU18" s="96" t="e">
        <f t="shared" si="530"/>
        <v>#N/A</v>
      </c>
      <c r="HV18" s="96" t="e">
        <f t="shared" si="531"/>
        <v>#N/A</v>
      </c>
      <c r="HW18" s="96" t="e">
        <f t="shared" si="532"/>
        <v>#N/A</v>
      </c>
      <c r="HX18" s="96" t="e">
        <f t="shared" si="533"/>
        <v>#N/A</v>
      </c>
      <c r="HY18" s="96" t="e">
        <f t="shared" si="534"/>
        <v>#N/A</v>
      </c>
      <c r="HZ18" s="96" t="e">
        <f t="shared" si="535"/>
        <v>#N/A</v>
      </c>
      <c r="IA18" s="96" t="e">
        <f t="shared" si="536"/>
        <v>#N/A</v>
      </c>
      <c r="IB18" s="96" t="e">
        <f t="shared" si="537"/>
        <v>#N/A</v>
      </c>
      <c r="IC18" s="96" t="e">
        <f t="shared" si="538"/>
        <v>#N/A</v>
      </c>
      <c r="ID18" s="96" t="e">
        <f t="shared" si="539"/>
        <v>#N/A</v>
      </c>
      <c r="IE18" s="96" t="e">
        <f t="shared" si="540"/>
        <v>#N/A</v>
      </c>
      <c r="IF18" s="96" t="e">
        <f t="shared" si="541"/>
        <v>#N/A</v>
      </c>
      <c r="IG18" s="96" t="e">
        <f t="shared" si="542"/>
        <v>#N/A</v>
      </c>
      <c r="IH18" s="96" t="e">
        <f t="shared" si="543"/>
        <v>#N/A</v>
      </c>
      <c r="II18" s="96" t="e">
        <f t="shared" si="544"/>
        <v>#N/A</v>
      </c>
      <c r="IJ18" s="96" t="e">
        <f t="shared" si="545"/>
        <v>#N/A</v>
      </c>
      <c r="IK18" s="96" t="e">
        <f t="shared" si="546"/>
        <v>#N/A</v>
      </c>
      <c r="IL18" s="96" t="e">
        <f t="shared" si="547"/>
        <v>#N/A</v>
      </c>
      <c r="IM18" s="96" t="e">
        <f t="shared" si="548"/>
        <v>#N/A</v>
      </c>
      <c r="IN18" s="96" t="e">
        <f t="shared" si="549"/>
        <v>#N/A</v>
      </c>
      <c r="IO18" s="96" t="e">
        <f t="shared" si="550"/>
        <v>#N/A</v>
      </c>
      <c r="IP18" s="96" t="e">
        <f t="shared" si="551"/>
        <v>#N/A</v>
      </c>
      <c r="IQ18" s="96" t="e">
        <f t="shared" si="552"/>
        <v>#N/A</v>
      </c>
      <c r="IR18" s="96" t="e">
        <f t="shared" si="553"/>
        <v>#N/A</v>
      </c>
      <c r="IS18" s="96" t="e">
        <f t="shared" si="554"/>
        <v>#N/A</v>
      </c>
      <c r="IT18" s="96" t="e">
        <f t="shared" si="555"/>
        <v>#N/A</v>
      </c>
      <c r="IU18" s="96" t="e">
        <f t="shared" si="556"/>
        <v>#N/A</v>
      </c>
      <c r="IV18" s="96" t="e">
        <f t="shared" si="557"/>
        <v>#N/A</v>
      </c>
      <c r="IW18" s="96" t="e">
        <f t="shared" si="558"/>
        <v>#N/A</v>
      </c>
      <c r="IX18" s="96" t="e">
        <f t="shared" si="559"/>
        <v>#N/A</v>
      </c>
      <c r="IY18" s="96" t="e">
        <f t="shared" si="560"/>
        <v>#N/A</v>
      </c>
      <c r="IZ18" s="96" t="e">
        <f t="shared" si="561"/>
        <v>#N/A</v>
      </c>
      <c r="JA18" s="96" t="e">
        <f t="shared" si="562"/>
        <v>#N/A</v>
      </c>
      <c r="JB18" s="96" t="e">
        <f t="shared" si="563"/>
        <v>#N/A</v>
      </c>
      <c r="JC18" s="96" t="e">
        <f t="shared" si="564"/>
        <v>#N/A</v>
      </c>
      <c r="JD18" s="96" t="e">
        <f t="shared" si="565"/>
        <v>#N/A</v>
      </c>
      <c r="JE18" s="96" t="e">
        <f t="shared" si="566"/>
        <v>#N/A</v>
      </c>
      <c r="JF18" s="96" t="e">
        <f t="shared" si="567"/>
        <v>#N/A</v>
      </c>
      <c r="JG18" s="96" t="e">
        <f t="shared" si="568"/>
        <v>#N/A</v>
      </c>
      <c r="JH18" s="96" t="e">
        <f t="shared" si="569"/>
        <v>#N/A</v>
      </c>
      <c r="JI18" s="96" t="e">
        <f t="shared" si="570"/>
        <v>#N/A</v>
      </c>
      <c r="JJ18" s="96" t="e">
        <f t="shared" si="571"/>
        <v>#N/A</v>
      </c>
      <c r="JK18" s="96" t="e">
        <f t="shared" si="572"/>
        <v>#N/A</v>
      </c>
      <c r="JL18" s="96" t="e">
        <f t="shared" si="573"/>
        <v>#N/A</v>
      </c>
      <c r="JM18" s="96" t="e">
        <f t="shared" si="574"/>
        <v>#N/A</v>
      </c>
      <c r="JN18" s="96" t="e">
        <f t="shared" si="575"/>
        <v>#N/A</v>
      </c>
      <c r="JO18" s="96" t="e">
        <f t="shared" si="576"/>
        <v>#N/A</v>
      </c>
      <c r="JP18" s="96" t="e">
        <f t="shared" si="577"/>
        <v>#N/A</v>
      </c>
      <c r="JQ18" s="96" t="e">
        <f t="shared" si="578"/>
        <v>#N/A</v>
      </c>
      <c r="JR18" s="96" t="e">
        <f t="shared" si="579"/>
        <v>#N/A</v>
      </c>
      <c r="JS18" s="96" t="e">
        <f t="shared" si="580"/>
        <v>#N/A</v>
      </c>
      <c r="JT18" s="96" t="e">
        <f t="shared" si="581"/>
        <v>#N/A</v>
      </c>
      <c r="JU18" s="96" t="e">
        <f t="shared" si="582"/>
        <v>#N/A</v>
      </c>
      <c r="JV18" s="96" t="e">
        <f t="shared" si="583"/>
        <v>#N/A</v>
      </c>
      <c r="JW18" s="96" t="e">
        <f t="shared" si="584"/>
        <v>#N/A</v>
      </c>
      <c r="JX18" s="96" t="e">
        <f t="shared" si="585"/>
        <v>#N/A</v>
      </c>
      <c r="JY18" s="96" t="e">
        <f t="shared" si="586"/>
        <v>#N/A</v>
      </c>
      <c r="JZ18" s="96" t="e">
        <f t="shared" si="587"/>
        <v>#N/A</v>
      </c>
      <c r="KA18" s="96" t="e">
        <f t="shared" si="588"/>
        <v>#N/A</v>
      </c>
      <c r="KB18" s="96" t="e">
        <f t="shared" si="589"/>
        <v>#N/A</v>
      </c>
      <c r="KC18" s="96" t="e">
        <f t="shared" si="590"/>
        <v>#N/A</v>
      </c>
      <c r="KD18" s="96" t="e">
        <f t="shared" si="591"/>
        <v>#N/A</v>
      </c>
      <c r="KE18" s="96" t="e">
        <f t="shared" si="592"/>
        <v>#N/A</v>
      </c>
      <c r="KF18" s="96" t="e">
        <f t="shared" si="593"/>
        <v>#N/A</v>
      </c>
      <c r="KG18" s="96" t="e">
        <f t="shared" si="594"/>
        <v>#N/A</v>
      </c>
      <c r="KH18" s="96" t="e">
        <f t="shared" si="595"/>
        <v>#N/A</v>
      </c>
      <c r="KI18" s="96" t="e">
        <f t="shared" si="596"/>
        <v>#N/A</v>
      </c>
      <c r="KJ18" s="96" t="e">
        <f t="shared" si="597"/>
        <v>#N/A</v>
      </c>
      <c r="KK18" s="96" t="e">
        <f t="shared" si="598"/>
        <v>#N/A</v>
      </c>
      <c r="KL18" s="96" t="e">
        <f t="shared" si="599"/>
        <v>#N/A</v>
      </c>
      <c r="KM18" s="96" t="e">
        <f t="shared" si="600"/>
        <v>#N/A</v>
      </c>
      <c r="KN18" s="96" t="e">
        <f t="shared" si="601"/>
        <v>#N/A</v>
      </c>
    </row>
    <row r="19" spans="1:300" x14ac:dyDescent="0.3">
      <c r="A19" t="str">
        <f t="shared" si="307"/>
        <v>Germany</v>
      </c>
      <c r="G19" s="96">
        <f t="shared" si="308"/>
        <v>0.37354228352311925</v>
      </c>
      <c r="H19" s="96">
        <f t="shared" si="309"/>
        <v>0.43527930703195183</v>
      </c>
      <c r="I19" s="96">
        <f t="shared" si="310"/>
        <v>0.37646785270916117</v>
      </c>
      <c r="J19" s="96">
        <f t="shared" si="311"/>
        <v>0.31396356370828427</v>
      </c>
      <c r="K19" s="96">
        <f t="shared" si="312"/>
        <v>0.34446473733680305</v>
      </c>
      <c r="L19" s="96">
        <f t="shared" si="313"/>
        <v>0.28970206493748685</v>
      </c>
      <c r="M19" s="96">
        <f t="shared" si="314"/>
        <v>0.25186784235226223</v>
      </c>
      <c r="N19" s="96">
        <f t="shared" si="315"/>
        <v>0.26022007941246028</v>
      </c>
      <c r="O19" s="96">
        <f t="shared" si="316"/>
        <v>0.29473130994821006</v>
      </c>
      <c r="P19" s="96">
        <f t="shared" si="317"/>
        <v>0.28622384612131402</v>
      </c>
      <c r="Q19" s="96">
        <f t="shared" si="318"/>
        <v>0.27692535733421098</v>
      </c>
      <c r="R19" s="96">
        <f t="shared" si="319"/>
        <v>0.2564305823026849</v>
      </c>
      <c r="S19" s="96">
        <f t="shared" si="320"/>
        <v>0.23753670322254794</v>
      </c>
      <c r="T19" s="96">
        <f t="shared" si="321"/>
        <v>0.21885584482654097</v>
      </c>
      <c r="U19" s="96">
        <f t="shared" si="322"/>
        <v>0.20651283102474283</v>
      </c>
      <c r="V19" s="96">
        <f t="shared" si="323"/>
        <v>0.19057455113529387</v>
      </c>
      <c r="W19" s="96">
        <f t="shared" si="324"/>
        <v>0.17490160131930899</v>
      </c>
      <c r="X19" s="96">
        <f t="shared" si="325"/>
        <v>0.15369416189255047</v>
      </c>
      <c r="Y19" s="96">
        <f t="shared" si="326"/>
        <v>0.14492792891186457</v>
      </c>
      <c r="Z19" s="96">
        <f t="shared" si="327"/>
        <v>0.12737547100924429</v>
      </c>
      <c r="AA19" s="96">
        <f t="shared" si="328"/>
        <v>0.12998991218363032</v>
      </c>
      <c r="AB19" s="96">
        <f t="shared" si="329"/>
        <v>0.1254203596595056</v>
      </c>
      <c r="AC19" s="96">
        <f t="shared" si="330"/>
        <v>0.11802315038574052</v>
      </c>
      <c r="AD19" s="96">
        <f t="shared" si="331"/>
        <v>8.6144240569899111E-2</v>
      </c>
      <c r="AE19" s="96">
        <f t="shared" si="332"/>
        <v>8.4328284586270952E-2</v>
      </c>
      <c r="AF19" s="96">
        <f t="shared" si="333"/>
        <v>6.3384630509183637E-2</v>
      </c>
      <c r="AG19" s="96">
        <f t="shared" si="334"/>
        <v>4.7891970876410506E-2</v>
      </c>
      <c r="AH19" s="96">
        <f t="shared" si="335"/>
        <v>6.572773896637818E-2</v>
      </c>
      <c r="AI19" s="96">
        <f t="shared" si="336"/>
        <v>8.1709561914512285E-2</v>
      </c>
      <c r="AJ19" s="96">
        <f t="shared" si="337"/>
        <v>7.566957606808189E-2</v>
      </c>
      <c r="AK19" s="96">
        <f t="shared" si="338"/>
        <v>6.9006909105726821E-2</v>
      </c>
      <c r="AL19" s="96">
        <f t="shared" si="339"/>
        <v>6.8420201799889169E-2</v>
      </c>
      <c r="AM19" s="96">
        <f t="shared" si="340"/>
        <v>5.030368508438654E-2</v>
      </c>
      <c r="AN19" s="96" t="e">
        <f t="shared" si="341"/>
        <v>#N/A</v>
      </c>
      <c r="AO19" s="96" t="e">
        <f t="shared" si="342"/>
        <v>#N/A</v>
      </c>
      <c r="AP19" s="96" t="e">
        <f t="shared" si="343"/>
        <v>#N/A</v>
      </c>
      <c r="AQ19" s="96" t="e">
        <f t="shared" si="344"/>
        <v>#N/A</v>
      </c>
      <c r="AR19" s="96" t="e">
        <f t="shared" si="345"/>
        <v>#N/A</v>
      </c>
      <c r="AS19" s="96" t="e">
        <f t="shared" si="346"/>
        <v>#N/A</v>
      </c>
      <c r="AT19" s="96" t="e">
        <f t="shared" si="347"/>
        <v>#N/A</v>
      </c>
      <c r="AU19" s="96" t="e">
        <f t="shared" si="348"/>
        <v>#N/A</v>
      </c>
      <c r="AV19" s="96" t="e">
        <f t="shared" si="349"/>
        <v>#N/A</v>
      </c>
      <c r="AW19" s="96" t="e">
        <f t="shared" si="350"/>
        <v>#N/A</v>
      </c>
      <c r="AX19" s="96" t="e">
        <f t="shared" si="351"/>
        <v>#N/A</v>
      </c>
      <c r="AY19" s="96" t="e">
        <f t="shared" si="352"/>
        <v>#N/A</v>
      </c>
      <c r="AZ19" s="96" t="e">
        <f t="shared" si="353"/>
        <v>#N/A</v>
      </c>
      <c r="BA19" s="96" t="e">
        <f t="shared" si="354"/>
        <v>#N/A</v>
      </c>
      <c r="BB19" s="96" t="e">
        <f t="shared" si="355"/>
        <v>#N/A</v>
      </c>
      <c r="BC19" s="96" t="e">
        <f t="shared" si="356"/>
        <v>#N/A</v>
      </c>
      <c r="BD19" s="96" t="e">
        <f t="shared" si="357"/>
        <v>#N/A</v>
      </c>
      <c r="BE19" s="96" t="e">
        <f t="shared" si="358"/>
        <v>#N/A</v>
      </c>
      <c r="BF19" s="96" t="e">
        <f t="shared" si="359"/>
        <v>#N/A</v>
      </c>
      <c r="BG19" s="96" t="e">
        <f t="shared" si="360"/>
        <v>#N/A</v>
      </c>
      <c r="BH19" s="96" t="e">
        <f t="shared" si="361"/>
        <v>#N/A</v>
      </c>
      <c r="BI19" s="96" t="e">
        <f t="shared" si="362"/>
        <v>#N/A</v>
      </c>
      <c r="BJ19" s="96" t="e">
        <f t="shared" si="363"/>
        <v>#N/A</v>
      </c>
      <c r="BK19" s="96" t="e">
        <f t="shared" si="364"/>
        <v>#N/A</v>
      </c>
      <c r="BL19" s="96" t="e">
        <f t="shared" si="365"/>
        <v>#N/A</v>
      </c>
      <c r="BM19" s="96" t="e">
        <f t="shared" si="366"/>
        <v>#N/A</v>
      </c>
      <c r="BN19" s="96" t="e">
        <f t="shared" si="367"/>
        <v>#N/A</v>
      </c>
      <c r="BO19" s="96" t="e">
        <f t="shared" si="368"/>
        <v>#N/A</v>
      </c>
      <c r="BP19" s="96" t="e">
        <f t="shared" si="369"/>
        <v>#N/A</v>
      </c>
      <c r="BQ19" s="96" t="e">
        <f t="shared" si="370"/>
        <v>#N/A</v>
      </c>
      <c r="BR19" s="96" t="e">
        <f t="shared" si="371"/>
        <v>#N/A</v>
      </c>
      <c r="BS19" s="96" t="e">
        <f t="shared" si="372"/>
        <v>#N/A</v>
      </c>
      <c r="BT19" s="96" t="e">
        <f t="shared" si="373"/>
        <v>#N/A</v>
      </c>
      <c r="BU19" s="96" t="e">
        <f t="shared" si="374"/>
        <v>#N/A</v>
      </c>
      <c r="BV19" s="96" t="e">
        <f t="shared" si="375"/>
        <v>#N/A</v>
      </c>
      <c r="BW19" s="96" t="e">
        <f t="shared" si="376"/>
        <v>#N/A</v>
      </c>
      <c r="BX19" s="96" t="e">
        <f t="shared" si="377"/>
        <v>#N/A</v>
      </c>
      <c r="BY19" s="96" t="e">
        <f t="shared" si="378"/>
        <v>#N/A</v>
      </c>
      <c r="BZ19" s="96" t="e">
        <f t="shared" si="379"/>
        <v>#N/A</v>
      </c>
      <c r="CA19" s="96" t="e">
        <f t="shared" si="380"/>
        <v>#N/A</v>
      </c>
      <c r="CB19" s="96" t="e">
        <f t="shared" si="381"/>
        <v>#N/A</v>
      </c>
      <c r="CC19" s="96" t="e">
        <f t="shared" si="382"/>
        <v>#N/A</v>
      </c>
      <c r="CD19" s="96" t="e">
        <f t="shared" si="383"/>
        <v>#N/A</v>
      </c>
      <c r="CE19" s="96" t="e">
        <f t="shared" si="384"/>
        <v>#N/A</v>
      </c>
      <c r="CF19" s="96" t="e">
        <f t="shared" si="385"/>
        <v>#N/A</v>
      </c>
      <c r="CG19" s="96" t="e">
        <f t="shared" si="386"/>
        <v>#N/A</v>
      </c>
      <c r="CH19" s="96" t="e">
        <f t="shared" si="387"/>
        <v>#N/A</v>
      </c>
      <c r="CI19" s="96" t="e">
        <f t="shared" si="388"/>
        <v>#N/A</v>
      </c>
      <c r="CJ19" s="96" t="e">
        <f t="shared" si="389"/>
        <v>#N/A</v>
      </c>
      <c r="CK19" s="96" t="e">
        <f t="shared" si="390"/>
        <v>#N/A</v>
      </c>
      <c r="CL19" s="96" t="e">
        <f t="shared" si="391"/>
        <v>#N/A</v>
      </c>
      <c r="CM19" s="96" t="e">
        <f t="shared" si="392"/>
        <v>#N/A</v>
      </c>
      <c r="CN19" s="96" t="e">
        <f t="shared" si="393"/>
        <v>#N/A</v>
      </c>
      <c r="CO19" s="96" t="e">
        <f t="shared" si="394"/>
        <v>#N/A</v>
      </c>
      <c r="CP19" s="96" t="e">
        <f t="shared" si="395"/>
        <v>#N/A</v>
      </c>
      <c r="CQ19" s="96" t="e">
        <f t="shared" si="396"/>
        <v>#N/A</v>
      </c>
      <c r="CR19" s="96" t="e">
        <f t="shared" si="397"/>
        <v>#N/A</v>
      </c>
      <c r="CS19" s="96" t="e">
        <f t="shared" si="398"/>
        <v>#N/A</v>
      </c>
      <c r="CT19" s="96" t="e">
        <f t="shared" si="399"/>
        <v>#N/A</v>
      </c>
      <c r="CU19" s="96" t="e">
        <f t="shared" si="400"/>
        <v>#N/A</v>
      </c>
      <c r="CV19" s="96" t="e">
        <f t="shared" si="401"/>
        <v>#N/A</v>
      </c>
      <c r="CW19" s="96" t="e">
        <f t="shared" si="402"/>
        <v>#N/A</v>
      </c>
      <c r="CX19" s="96" t="e">
        <f t="shared" si="403"/>
        <v>#N/A</v>
      </c>
      <c r="CY19" s="96" t="e">
        <f t="shared" si="404"/>
        <v>#N/A</v>
      </c>
      <c r="CZ19" s="96" t="e">
        <f t="shared" si="405"/>
        <v>#N/A</v>
      </c>
      <c r="DA19" s="96" t="e">
        <f t="shared" si="406"/>
        <v>#N/A</v>
      </c>
      <c r="DB19" s="96" t="e">
        <f t="shared" si="407"/>
        <v>#N/A</v>
      </c>
      <c r="DC19" s="96" t="e">
        <f t="shared" si="408"/>
        <v>#N/A</v>
      </c>
      <c r="DD19" s="96" t="e">
        <f t="shared" si="409"/>
        <v>#N/A</v>
      </c>
      <c r="DE19" s="96" t="e">
        <f t="shared" si="410"/>
        <v>#N/A</v>
      </c>
      <c r="DF19" s="96" t="e">
        <f t="shared" si="411"/>
        <v>#N/A</v>
      </c>
      <c r="DG19" s="96" t="e">
        <f t="shared" si="412"/>
        <v>#N/A</v>
      </c>
      <c r="DH19" s="96" t="e">
        <f t="shared" si="413"/>
        <v>#N/A</v>
      </c>
      <c r="DI19" s="96" t="e">
        <f t="shared" si="414"/>
        <v>#N/A</v>
      </c>
      <c r="DJ19" s="96" t="e">
        <f t="shared" si="415"/>
        <v>#N/A</v>
      </c>
      <c r="DK19" s="96" t="e">
        <f t="shared" si="416"/>
        <v>#N/A</v>
      </c>
      <c r="DL19" s="96" t="e">
        <f t="shared" si="417"/>
        <v>#N/A</v>
      </c>
      <c r="DM19" s="96" t="e">
        <f t="shared" si="418"/>
        <v>#N/A</v>
      </c>
      <c r="DN19" s="96" t="e">
        <f t="shared" si="419"/>
        <v>#N/A</v>
      </c>
      <c r="DO19" s="96" t="e">
        <f t="shared" si="420"/>
        <v>#N/A</v>
      </c>
      <c r="DP19" s="96" t="e">
        <f t="shared" si="421"/>
        <v>#N/A</v>
      </c>
      <c r="DQ19" s="96" t="e">
        <f t="shared" si="422"/>
        <v>#N/A</v>
      </c>
      <c r="DR19" s="96" t="e">
        <f t="shared" si="423"/>
        <v>#N/A</v>
      </c>
      <c r="DS19" s="96" t="e">
        <f t="shared" si="424"/>
        <v>#N/A</v>
      </c>
      <c r="DT19" s="96" t="e">
        <f t="shared" si="425"/>
        <v>#N/A</v>
      </c>
      <c r="DU19" s="96" t="e">
        <f t="shared" si="426"/>
        <v>#N/A</v>
      </c>
      <c r="DV19" s="96" t="e">
        <f t="shared" si="427"/>
        <v>#N/A</v>
      </c>
      <c r="DW19" s="96" t="e">
        <f t="shared" si="428"/>
        <v>#N/A</v>
      </c>
      <c r="DX19" s="96" t="e">
        <f t="shared" si="429"/>
        <v>#N/A</v>
      </c>
      <c r="DY19" s="96" t="e">
        <f t="shared" si="430"/>
        <v>#N/A</v>
      </c>
      <c r="DZ19" s="96" t="e">
        <f t="shared" si="431"/>
        <v>#N/A</v>
      </c>
      <c r="EA19" s="96" t="e">
        <f t="shared" si="432"/>
        <v>#N/A</v>
      </c>
      <c r="EB19" s="96" t="e">
        <f t="shared" si="433"/>
        <v>#N/A</v>
      </c>
      <c r="EC19" s="96" t="e">
        <f t="shared" si="434"/>
        <v>#N/A</v>
      </c>
      <c r="ED19" s="96" t="e">
        <f t="shared" si="435"/>
        <v>#N/A</v>
      </c>
      <c r="EE19" s="96" t="e">
        <f t="shared" si="436"/>
        <v>#N/A</v>
      </c>
      <c r="EF19" s="96" t="e">
        <f t="shared" si="437"/>
        <v>#N/A</v>
      </c>
      <c r="EG19" s="96" t="e">
        <f t="shared" si="438"/>
        <v>#N/A</v>
      </c>
      <c r="EH19" s="96" t="e">
        <f t="shared" si="439"/>
        <v>#N/A</v>
      </c>
      <c r="EI19" s="96" t="e">
        <f t="shared" si="440"/>
        <v>#N/A</v>
      </c>
      <c r="EJ19" s="96" t="e">
        <f t="shared" si="441"/>
        <v>#N/A</v>
      </c>
      <c r="EK19" s="96" t="e">
        <f t="shared" si="442"/>
        <v>#N/A</v>
      </c>
      <c r="EL19" s="96" t="e">
        <f t="shared" si="443"/>
        <v>#N/A</v>
      </c>
      <c r="EM19" s="96" t="e">
        <f t="shared" si="444"/>
        <v>#N/A</v>
      </c>
      <c r="EN19" s="96" t="e">
        <f t="shared" si="445"/>
        <v>#N/A</v>
      </c>
      <c r="EO19" s="96" t="e">
        <f t="shared" si="446"/>
        <v>#N/A</v>
      </c>
      <c r="EP19" s="96" t="e">
        <f t="shared" si="447"/>
        <v>#N/A</v>
      </c>
      <c r="EQ19" s="96" t="e">
        <f t="shared" si="448"/>
        <v>#N/A</v>
      </c>
      <c r="ER19" s="96" t="e">
        <f t="shared" si="449"/>
        <v>#N/A</v>
      </c>
      <c r="ES19" s="96" t="e">
        <f t="shared" si="450"/>
        <v>#N/A</v>
      </c>
      <c r="ET19" s="96" t="e">
        <f t="shared" si="451"/>
        <v>#N/A</v>
      </c>
      <c r="EU19" s="96" t="e">
        <f t="shared" si="452"/>
        <v>#N/A</v>
      </c>
      <c r="EV19" s="96" t="e">
        <f t="shared" si="453"/>
        <v>#N/A</v>
      </c>
      <c r="EW19" s="96" t="e">
        <f t="shared" si="454"/>
        <v>#N/A</v>
      </c>
      <c r="EX19" s="96" t="e">
        <f t="shared" si="455"/>
        <v>#N/A</v>
      </c>
      <c r="EY19" s="96" t="e">
        <f t="shared" si="456"/>
        <v>#N/A</v>
      </c>
      <c r="EZ19" s="96" t="e">
        <f t="shared" si="457"/>
        <v>#N/A</v>
      </c>
      <c r="FA19" s="96" t="e">
        <f t="shared" si="458"/>
        <v>#N/A</v>
      </c>
      <c r="FB19" s="96" t="e">
        <f t="shared" si="459"/>
        <v>#N/A</v>
      </c>
      <c r="FC19" s="96" t="e">
        <f t="shared" si="460"/>
        <v>#N/A</v>
      </c>
      <c r="FD19" s="96" t="e">
        <f t="shared" si="461"/>
        <v>#N/A</v>
      </c>
      <c r="FE19" s="96" t="e">
        <f t="shared" si="462"/>
        <v>#N/A</v>
      </c>
      <c r="FF19" s="96" t="e">
        <f t="shared" si="463"/>
        <v>#N/A</v>
      </c>
      <c r="FG19" s="96" t="e">
        <f t="shared" si="464"/>
        <v>#N/A</v>
      </c>
      <c r="FH19" s="96" t="e">
        <f t="shared" si="465"/>
        <v>#N/A</v>
      </c>
      <c r="FI19" s="96" t="e">
        <f t="shared" si="466"/>
        <v>#N/A</v>
      </c>
      <c r="FJ19" s="96" t="e">
        <f t="shared" si="467"/>
        <v>#N/A</v>
      </c>
      <c r="FK19" s="96" t="e">
        <f t="shared" si="468"/>
        <v>#N/A</v>
      </c>
      <c r="FL19" s="96" t="e">
        <f t="shared" si="469"/>
        <v>#N/A</v>
      </c>
      <c r="FM19" s="96" t="e">
        <f t="shared" si="470"/>
        <v>#N/A</v>
      </c>
      <c r="FN19" s="96" t="e">
        <f t="shared" si="471"/>
        <v>#N/A</v>
      </c>
      <c r="FO19" s="96" t="e">
        <f t="shared" si="472"/>
        <v>#N/A</v>
      </c>
      <c r="FP19" s="96" t="e">
        <f t="shared" si="473"/>
        <v>#N/A</v>
      </c>
      <c r="FQ19" s="96" t="e">
        <f t="shared" si="474"/>
        <v>#N/A</v>
      </c>
      <c r="FR19" s="96" t="e">
        <f t="shared" si="475"/>
        <v>#N/A</v>
      </c>
      <c r="FS19" s="96" t="e">
        <f t="shared" si="476"/>
        <v>#N/A</v>
      </c>
      <c r="FT19" s="96" t="e">
        <f t="shared" si="477"/>
        <v>#N/A</v>
      </c>
      <c r="FU19" s="96" t="e">
        <f t="shared" si="478"/>
        <v>#N/A</v>
      </c>
      <c r="FV19" s="96" t="e">
        <f t="shared" si="479"/>
        <v>#N/A</v>
      </c>
      <c r="FW19" s="96" t="e">
        <f t="shared" si="480"/>
        <v>#N/A</v>
      </c>
      <c r="FX19" s="96" t="e">
        <f t="shared" si="481"/>
        <v>#N/A</v>
      </c>
      <c r="FY19" s="96" t="e">
        <f t="shared" si="482"/>
        <v>#N/A</v>
      </c>
      <c r="FZ19" s="96" t="e">
        <f t="shared" si="483"/>
        <v>#N/A</v>
      </c>
      <c r="GA19" s="96" t="e">
        <f t="shared" si="484"/>
        <v>#N/A</v>
      </c>
      <c r="GB19" s="96" t="e">
        <f t="shared" si="485"/>
        <v>#N/A</v>
      </c>
      <c r="GC19" s="96" t="e">
        <f t="shared" si="486"/>
        <v>#N/A</v>
      </c>
      <c r="GD19" s="96" t="e">
        <f t="shared" si="487"/>
        <v>#N/A</v>
      </c>
      <c r="GE19" s="96" t="e">
        <f t="shared" si="488"/>
        <v>#N/A</v>
      </c>
      <c r="GF19" s="96" t="e">
        <f t="shared" si="489"/>
        <v>#N/A</v>
      </c>
      <c r="GG19" s="96" t="e">
        <f t="shared" si="490"/>
        <v>#N/A</v>
      </c>
      <c r="GH19" s="96" t="e">
        <f t="shared" si="491"/>
        <v>#N/A</v>
      </c>
      <c r="GI19" s="96" t="e">
        <f t="shared" si="492"/>
        <v>#N/A</v>
      </c>
      <c r="GJ19" s="96" t="e">
        <f t="shared" si="493"/>
        <v>#N/A</v>
      </c>
      <c r="GK19" s="96" t="e">
        <f t="shared" si="494"/>
        <v>#N/A</v>
      </c>
      <c r="GL19" s="96" t="e">
        <f t="shared" si="495"/>
        <v>#N/A</v>
      </c>
      <c r="GM19" s="96" t="e">
        <f t="shared" si="496"/>
        <v>#N/A</v>
      </c>
      <c r="GN19" s="96" t="e">
        <f t="shared" si="497"/>
        <v>#N/A</v>
      </c>
      <c r="GO19" s="96" t="e">
        <f t="shared" si="498"/>
        <v>#N/A</v>
      </c>
      <c r="GP19" s="96" t="e">
        <f t="shared" si="499"/>
        <v>#N/A</v>
      </c>
      <c r="GQ19" s="96" t="e">
        <f t="shared" si="500"/>
        <v>#N/A</v>
      </c>
      <c r="GR19" s="96" t="e">
        <f t="shared" si="501"/>
        <v>#N/A</v>
      </c>
      <c r="GS19" s="96" t="e">
        <f t="shared" si="502"/>
        <v>#N/A</v>
      </c>
      <c r="GT19" s="96" t="e">
        <f t="shared" si="503"/>
        <v>#N/A</v>
      </c>
      <c r="GU19" s="96" t="e">
        <f t="shared" si="504"/>
        <v>#N/A</v>
      </c>
      <c r="GV19" s="96" t="e">
        <f t="shared" si="505"/>
        <v>#N/A</v>
      </c>
      <c r="GW19" s="96" t="e">
        <f t="shared" si="506"/>
        <v>#N/A</v>
      </c>
      <c r="GX19" s="96" t="e">
        <f t="shared" si="507"/>
        <v>#N/A</v>
      </c>
      <c r="GY19" s="96" t="e">
        <f t="shared" si="508"/>
        <v>#N/A</v>
      </c>
      <c r="GZ19" s="96" t="e">
        <f t="shared" si="509"/>
        <v>#N/A</v>
      </c>
      <c r="HA19" s="96" t="e">
        <f t="shared" si="510"/>
        <v>#N/A</v>
      </c>
      <c r="HB19" s="96" t="e">
        <f t="shared" si="511"/>
        <v>#N/A</v>
      </c>
      <c r="HC19" s="96" t="e">
        <f t="shared" si="512"/>
        <v>#N/A</v>
      </c>
      <c r="HD19" s="96" t="e">
        <f t="shared" si="513"/>
        <v>#N/A</v>
      </c>
      <c r="HE19" s="96" t="e">
        <f t="shared" si="514"/>
        <v>#N/A</v>
      </c>
      <c r="HF19" s="96" t="e">
        <f t="shared" si="515"/>
        <v>#N/A</v>
      </c>
      <c r="HG19" s="96" t="e">
        <f t="shared" si="516"/>
        <v>#N/A</v>
      </c>
      <c r="HH19" s="96" t="e">
        <f t="shared" si="517"/>
        <v>#N/A</v>
      </c>
      <c r="HI19" s="96" t="e">
        <f t="shared" si="518"/>
        <v>#N/A</v>
      </c>
      <c r="HJ19" s="96" t="e">
        <f t="shared" si="519"/>
        <v>#N/A</v>
      </c>
      <c r="HK19" s="96" t="e">
        <f t="shared" si="520"/>
        <v>#N/A</v>
      </c>
      <c r="HL19" s="96" t="e">
        <f t="shared" si="521"/>
        <v>#N/A</v>
      </c>
      <c r="HM19" s="96" t="e">
        <f t="shared" si="522"/>
        <v>#N/A</v>
      </c>
      <c r="HN19" s="96" t="e">
        <f t="shared" si="523"/>
        <v>#N/A</v>
      </c>
      <c r="HO19" s="96" t="e">
        <f t="shared" si="524"/>
        <v>#N/A</v>
      </c>
      <c r="HP19" s="96" t="e">
        <f t="shared" si="525"/>
        <v>#N/A</v>
      </c>
      <c r="HQ19" s="96" t="e">
        <f t="shared" si="526"/>
        <v>#N/A</v>
      </c>
      <c r="HR19" s="96" t="e">
        <f t="shared" si="527"/>
        <v>#N/A</v>
      </c>
      <c r="HS19" s="96" t="e">
        <f t="shared" si="528"/>
        <v>#N/A</v>
      </c>
      <c r="HT19" s="96" t="e">
        <f t="shared" si="529"/>
        <v>#N/A</v>
      </c>
      <c r="HU19" s="96" t="e">
        <f t="shared" si="530"/>
        <v>#N/A</v>
      </c>
      <c r="HV19" s="96" t="e">
        <f t="shared" si="531"/>
        <v>#N/A</v>
      </c>
      <c r="HW19" s="96" t="e">
        <f t="shared" si="532"/>
        <v>#N/A</v>
      </c>
      <c r="HX19" s="96" t="e">
        <f t="shared" si="533"/>
        <v>#N/A</v>
      </c>
      <c r="HY19" s="96" t="e">
        <f t="shared" si="534"/>
        <v>#N/A</v>
      </c>
      <c r="HZ19" s="96" t="e">
        <f t="shared" si="535"/>
        <v>#N/A</v>
      </c>
      <c r="IA19" s="96" t="e">
        <f t="shared" si="536"/>
        <v>#N/A</v>
      </c>
      <c r="IB19" s="96" t="e">
        <f t="shared" si="537"/>
        <v>#N/A</v>
      </c>
      <c r="IC19" s="96" t="e">
        <f t="shared" si="538"/>
        <v>#N/A</v>
      </c>
      <c r="ID19" s="96" t="e">
        <f t="shared" si="539"/>
        <v>#N/A</v>
      </c>
      <c r="IE19" s="96" t="e">
        <f t="shared" si="540"/>
        <v>#N/A</v>
      </c>
      <c r="IF19" s="96" t="e">
        <f t="shared" si="541"/>
        <v>#N/A</v>
      </c>
      <c r="IG19" s="96" t="e">
        <f t="shared" si="542"/>
        <v>#N/A</v>
      </c>
      <c r="IH19" s="96" t="e">
        <f t="shared" si="543"/>
        <v>#N/A</v>
      </c>
      <c r="II19" s="96" t="e">
        <f t="shared" si="544"/>
        <v>#N/A</v>
      </c>
      <c r="IJ19" s="96" t="e">
        <f t="shared" si="545"/>
        <v>#N/A</v>
      </c>
      <c r="IK19" s="96" t="e">
        <f t="shared" si="546"/>
        <v>#N/A</v>
      </c>
      <c r="IL19" s="96" t="e">
        <f t="shared" si="547"/>
        <v>#N/A</v>
      </c>
      <c r="IM19" s="96" t="e">
        <f t="shared" si="548"/>
        <v>#N/A</v>
      </c>
      <c r="IN19" s="96" t="e">
        <f t="shared" si="549"/>
        <v>#N/A</v>
      </c>
      <c r="IO19" s="96" t="e">
        <f t="shared" si="550"/>
        <v>#N/A</v>
      </c>
      <c r="IP19" s="96" t="e">
        <f t="shared" si="551"/>
        <v>#N/A</v>
      </c>
      <c r="IQ19" s="96" t="e">
        <f t="shared" si="552"/>
        <v>#N/A</v>
      </c>
      <c r="IR19" s="96" t="e">
        <f t="shared" si="553"/>
        <v>#N/A</v>
      </c>
      <c r="IS19" s="96" t="e">
        <f t="shared" si="554"/>
        <v>#N/A</v>
      </c>
      <c r="IT19" s="96" t="e">
        <f t="shared" si="555"/>
        <v>#N/A</v>
      </c>
      <c r="IU19" s="96" t="e">
        <f t="shared" si="556"/>
        <v>#N/A</v>
      </c>
      <c r="IV19" s="96" t="e">
        <f t="shared" si="557"/>
        <v>#N/A</v>
      </c>
      <c r="IW19" s="96" t="e">
        <f t="shared" si="558"/>
        <v>#N/A</v>
      </c>
      <c r="IX19" s="96" t="e">
        <f t="shared" si="559"/>
        <v>#N/A</v>
      </c>
      <c r="IY19" s="96" t="e">
        <f t="shared" si="560"/>
        <v>#N/A</v>
      </c>
      <c r="IZ19" s="96" t="e">
        <f t="shared" si="561"/>
        <v>#N/A</v>
      </c>
      <c r="JA19" s="96" t="e">
        <f t="shared" si="562"/>
        <v>#N/A</v>
      </c>
      <c r="JB19" s="96" t="e">
        <f t="shared" si="563"/>
        <v>#N/A</v>
      </c>
      <c r="JC19" s="96" t="e">
        <f t="shared" si="564"/>
        <v>#N/A</v>
      </c>
      <c r="JD19" s="96" t="e">
        <f t="shared" si="565"/>
        <v>#N/A</v>
      </c>
      <c r="JE19" s="96" t="e">
        <f t="shared" si="566"/>
        <v>#N/A</v>
      </c>
      <c r="JF19" s="96" t="e">
        <f t="shared" si="567"/>
        <v>#N/A</v>
      </c>
      <c r="JG19" s="96" t="e">
        <f t="shared" si="568"/>
        <v>#N/A</v>
      </c>
      <c r="JH19" s="96" t="e">
        <f t="shared" si="569"/>
        <v>#N/A</v>
      </c>
      <c r="JI19" s="96" t="e">
        <f t="shared" si="570"/>
        <v>#N/A</v>
      </c>
      <c r="JJ19" s="96" t="e">
        <f t="shared" si="571"/>
        <v>#N/A</v>
      </c>
      <c r="JK19" s="96" t="e">
        <f t="shared" si="572"/>
        <v>#N/A</v>
      </c>
      <c r="JL19" s="96" t="e">
        <f t="shared" si="573"/>
        <v>#N/A</v>
      </c>
      <c r="JM19" s="96" t="e">
        <f t="shared" si="574"/>
        <v>#N/A</v>
      </c>
      <c r="JN19" s="96" t="e">
        <f t="shared" si="575"/>
        <v>#N/A</v>
      </c>
      <c r="JO19" s="96" t="e">
        <f t="shared" si="576"/>
        <v>#N/A</v>
      </c>
      <c r="JP19" s="96" t="e">
        <f t="shared" si="577"/>
        <v>#N/A</v>
      </c>
      <c r="JQ19" s="96" t="e">
        <f t="shared" si="578"/>
        <v>#N/A</v>
      </c>
      <c r="JR19" s="96" t="e">
        <f t="shared" si="579"/>
        <v>#N/A</v>
      </c>
      <c r="JS19" s="96" t="e">
        <f t="shared" si="580"/>
        <v>#N/A</v>
      </c>
      <c r="JT19" s="96" t="e">
        <f t="shared" si="581"/>
        <v>#N/A</v>
      </c>
      <c r="JU19" s="96" t="e">
        <f t="shared" si="582"/>
        <v>#N/A</v>
      </c>
      <c r="JV19" s="96" t="e">
        <f t="shared" si="583"/>
        <v>#N/A</v>
      </c>
      <c r="JW19" s="96" t="e">
        <f t="shared" si="584"/>
        <v>#N/A</v>
      </c>
      <c r="JX19" s="96" t="e">
        <f t="shared" si="585"/>
        <v>#N/A</v>
      </c>
      <c r="JY19" s="96" t="e">
        <f t="shared" si="586"/>
        <v>#N/A</v>
      </c>
      <c r="JZ19" s="96" t="e">
        <f t="shared" si="587"/>
        <v>#N/A</v>
      </c>
      <c r="KA19" s="96" t="e">
        <f t="shared" si="588"/>
        <v>#N/A</v>
      </c>
      <c r="KB19" s="96" t="e">
        <f t="shared" si="589"/>
        <v>#N/A</v>
      </c>
      <c r="KC19" s="96" t="e">
        <f t="shared" si="590"/>
        <v>#N/A</v>
      </c>
      <c r="KD19" s="96" t="e">
        <f t="shared" si="591"/>
        <v>#N/A</v>
      </c>
      <c r="KE19" s="96" t="e">
        <f t="shared" si="592"/>
        <v>#N/A</v>
      </c>
      <c r="KF19" s="96" t="e">
        <f t="shared" si="593"/>
        <v>#N/A</v>
      </c>
      <c r="KG19" s="96" t="e">
        <f t="shared" si="594"/>
        <v>#N/A</v>
      </c>
      <c r="KH19" s="96" t="e">
        <f t="shared" si="595"/>
        <v>#N/A</v>
      </c>
      <c r="KI19" s="96" t="e">
        <f t="shared" si="596"/>
        <v>#N/A</v>
      </c>
      <c r="KJ19" s="96" t="e">
        <f t="shared" si="597"/>
        <v>#N/A</v>
      </c>
      <c r="KK19" s="96" t="e">
        <f t="shared" si="598"/>
        <v>#N/A</v>
      </c>
      <c r="KL19" s="96" t="e">
        <f t="shared" si="599"/>
        <v>#N/A</v>
      </c>
      <c r="KM19" s="96" t="e">
        <f t="shared" si="600"/>
        <v>#N/A</v>
      </c>
      <c r="KN19" s="96" t="e">
        <f t="shared" si="601"/>
        <v>#N/A</v>
      </c>
    </row>
    <row r="20" spans="1:300" x14ac:dyDescent="0.3">
      <c r="A20" t="str">
        <f t="shared" si="307"/>
        <v>Spain</v>
      </c>
      <c r="G20" s="96">
        <f t="shared" si="308"/>
        <v>0.53779941107799512</v>
      </c>
      <c r="H20" s="96">
        <f t="shared" si="309"/>
        <v>0.50896978566701123</v>
      </c>
      <c r="I20" s="96">
        <f t="shared" si="310"/>
        <v>0.47426418792480352</v>
      </c>
      <c r="J20" s="96">
        <f t="shared" si="311"/>
        <v>0.52533754312981973</v>
      </c>
      <c r="K20" s="96">
        <f t="shared" si="312"/>
        <v>0.44652674988814756</v>
      </c>
      <c r="L20" s="96">
        <f t="shared" si="313"/>
        <v>0.44027609173636684</v>
      </c>
      <c r="M20" s="96">
        <f t="shared" si="314"/>
        <v>0.3618437472290672</v>
      </c>
      <c r="N20" s="96">
        <f t="shared" si="315"/>
        <v>0.33600688486785635</v>
      </c>
      <c r="O20" s="96">
        <f t="shared" si="316"/>
        <v>0.29263911406156717</v>
      </c>
      <c r="P20" s="96">
        <f t="shared" si="317"/>
        <v>0.32085552889868207</v>
      </c>
      <c r="Q20" s="96">
        <f t="shared" si="318"/>
        <v>0.27159057918961405</v>
      </c>
      <c r="R20" s="96">
        <f t="shared" si="319"/>
        <v>0.29975764257287185</v>
      </c>
      <c r="S20" s="96">
        <f t="shared" si="320"/>
        <v>0.27603857144514055</v>
      </c>
      <c r="T20" s="96">
        <f t="shared" si="321"/>
        <v>0.28448870877283827</v>
      </c>
      <c r="U20" s="96">
        <f t="shared" si="322"/>
        <v>0.25990067896049363</v>
      </c>
      <c r="V20" s="96">
        <f t="shared" si="323"/>
        <v>0.23727454041799811</v>
      </c>
      <c r="W20" s="96">
        <f t="shared" si="324"/>
        <v>0.20950952450548455</v>
      </c>
      <c r="X20" s="96">
        <f t="shared" si="325"/>
        <v>0.1936051212383374</v>
      </c>
      <c r="Y20" s="96">
        <f t="shared" si="326"/>
        <v>0.16169278250357233</v>
      </c>
      <c r="Z20" s="96">
        <f t="shared" si="327"/>
        <v>0.1416113589586856</v>
      </c>
      <c r="AA20" s="96">
        <f t="shared" si="328"/>
        <v>0.12809725793595894</v>
      </c>
      <c r="AB20" s="96">
        <f t="shared" si="329"/>
        <v>0.11584019674275692</v>
      </c>
      <c r="AC20" s="96">
        <f t="shared" si="330"/>
        <v>0.10481102242341445</v>
      </c>
      <c r="AD20" s="96">
        <f t="shared" si="331"/>
        <v>9.137331056316067E-2</v>
      </c>
      <c r="AE20" s="96">
        <f t="shared" si="332"/>
        <v>8.3530536586436943E-2</v>
      </c>
      <c r="AF20" s="96">
        <f t="shared" si="333"/>
        <v>7.2833468001753499E-2</v>
      </c>
      <c r="AG20" s="96">
        <f t="shared" si="334"/>
        <v>6.299951089964706E-2</v>
      </c>
      <c r="AH20" s="96">
        <f t="shared" si="335"/>
        <v>5.7249009633328907E-2</v>
      </c>
      <c r="AI20" s="96">
        <f t="shared" si="336"/>
        <v>5.273013871056409E-2</v>
      </c>
      <c r="AJ20" s="96">
        <f t="shared" si="337"/>
        <v>4.9316070246958832E-2</v>
      </c>
      <c r="AK20" s="96">
        <f t="shared" si="338"/>
        <v>4.4757096783877515E-2</v>
      </c>
      <c r="AL20" s="96">
        <f t="shared" si="339"/>
        <v>4.1470033066695722E-2</v>
      </c>
      <c r="AM20" s="96">
        <f t="shared" si="340"/>
        <v>3.7202721507485936E-2</v>
      </c>
      <c r="AN20" s="96">
        <f t="shared" si="341"/>
        <v>3.1704868430905586E-2</v>
      </c>
      <c r="AO20" s="96">
        <f t="shared" si="342"/>
        <v>3.0725123348375405E-2</v>
      </c>
      <c r="AP20" s="96">
        <f t="shared" si="343"/>
        <v>3.0684952915456254E-2</v>
      </c>
      <c r="AQ20" s="96">
        <f t="shared" si="344"/>
        <v>3.0536925337561138E-2</v>
      </c>
      <c r="AR20" s="96">
        <f t="shared" si="345"/>
        <v>2.4527259266019508E-2</v>
      </c>
      <c r="AS20" s="96">
        <f t="shared" si="346"/>
        <v>2.5243665006104088E-2</v>
      </c>
      <c r="AT20" s="96">
        <f t="shared" si="347"/>
        <v>2.1936876716192044E-2</v>
      </c>
      <c r="AU20" s="96" t="e">
        <f t="shared" si="348"/>
        <v>#N/A</v>
      </c>
      <c r="AV20" s="96" t="e">
        <f t="shared" si="349"/>
        <v>#N/A</v>
      </c>
      <c r="AW20" s="96" t="e">
        <f t="shared" si="350"/>
        <v>#N/A</v>
      </c>
      <c r="AX20" s="96" t="e">
        <f t="shared" si="351"/>
        <v>#N/A</v>
      </c>
      <c r="AY20" s="96" t="e">
        <f t="shared" si="352"/>
        <v>#N/A</v>
      </c>
      <c r="AZ20" s="96" t="e">
        <f t="shared" si="353"/>
        <v>#N/A</v>
      </c>
      <c r="BA20" s="96" t="e">
        <f t="shared" si="354"/>
        <v>#N/A</v>
      </c>
      <c r="BB20" s="96" t="e">
        <f t="shared" si="355"/>
        <v>#N/A</v>
      </c>
      <c r="BC20" s="96" t="e">
        <f t="shared" si="356"/>
        <v>#N/A</v>
      </c>
      <c r="BD20" s="96" t="e">
        <f t="shared" si="357"/>
        <v>#N/A</v>
      </c>
      <c r="BE20" s="96" t="e">
        <f t="shared" si="358"/>
        <v>#N/A</v>
      </c>
      <c r="BF20" s="96" t="e">
        <f t="shared" si="359"/>
        <v>#N/A</v>
      </c>
      <c r="BG20" s="96" t="e">
        <f t="shared" si="360"/>
        <v>#N/A</v>
      </c>
      <c r="BH20" s="96" t="e">
        <f t="shared" si="361"/>
        <v>#N/A</v>
      </c>
      <c r="BI20" s="96" t="e">
        <f t="shared" si="362"/>
        <v>#N/A</v>
      </c>
      <c r="BJ20" s="96" t="e">
        <f t="shared" si="363"/>
        <v>#N/A</v>
      </c>
      <c r="BK20" s="96" t="e">
        <f t="shared" si="364"/>
        <v>#N/A</v>
      </c>
      <c r="BL20" s="96" t="e">
        <f t="shared" si="365"/>
        <v>#N/A</v>
      </c>
      <c r="BM20" s="96" t="e">
        <f t="shared" si="366"/>
        <v>#N/A</v>
      </c>
      <c r="BN20" s="96" t="e">
        <f t="shared" si="367"/>
        <v>#N/A</v>
      </c>
      <c r="BO20" s="96" t="e">
        <f t="shared" si="368"/>
        <v>#N/A</v>
      </c>
      <c r="BP20" s="96" t="e">
        <f t="shared" si="369"/>
        <v>#N/A</v>
      </c>
      <c r="BQ20" s="96" t="e">
        <f t="shared" si="370"/>
        <v>#N/A</v>
      </c>
      <c r="BR20" s="96" t="e">
        <f t="shared" si="371"/>
        <v>#N/A</v>
      </c>
      <c r="BS20" s="96" t="e">
        <f t="shared" si="372"/>
        <v>#N/A</v>
      </c>
      <c r="BT20" s="96" t="e">
        <f t="shared" si="373"/>
        <v>#N/A</v>
      </c>
      <c r="BU20" s="96" t="e">
        <f t="shared" si="374"/>
        <v>#N/A</v>
      </c>
      <c r="BV20" s="96" t="e">
        <f t="shared" si="375"/>
        <v>#N/A</v>
      </c>
      <c r="BW20" s="96" t="e">
        <f t="shared" si="376"/>
        <v>#N/A</v>
      </c>
      <c r="BX20" s="96" t="e">
        <f t="shared" si="377"/>
        <v>#N/A</v>
      </c>
      <c r="BY20" s="96" t="e">
        <f t="shared" si="378"/>
        <v>#N/A</v>
      </c>
      <c r="BZ20" s="96" t="e">
        <f t="shared" si="379"/>
        <v>#N/A</v>
      </c>
      <c r="CA20" s="96" t="e">
        <f t="shared" si="380"/>
        <v>#N/A</v>
      </c>
      <c r="CB20" s="96" t="e">
        <f t="shared" si="381"/>
        <v>#N/A</v>
      </c>
      <c r="CC20" s="96" t="e">
        <f t="shared" si="382"/>
        <v>#N/A</v>
      </c>
      <c r="CD20" s="96" t="e">
        <f t="shared" si="383"/>
        <v>#N/A</v>
      </c>
      <c r="CE20" s="96" t="e">
        <f t="shared" si="384"/>
        <v>#N/A</v>
      </c>
      <c r="CF20" s="96" t="e">
        <f t="shared" si="385"/>
        <v>#N/A</v>
      </c>
      <c r="CG20" s="96" t="e">
        <f t="shared" si="386"/>
        <v>#N/A</v>
      </c>
      <c r="CH20" s="96" t="e">
        <f t="shared" si="387"/>
        <v>#N/A</v>
      </c>
      <c r="CI20" s="96" t="e">
        <f t="shared" si="388"/>
        <v>#N/A</v>
      </c>
      <c r="CJ20" s="96" t="e">
        <f t="shared" si="389"/>
        <v>#N/A</v>
      </c>
      <c r="CK20" s="96" t="e">
        <f t="shared" si="390"/>
        <v>#N/A</v>
      </c>
      <c r="CL20" s="96" t="e">
        <f t="shared" si="391"/>
        <v>#N/A</v>
      </c>
      <c r="CM20" s="96" t="e">
        <f t="shared" si="392"/>
        <v>#N/A</v>
      </c>
      <c r="CN20" s="96" t="e">
        <f t="shared" si="393"/>
        <v>#N/A</v>
      </c>
      <c r="CO20" s="96" t="e">
        <f t="shared" si="394"/>
        <v>#N/A</v>
      </c>
      <c r="CP20" s="96" t="e">
        <f t="shared" si="395"/>
        <v>#N/A</v>
      </c>
      <c r="CQ20" s="96" t="e">
        <f t="shared" si="396"/>
        <v>#N/A</v>
      </c>
      <c r="CR20" s="96" t="e">
        <f t="shared" si="397"/>
        <v>#N/A</v>
      </c>
      <c r="CS20" s="96" t="e">
        <f t="shared" si="398"/>
        <v>#N/A</v>
      </c>
      <c r="CT20" s="96" t="e">
        <f t="shared" si="399"/>
        <v>#N/A</v>
      </c>
      <c r="CU20" s="96" t="e">
        <f t="shared" si="400"/>
        <v>#N/A</v>
      </c>
      <c r="CV20" s="96" t="e">
        <f t="shared" si="401"/>
        <v>#N/A</v>
      </c>
      <c r="CW20" s="96" t="e">
        <f t="shared" si="402"/>
        <v>#N/A</v>
      </c>
      <c r="CX20" s="96" t="e">
        <f t="shared" si="403"/>
        <v>#N/A</v>
      </c>
      <c r="CY20" s="96" t="e">
        <f t="shared" si="404"/>
        <v>#N/A</v>
      </c>
      <c r="CZ20" s="96" t="e">
        <f t="shared" si="405"/>
        <v>#N/A</v>
      </c>
      <c r="DA20" s="96" t="e">
        <f t="shared" si="406"/>
        <v>#N/A</v>
      </c>
      <c r="DB20" s="96" t="e">
        <f t="shared" si="407"/>
        <v>#N/A</v>
      </c>
      <c r="DC20" s="96" t="e">
        <f t="shared" si="408"/>
        <v>#N/A</v>
      </c>
      <c r="DD20" s="96" t="e">
        <f t="shared" si="409"/>
        <v>#N/A</v>
      </c>
      <c r="DE20" s="96" t="e">
        <f t="shared" si="410"/>
        <v>#N/A</v>
      </c>
      <c r="DF20" s="96" t="e">
        <f t="shared" si="411"/>
        <v>#N/A</v>
      </c>
      <c r="DG20" s="96" t="e">
        <f t="shared" si="412"/>
        <v>#N/A</v>
      </c>
      <c r="DH20" s="96" t="e">
        <f t="shared" si="413"/>
        <v>#N/A</v>
      </c>
      <c r="DI20" s="96" t="e">
        <f t="shared" si="414"/>
        <v>#N/A</v>
      </c>
      <c r="DJ20" s="96" t="e">
        <f t="shared" si="415"/>
        <v>#N/A</v>
      </c>
      <c r="DK20" s="96" t="e">
        <f t="shared" si="416"/>
        <v>#N/A</v>
      </c>
      <c r="DL20" s="96" t="e">
        <f t="shared" si="417"/>
        <v>#N/A</v>
      </c>
      <c r="DM20" s="96" t="e">
        <f t="shared" si="418"/>
        <v>#N/A</v>
      </c>
      <c r="DN20" s="96" t="e">
        <f t="shared" si="419"/>
        <v>#N/A</v>
      </c>
      <c r="DO20" s="96" t="e">
        <f t="shared" si="420"/>
        <v>#N/A</v>
      </c>
      <c r="DP20" s="96" t="e">
        <f t="shared" si="421"/>
        <v>#N/A</v>
      </c>
      <c r="DQ20" s="96" t="e">
        <f t="shared" si="422"/>
        <v>#N/A</v>
      </c>
      <c r="DR20" s="96" t="e">
        <f t="shared" si="423"/>
        <v>#N/A</v>
      </c>
      <c r="DS20" s="96" t="e">
        <f t="shared" si="424"/>
        <v>#N/A</v>
      </c>
      <c r="DT20" s="96" t="e">
        <f t="shared" si="425"/>
        <v>#N/A</v>
      </c>
      <c r="DU20" s="96" t="e">
        <f t="shared" si="426"/>
        <v>#N/A</v>
      </c>
      <c r="DV20" s="96" t="e">
        <f t="shared" si="427"/>
        <v>#N/A</v>
      </c>
      <c r="DW20" s="96" t="e">
        <f t="shared" si="428"/>
        <v>#N/A</v>
      </c>
      <c r="DX20" s="96" t="e">
        <f t="shared" si="429"/>
        <v>#N/A</v>
      </c>
      <c r="DY20" s="96" t="e">
        <f t="shared" si="430"/>
        <v>#N/A</v>
      </c>
      <c r="DZ20" s="96" t="e">
        <f t="shared" si="431"/>
        <v>#N/A</v>
      </c>
      <c r="EA20" s="96" t="e">
        <f t="shared" si="432"/>
        <v>#N/A</v>
      </c>
      <c r="EB20" s="96" t="e">
        <f t="shared" si="433"/>
        <v>#N/A</v>
      </c>
      <c r="EC20" s="96" t="e">
        <f t="shared" si="434"/>
        <v>#N/A</v>
      </c>
      <c r="ED20" s="96" t="e">
        <f t="shared" si="435"/>
        <v>#N/A</v>
      </c>
      <c r="EE20" s="96" t="e">
        <f t="shared" si="436"/>
        <v>#N/A</v>
      </c>
      <c r="EF20" s="96" t="e">
        <f t="shared" si="437"/>
        <v>#N/A</v>
      </c>
      <c r="EG20" s="96" t="e">
        <f t="shared" si="438"/>
        <v>#N/A</v>
      </c>
      <c r="EH20" s="96" t="e">
        <f t="shared" si="439"/>
        <v>#N/A</v>
      </c>
      <c r="EI20" s="96" t="e">
        <f t="shared" si="440"/>
        <v>#N/A</v>
      </c>
      <c r="EJ20" s="96" t="e">
        <f t="shared" si="441"/>
        <v>#N/A</v>
      </c>
      <c r="EK20" s="96" t="e">
        <f t="shared" si="442"/>
        <v>#N/A</v>
      </c>
      <c r="EL20" s="96" t="e">
        <f t="shared" si="443"/>
        <v>#N/A</v>
      </c>
      <c r="EM20" s="96" t="e">
        <f t="shared" si="444"/>
        <v>#N/A</v>
      </c>
      <c r="EN20" s="96" t="e">
        <f t="shared" si="445"/>
        <v>#N/A</v>
      </c>
      <c r="EO20" s="96" t="e">
        <f t="shared" si="446"/>
        <v>#N/A</v>
      </c>
      <c r="EP20" s="96" t="e">
        <f t="shared" si="447"/>
        <v>#N/A</v>
      </c>
      <c r="EQ20" s="96" t="e">
        <f t="shared" si="448"/>
        <v>#N/A</v>
      </c>
      <c r="ER20" s="96" t="e">
        <f t="shared" si="449"/>
        <v>#N/A</v>
      </c>
      <c r="ES20" s="96" t="e">
        <f t="shared" si="450"/>
        <v>#N/A</v>
      </c>
      <c r="ET20" s="96" t="e">
        <f t="shared" si="451"/>
        <v>#N/A</v>
      </c>
      <c r="EU20" s="96" t="e">
        <f t="shared" si="452"/>
        <v>#N/A</v>
      </c>
      <c r="EV20" s="96" t="e">
        <f t="shared" si="453"/>
        <v>#N/A</v>
      </c>
      <c r="EW20" s="96" t="e">
        <f t="shared" si="454"/>
        <v>#N/A</v>
      </c>
      <c r="EX20" s="96" t="e">
        <f t="shared" si="455"/>
        <v>#N/A</v>
      </c>
      <c r="EY20" s="96" t="e">
        <f t="shared" si="456"/>
        <v>#N/A</v>
      </c>
      <c r="EZ20" s="96" t="e">
        <f t="shared" si="457"/>
        <v>#N/A</v>
      </c>
      <c r="FA20" s="96" t="e">
        <f t="shared" si="458"/>
        <v>#N/A</v>
      </c>
      <c r="FB20" s="96" t="e">
        <f t="shared" si="459"/>
        <v>#N/A</v>
      </c>
      <c r="FC20" s="96" t="e">
        <f t="shared" si="460"/>
        <v>#N/A</v>
      </c>
      <c r="FD20" s="96" t="e">
        <f t="shared" si="461"/>
        <v>#N/A</v>
      </c>
      <c r="FE20" s="96" t="e">
        <f t="shared" si="462"/>
        <v>#N/A</v>
      </c>
      <c r="FF20" s="96" t="e">
        <f t="shared" si="463"/>
        <v>#N/A</v>
      </c>
      <c r="FG20" s="96" t="e">
        <f t="shared" si="464"/>
        <v>#N/A</v>
      </c>
      <c r="FH20" s="96" t="e">
        <f t="shared" si="465"/>
        <v>#N/A</v>
      </c>
      <c r="FI20" s="96" t="e">
        <f t="shared" si="466"/>
        <v>#N/A</v>
      </c>
      <c r="FJ20" s="96" t="e">
        <f t="shared" si="467"/>
        <v>#N/A</v>
      </c>
      <c r="FK20" s="96" t="e">
        <f t="shared" si="468"/>
        <v>#N/A</v>
      </c>
      <c r="FL20" s="96" t="e">
        <f t="shared" si="469"/>
        <v>#N/A</v>
      </c>
      <c r="FM20" s="96" t="e">
        <f t="shared" si="470"/>
        <v>#N/A</v>
      </c>
      <c r="FN20" s="96" t="e">
        <f t="shared" si="471"/>
        <v>#N/A</v>
      </c>
      <c r="FO20" s="96" t="e">
        <f t="shared" si="472"/>
        <v>#N/A</v>
      </c>
      <c r="FP20" s="96" t="e">
        <f t="shared" si="473"/>
        <v>#N/A</v>
      </c>
      <c r="FQ20" s="96" t="e">
        <f t="shared" si="474"/>
        <v>#N/A</v>
      </c>
      <c r="FR20" s="96" t="e">
        <f t="shared" si="475"/>
        <v>#N/A</v>
      </c>
      <c r="FS20" s="96" t="e">
        <f t="shared" si="476"/>
        <v>#N/A</v>
      </c>
      <c r="FT20" s="96" t="e">
        <f t="shared" si="477"/>
        <v>#N/A</v>
      </c>
      <c r="FU20" s="96" t="e">
        <f t="shared" si="478"/>
        <v>#N/A</v>
      </c>
      <c r="FV20" s="96" t="e">
        <f t="shared" si="479"/>
        <v>#N/A</v>
      </c>
      <c r="FW20" s="96" t="e">
        <f t="shared" si="480"/>
        <v>#N/A</v>
      </c>
      <c r="FX20" s="96" t="e">
        <f t="shared" si="481"/>
        <v>#N/A</v>
      </c>
      <c r="FY20" s="96" t="e">
        <f t="shared" si="482"/>
        <v>#N/A</v>
      </c>
      <c r="FZ20" s="96" t="e">
        <f t="shared" si="483"/>
        <v>#N/A</v>
      </c>
      <c r="GA20" s="96" t="e">
        <f t="shared" si="484"/>
        <v>#N/A</v>
      </c>
      <c r="GB20" s="96" t="e">
        <f t="shared" si="485"/>
        <v>#N/A</v>
      </c>
      <c r="GC20" s="96" t="e">
        <f t="shared" si="486"/>
        <v>#N/A</v>
      </c>
      <c r="GD20" s="96" t="e">
        <f t="shared" si="487"/>
        <v>#N/A</v>
      </c>
      <c r="GE20" s="96" t="e">
        <f t="shared" si="488"/>
        <v>#N/A</v>
      </c>
      <c r="GF20" s="96" t="e">
        <f t="shared" si="489"/>
        <v>#N/A</v>
      </c>
      <c r="GG20" s="96" t="e">
        <f t="shared" si="490"/>
        <v>#N/A</v>
      </c>
      <c r="GH20" s="96" t="e">
        <f t="shared" si="491"/>
        <v>#N/A</v>
      </c>
      <c r="GI20" s="96" t="e">
        <f t="shared" si="492"/>
        <v>#N/A</v>
      </c>
      <c r="GJ20" s="96" t="e">
        <f t="shared" si="493"/>
        <v>#N/A</v>
      </c>
      <c r="GK20" s="96" t="e">
        <f t="shared" si="494"/>
        <v>#N/A</v>
      </c>
      <c r="GL20" s="96" t="e">
        <f t="shared" si="495"/>
        <v>#N/A</v>
      </c>
      <c r="GM20" s="96" t="e">
        <f t="shared" si="496"/>
        <v>#N/A</v>
      </c>
      <c r="GN20" s="96" t="e">
        <f t="shared" si="497"/>
        <v>#N/A</v>
      </c>
      <c r="GO20" s="96" t="e">
        <f t="shared" si="498"/>
        <v>#N/A</v>
      </c>
      <c r="GP20" s="96" t="e">
        <f t="shared" si="499"/>
        <v>#N/A</v>
      </c>
      <c r="GQ20" s="96" t="e">
        <f t="shared" si="500"/>
        <v>#N/A</v>
      </c>
      <c r="GR20" s="96" t="e">
        <f t="shared" si="501"/>
        <v>#N/A</v>
      </c>
      <c r="GS20" s="96" t="e">
        <f t="shared" si="502"/>
        <v>#N/A</v>
      </c>
      <c r="GT20" s="96" t="e">
        <f t="shared" si="503"/>
        <v>#N/A</v>
      </c>
      <c r="GU20" s="96" t="e">
        <f t="shared" si="504"/>
        <v>#N/A</v>
      </c>
      <c r="GV20" s="96" t="e">
        <f t="shared" si="505"/>
        <v>#N/A</v>
      </c>
      <c r="GW20" s="96" t="e">
        <f t="shared" si="506"/>
        <v>#N/A</v>
      </c>
      <c r="GX20" s="96" t="e">
        <f t="shared" si="507"/>
        <v>#N/A</v>
      </c>
      <c r="GY20" s="96" t="e">
        <f t="shared" si="508"/>
        <v>#N/A</v>
      </c>
      <c r="GZ20" s="96" t="e">
        <f t="shared" si="509"/>
        <v>#N/A</v>
      </c>
      <c r="HA20" s="96" t="e">
        <f t="shared" si="510"/>
        <v>#N/A</v>
      </c>
      <c r="HB20" s="96" t="e">
        <f t="shared" si="511"/>
        <v>#N/A</v>
      </c>
      <c r="HC20" s="96" t="e">
        <f t="shared" si="512"/>
        <v>#N/A</v>
      </c>
      <c r="HD20" s="96" t="e">
        <f t="shared" si="513"/>
        <v>#N/A</v>
      </c>
      <c r="HE20" s="96" t="e">
        <f t="shared" si="514"/>
        <v>#N/A</v>
      </c>
      <c r="HF20" s="96" t="e">
        <f t="shared" si="515"/>
        <v>#N/A</v>
      </c>
      <c r="HG20" s="96" t="e">
        <f t="shared" si="516"/>
        <v>#N/A</v>
      </c>
      <c r="HH20" s="96" t="e">
        <f t="shared" si="517"/>
        <v>#N/A</v>
      </c>
      <c r="HI20" s="96" t="e">
        <f t="shared" si="518"/>
        <v>#N/A</v>
      </c>
      <c r="HJ20" s="96" t="e">
        <f t="shared" si="519"/>
        <v>#N/A</v>
      </c>
      <c r="HK20" s="96" t="e">
        <f t="shared" si="520"/>
        <v>#N/A</v>
      </c>
      <c r="HL20" s="96" t="e">
        <f t="shared" si="521"/>
        <v>#N/A</v>
      </c>
      <c r="HM20" s="96" t="e">
        <f t="shared" si="522"/>
        <v>#N/A</v>
      </c>
      <c r="HN20" s="96" t="e">
        <f t="shared" si="523"/>
        <v>#N/A</v>
      </c>
      <c r="HO20" s="96" t="e">
        <f t="shared" si="524"/>
        <v>#N/A</v>
      </c>
      <c r="HP20" s="96" t="e">
        <f t="shared" si="525"/>
        <v>#N/A</v>
      </c>
      <c r="HQ20" s="96" t="e">
        <f t="shared" si="526"/>
        <v>#N/A</v>
      </c>
      <c r="HR20" s="96" t="e">
        <f t="shared" si="527"/>
        <v>#N/A</v>
      </c>
      <c r="HS20" s="96" t="e">
        <f t="shared" si="528"/>
        <v>#N/A</v>
      </c>
      <c r="HT20" s="96" t="e">
        <f t="shared" si="529"/>
        <v>#N/A</v>
      </c>
      <c r="HU20" s="96" t="e">
        <f t="shared" si="530"/>
        <v>#N/A</v>
      </c>
      <c r="HV20" s="96" t="e">
        <f t="shared" si="531"/>
        <v>#N/A</v>
      </c>
      <c r="HW20" s="96" t="e">
        <f t="shared" si="532"/>
        <v>#N/A</v>
      </c>
      <c r="HX20" s="96" t="e">
        <f t="shared" si="533"/>
        <v>#N/A</v>
      </c>
      <c r="HY20" s="96" t="e">
        <f t="shared" si="534"/>
        <v>#N/A</v>
      </c>
      <c r="HZ20" s="96" t="e">
        <f t="shared" si="535"/>
        <v>#N/A</v>
      </c>
      <c r="IA20" s="96" t="e">
        <f t="shared" si="536"/>
        <v>#N/A</v>
      </c>
      <c r="IB20" s="96" t="e">
        <f t="shared" si="537"/>
        <v>#N/A</v>
      </c>
      <c r="IC20" s="96" t="e">
        <f t="shared" si="538"/>
        <v>#N/A</v>
      </c>
      <c r="ID20" s="96" t="e">
        <f t="shared" si="539"/>
        <v>#N/A</v>
      </c>
      <c r="IE20" s="96" t="e">
        <f t="shared" si="540"/>
        <v>#N/A</v>
      </c>
      <c r="IF20" s="96" t="e">
        <f t="shared" si="541"/>
        <v>#N/A</v>
      </c>
      <c r="IG20" s="96" t="e">
        <f t="shared" si="542"/>
        <v>#N/A</v>
      </c>
      <c r="IH20" s="96" t="e">
        <f t="shared" si="543"/>
        <v>#N/A</v>
      </c>
      <c r="II20" s="96" t="e">
        <f t="shared" si="544"/>
        <v>#N/A</v>
      </c>
      <c r="IJ20" s="96" t="e">
        <f t="shared" si="545"/>
        <v>#N/A</v>
      </c>
      <c r="IK20" s="96" t="e">
        <f t="shared" si="546"/>
        <v>#N/A</v>
      </c>
      <c r="IL20" s="96" t="e">
        <f t="shared" si="547"/>
        <v>#N/A</v>
      </c>
      <c r="IM20" s="96" t="e">
        <f t="shared" si="548"/>
        <v>#N/A</v>
      </c>
      <c r="IN20" s="96" t="e">
        <f t="shared" si="549"/>
        <v>#N/A</v>
      </c>
      <c r="IO20" s="96" t="e">
        <f t="shared" si="550"/>
        <v>#N/A</v>
      </c>
      <c r="IP20" s="96" t="e">
        <f t="shared" si="551"/>
        <v>#N/A</v>
      </c>
      <c r="IQ20" s="96" t="e">
        <f t="shared" si="552"/>
        <v>#N/A</v>
      </c>
      <c r="IR20" s="96" t="e">
        <f t="shared" si="553"/>
        <v>#N/A</v>
      </c>
      <c r="IS20" s="96" t="e">
        <f t="shared" si="554"/>
        <v>#N/A</v>
      </c>
      <c r="IT20" s="96" t="e">
        <f t="shared" si="555"/>
        <v>#N/A</v>
      </c>
      <c r="IU20" s="96" t="e">
        <f t="shared" si="556"/>
        <v>#N/A</v>
      </c>
      <c r="IV20" s="96" t="e">
        <f t="shared" si="557"/>
        <v>#N/A</v>
      </c>
      <c r="IW20" s="96" t="e">
        <f t="shared" si="558"/>
        <v>#N/A</v>
      </c>
      <c r="IX20" s="96" t="e">
        <f t="shared" si="559"/>
        <v>#N/A</v>
      </c>
      <c r="IY20" s="96" t="e">
        <f t="shared" si="560"/>
        <v>#N/A</v>
      </c>
      <c r="IZ20" s="96" t="e">
        <f t="shared" si="561"/>
        <v>#N/A</v>
      </c>
      <c r="JA20" s="96" t="e">
        <f t="shared" si="562"/>
        <v>#N/A</v>
      </c>
      <c r="JB20" s="96" t="e">
        <f t="shared" si="563"/>
        <v>#N/A</v>
      </c>
      <c r="JC20" s="96" t="e">
        <f t="shared" si="564"/>
        <v>#N/A</v>
      </c>
      <c r="JD20" s="96" t="e">
        <f t="shared" si="565"/>
        <v>#N/A</v>
      </c>
      <c r="JE20" s="96" t="e">
        <f t="shared" si="566"/>
        <v>#N/A</v>
      </c>
      <c r="JF20" s="96" t="e">
        <f t="shared" si="567"/>
        <v>#N/A</v>
      </c>
      <c r="JG20" s="96" t="e">
        <f t="shared" si="568"/>
        <v>#N/A</v>
      </c>
      <c r="JH20" s="96" t="e">
        <f t="shared" si="569"/>
        <v>#N/A</v>
      </c>
      <c r="JI20" s="96" t="e">
        <f t="shared" si="570"/>
        <v>#N/A</v>
      </c>
      <c r="JJ20" s="96" t="e">
        <f t="shared" si="571"/>
        <v>#N/A</v>
      </c>
      <c r="JK20" s="96" t="e">
        <f t="shared" si="572"/>
        <v>#N/A</v>
      </c>
      <c r="JL20" s="96" t="e">
        <f t="shared" si="573"/>
        <v>#N/A</v>
      </c>
      <c r="JM20" s="96" t="e">
        <f t="shared" si="574"/>
        <v>#N/A</v>
      </c>
      <c r="JN20" s="96" t="e">
        <f t="shared" si="575"/>
        <v>#N/A</v>
      </c>
      <c r="JO20" s="96" t="e">
        <f t="shared" si="576"/>
        <v>#N/A</v>
      </c>
      <c r="JP20" s="96" t="e">
        <f t="shared" si="577"/>
        <v>#N/A</v>
      </c>
      <c r="JQ20" s="96" t="e">
        <f t="shared" si="578"/>
        <v>#N/A</v>
      </c>
      <c r="JR20" s="96" t="e">
        <f t="shared" si="579"/>
        <v>#N/A</v>
      </c>
      <c r="JS20" s="96" t="e">
        <f t="shared" si="580"/>
        <v>#N/A</v>
      </c>
      <c r="JT20" s="96" t="e">
        <f t="shared" si="581"/>
        <v>#N/A</v>
      </c>
      <c r="JU20" s="96" t="e">
        <f t="shared" si="582"/>
        <v>#N/A</v>
      </c>
      <c r="JV20" s="96" t="e">
        <f t="shared" si="583"/>
        <v>#N/A</v>
      </c>
      <c r="JW20" s="96" t="e">
        <f t="shared" si="584"/>
        <v>#N/A</v>
      </c>
      <c r="JX20" s="96" t="e">
        <f t="shared" si="585"/>
        <v>#N/A</v>
      </c>
      <c r="JY20" s="96" t="e">
        <f t="shared" si="586"/>
        <v>#N/A</v>
      </c>
      <c r="JZ20" s="96" t="e">
        <f t="shared" si="587"/>
        <v>#N/A</v>
      </c>
      <c r="KA20" s="96" t="e">
        <f t="shared" si="588"/>
        <v>#N/A</v>
      </c>
      <c r="KB20" s="96" t="e">
        <f t="shared" si="589"/>
        <v>#N/A</v>
      </c>
      <c r="KC20" s="96" t="e">
        <f t="shared" si="590"/>
        <v>#N/A</v>
      </c>
      <c r="KD20" s="96" t="e">
        <f t="shared" si="591"/>
        <v>#N/A</v>
      </c>
      <c r="KE20" s="96" t="e">
        <f t="shared" si="592"/>
        <v>#N/A</v>
      </c>
      <c r="KF20" s="96" t="e">
        <f t="shared" si="593"/>
        <v>#N/A</v>
      </c>
      <c r="KG20" s="96" t="e">
        <f t="shared" si="594"/>
        <v>#N/A</v>
      </c>
      <c r="KH20" s="96" t="e">
        <f t="shared" si="595"/>
        <v>#N/A</v>
      </c>
      <c r="KI20" s="96" t="e">
        <f t="shared" si="596"/>
        <v>#N/A</v>
      </c>
      <c r="KJ20" s="96" t="e">
        <f t="shared" si="597"/>
        <v>#N/A</v>
      </c>
      <c r="KK20" s="96" t="e">
        <f t="shared" si="598"/>
        <v>#N/A</v>
      </c>
      <c r="KL20" s="96" t="e">
        <f t="shared" si="599"/>
        <v>#N/A</v>
      </c>
      <c r="KM20" s="96" t="e">
        <f t="shared" si="600"/>
        <v>#N/A</v>
      </c>
      <c r="KN20" s="96" t="e">
        <f t="shared" si="601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  <c r="BQ22" s="96"/>
      <c r="BR22" s="96"/>
      <c r="BS22" s="96"/>
      <c r="BT22" s="96"/>
      <c r="BU22" s="96"/>
      <c r="BV22" s="96"/>
      <c r="BW22" s="96"/>
      <c r="BX22" s="96"/>
      <c r="BY22" s="96"/>
      <c r="BZ22" s="96"/>
      <c r="CA22" s="96"/>
      <c r="CB22" s="96"/>
      <c r="CC22" s="96"/>
      <c r="CD22" s="96"/>
      <c r="CE22" s="96"/>
      <c r="CF22" s="96"/>
      <c r="CG22" s="96"/>
      <c r="CH22" s="96"/>
      <c r="CI22" s="96"/>
      <c r="CJ22" s="96"/>
      <c r="CK22" s="96"/>
      <c r="CL22" s="96"/>
      <c r="CM22" s="96"/>
      <c r="CN22" s="96"/>
      <c r="CO22" s="96"/>
      <c r="CP22" s="96"/>
      <c r="CQ22" s="96"/>
      <c r="CR22" s="96"/>
      <c r="CS22" s="96"/>
      <c r="CT22" s="96"/>
      <c r="CU22" s="96"/>
      <c r="CV22" s="96"/>
      <c r="CW22" s="96"/>
      <c r="CX22" s="96"/>
      <c r="CY22" s="96"/>
      <c r="CZ22" s="96"/>
      <c r="DA22" s="96"/>
      <c r="DB22" s="96"/>
      <c r="DC22" s="96"/>
      <c r="DD22" s="96"/>
      <c r="DE22" s="96"/>
      <c r="DF22" s="96"/>
      <c r="DG22" s="96"/>
      <c r="DH22" s="96"/>
      <c r="DI22" s="96"/>
      <c r="DJ22" s="96"/>
      <c r="DK22" s="96"/>
      <c r="DL22" s="96"/>
      <c r="DM22" s="96"/>
      <c r="DN22" s="96"/>
      <c r="DO22" s="96"/>
      <c r="DP22" s="96"/>
      <c r="DQ22" s="96"/>
      <c r="DR22" s="96"/>
      <c r="DS22" s="96"/>
      <c r="DT22" s="96"/>
      <c r="DU22" s="96"/>
      <c r="DV22" s="96"/>
      <c r="DW22" s="96"/>
      <c r="DX22" s="96"/>
      <c r="DY22" s="96"/>
      <c r="DZ22" s="96"/>
      <c r="EA22" s="96"/>
      <c r="EB22" s="96"/>
      <c r="EC22" s="96"/>
      <c r="ED22" s="96"/>
      <c r="EE22" s="96"/>
      <c r="EF22" s="96"/>
      <c r="EG22" s="96"/>
      <c r="EH22" s="96"/>
      <c r="EI22" s="96"/>
      <c r="EJ22" s="96"/>
      <c r="EK22" s="96"/>
      <c r="EL22" s="96"/>
      <c r="EM22" s="96"/>
      <c r="EN22" s="96"/>
      <c r="EO22" s="96"/>
      <c r="EP22" s="96"/>
      <c r="EQ22" s="96"/>
      <c r="ER22" s="96"/>
      <c r="ES22" s="96"/>
      <c r="ET22" s="96"/>
      <c r="EU22" s="96"/>
      <c r="EV22" s="96"/>
      <c r="EW22" s="96"/>
      <c r="EX22" s="96"/>
      <c r="EY22" s="96"/>
      <c r="EZ22" s="96"/>
      <c r="FA22" s="96"/>
      <c r="FB22" s="96"/>
      <c r="FC22" s="96"/>
      <c r="FD22" s="96"/>
      <c r="FE22" s="96"/>
      <c r="FF22" s="96"/>
      <c r="FG22" s="96"/>
      <c r="FH22" s="96"/>
      <c r="FI22" s="96"/>
      <c r="FJ22" s="96"/>
      <c r="FK22" s="96"/>
      <c r="FL22" s="96"/>
      <c r="FM22" s="96"/>
      <c r="FN22" s="96"/>
      <c r="FO22" s="96"/>
      <c r="FP22" s="96"/>
      <c r="FQ22" s="96"/>
      <c r="FR22" s="96"/>
      <c r="FS22" s="96"/>
      <c r="FT22" s="96"/>
      <c r="FU22" s="96"/>
      <c r="FV22" s="96"/>
      <c r="FW22" s="96"/>
      <c r="FX22" s="96"/>
      <c r="FY22" s="96"/>
      <c r="FZ22" s="96"/>
      <c r="GA22" s="96"/>
      <c r="GB22" s="96"/>
      <c r="GC22" s="96"/>
      <c r="GD22" s="96"/>
      <c r="GE22" s="96"/>
      <c r="GF22" s="96"/>
      <c r="GG22" s="96"/>
      <c r="GH22" s="96"/>
      <c r="GI22" s="96"/>
      <c r="GJ22" s="96"/>
      <c r="GK22" s="96"/>
      <c r="GL22" s="96"/>
      <c r="GM22" s="96"/>
      <c r="GN22" s="96"/>
      <c r="GO22" s="96"/>
      <c r="GP22" s="96"/>
      <c r="GQ22" s="96"/>
      <c r="GR22" s="96"/>
      <c r="GS22" s="96"/>
      <c r="GT22" s="96"/>
      <c r="GU22" s="96"/>
      <c r="GV22" s="96"/>
      <c r="GW22" s="96"/>
      <c r="GX22" s="96"/>
      <c r="GY22" s="96"/>
      <c r="GZ22" s="96"/>
      <c r="HA22" s="96"/>
      <c r="HB22" s="96"/>
      <c r="HC22" s="96"/>
      <c r="HD22" s="96"/>
      <c r="HE22" s="96"/>
      <c r="HF22" s="96"/>
      <c r="HG22" s="96"/>
      <c r="HH22" s="96"/>
      <c r="HI22" s="96"/>
      <c r="HJ22" s="96"/>
      <c r="HK22" s="96"/>
      <c r="HL22" s="96"/>
      <c r="HM22" s="96"/>
      <c r="HN22" s="96"/>
      <c r="HO22" s="96"/>
      <c r="HP22" s="96"/>
      <c r="HQ22" s="96"/>
      <c r="HR22" s="96"/>
      <c r="HS22" s="96"/>
      <c r="HT22" s="96"/>
      <c r="HU22" s="96"/>
      <c r="HV22" s="96"/>
      <c r="HW22" s="96"/>
      <c r="HX22" s="96"/>
      <c r="HY22" s="96"/>
      <c r="HZ22" s="96"/>
      <c r="IA22" s="96"/>
      <c r="IB22" s="96"/>
      <c r="IC22" s="96"/>
      <c r="ID22" s="96"/>
      <c r="IE22" s="96"/>
      <c r="IF22" s="96"/>
      <c r="IG22" s="96"/>
      <c r="IH22" s="96"/>
      <c r="II22" s="96"/>
      <c r="IJ22" s="96"/>
      <c r="IK22" s="96"/>
      <c r="IL22" s="96"/>
      <c r="IM22" s="96"/>
      <c r="IN22" s="96"/>
      <c r="IO22" s="96"/>
      <c r="IP22" s="96"/>
      <c r="IQ22" s="96"/>
      <c r="IR22" s="96"/>
      <c r="IS22" s="96"/>
      <c r="IT22" s="96"/>
      <c r="IU22" s="96"/>
      <c r="IV22" s="96"/>
      <c r="IW22" s="96"/>
      <c r="IX22" s="96"/>
      <c r="IY22" s="96"/>
      <c r="IZ22" s="96"/>
      <c r="JA22" s="96"/>
      <c r="JB22" s="96"/>
      <c r="JC22" s="96"/>
      <c r="JD22" s="96"/>
      <c r="JE22" s="96"/>
      <c r="JF22" s="96"/>
      <c r="JG22" s="96"/>
      <c r="JH22" s="96"/>
      <c r="JI22" s="96"/>
      <c r="JJ22" s="96"/>
      <c r="JK22" s="96"/>
      <c r="JL22" s="96"/>
      <c r="JM22" s="96"/>
      <c r="JN22" s="96"/>
      <c r="JO22" s="96"/>
      <c r="JP22" s="96"/>
      <c r="JQ22" s="96"/>
      <c r="JR22" s="96"/>
      <c r="JS22" s="96"/>
      <c r="JT22" s="96"/>
      <c r="JU22" s="96"/>
      <c r="JV22" s="96"/>
      <c r="JW22" s="96"/>
      <c r="JX22" s="96"/>
      <c r="JY22" s="96"/>
      <c r="JZ22" s="96"/>
      <c r="KA22" s="96"/>
      <c r="KB22" s="96"/>
      <c r="KC22" s="96"/>
      <c r="KD22" s="96"/>
      <c r="KE22" s="96"/>
      <c r="KF22" s="96"/>
      <c r="KG22" s="96"/>
      <c r="KH22" s="96"/>
      <c r="KI22" s="96"/>
      <c r="KJ22" s="96"/>
      <c r="KK22" s="96"/>
      <c r="KL22" s="96"/>
      <c r="KM22" s="96"/>
      <c r="KN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622</v>
      </c>
      <c r="B24" s="14">
        <v>0</v>
      </c>
      <c r="C24" s="14">
        <f>B24+1</f>
        <v>1</v>
      </c>
      <c r="D24" s="14">
        <f t="shared" ref="D24" si="602">C24+1</f>
        <v>2</v>
      </c>
      <c r="E24" s="14">
        <f t="shared" ref="E24" si="603">D24+1</f>
        <v>3</v>
      </c>
      <c r="F24" s="14">
        <f t="shared" ref="F24" si="604">E24+1</f>
        <v>4</v>
      </c>
      <c r="G24" s="14">
        <f t="shared" ref="G24" si="605">F24+1</f>
        <v>5</v>
      </c>
      <c r="H24" s="14">
        <f t="shared" ref="H24" si="606">G24+1</f>
        <v>6</v>
      </c>
      <c r="I24" s="14">
        <f t="shared" ref="I24" si="607">H24+1</f>
        <v>7</v>
      </c>
      <c r="J24" s="14">
        <f t="shared" ref="J24" si="608">I24+1</f>
        <v>8</v>
      </c>
      <c r="K24" s="14">
        <f t="shared" ref="K24" si="609">J24+1</f>
        <v>9</v>
      </c>
      <c r="L24" s="14">
        <f t="shared" ref="L24" si="610">K24+1</f>
        <v>10</v>
      </c>
      <c r="M24" s="14">
        <f t="shared" ref="M24" si="611">L24+1</f>
        <v>11</v>
      </c>
      <c r="N24" s="14">
        <f t="shared" ref="N24" si="612">M24+1</f>
        <v>12</v>
      </c>
      <c r="O24" s="14">
        <f t="shared" ref="O24" si="613">N24+1</f>
        <v>13</v>
      </c>
      <c r="P24" s="14">
        <f t="shared" ref="P24" si="614">O24+1</f>
        <v>14</v>
      </c>
      <c r="Q24" s="14">
        <f t="shared" ref="Q24" si="615">P24+1</f>
        <v>15</v>
      </c>
      <c r="R24" s="14">
        <f t="shared" ref="R24" si="616">Q24+1</f>
        <v>16</v>
      </c>
      <c r="S24" s="14">
        <f t="shared" ref="S24" si="617">R24+1</f>
        <v>17</v>
      </c>
      <c r="T24" s="14">
        <f t="shared" ref="T24" si="618">S24+1</f>
        <v>18</v>
      </c>
      <c r="U24" s="14">
        <f t="shared" ref="U24" si="619">T24+1</f>
        <v>19</v>
      </c>
      <c r="V24" s="14">
        <f t="shared" ref="V24" si="620">U24+1</f>
        <v>20</v>
      </c>
      <c r="W24" s="14">
        <f t="shared" ref="W24" si="621">V24+1</f>
        <v>21</v>
      </c>
      <c r="X24" s="14">
        <f t="shared" ref="X24" si="622">W24+1</f>
        <v>22</v>
      </c>
      <c r="Y24" s="14">
        <f t="shared" ref="Y24" si="623">X24+1</f>
        <v>23</v>
      </c>
      <c r="Z24" s="14">
        <f t="shared" ref="Z24" si="624">Y24+1</f>
        <v>24</v>
      </c>
      <c r="AA24" s="14">
        <f t="shared" ref="AA24" si="625">Z24+1</f>
        <v>25</v>
      </c>
      <c r="AB24" s="14">
        <f t="shared" ref="AB24" si="626">AA24+1</f>
        <v>26</v>
      </c>
      <c r="AC24" s="14">
        <f t="shared" ref="AC24" si="627">AB24+1</f>
        <v>27</v>
      </c>
      <c r="AD24" s="14">
        <f t="shared" ref="AD24" si="628">AC24+1</f>
        <v>28</v>
      </c>
      <c r="AE24" s="14">
        <f t="shared" ref="AE24" si="629">AD24+1</f>
        <v>29</v>
      </c>
      <c r="AF24" s="14">
        <f t="shared" ref="AF24" si="630">AE24+1</f>
        <v>30</v>
      </c>
      <c r="AG24" s="14">
        <f t="shared" ref="AG24" si="631">AF24+1</f>
        <v>31</v>
      </c>
      <c r="AH24" s="14">
        <f t="shared" ref="AH24" si="632">AG24+1</f>
        <v>32</v>
      </c>
      <c r="AI24" s="14">
        <f t="shared" ref="AI24" si="633">AH24+1</f>
        <v>33</v>
      </c>
      <c r="AJ24" s="14">
        <f t="shared" ref="AJ24" si="634">AI24+1</f>
        <v>34</v>
      </c>
      <c r="AK24" s="14">
        <f t="shared" ref="AK24" si="635">AJ24+1</f>
        <v>35</v>
      </c>
      <c r="AL24" s="14">
        <f t="shared" ref="AL24" si="636">AK24+1</f>
        <v>36</v>
      </c>
      <c r="AM24" s="14">
        <f t="shared" ref="AM24" si="637">AL24+1</f>
        <v>37</v>
      </c>
      <c r="AN24" s="14">
        <f t="shared" ref="AN24" si="638">AM24+1</f>
        <v>38</v>
      </c>
      <c r="AO24" s="14">
        <f t="shared" ref="AO24" si="639">AN24+1</f>
        <v>39</v>
      </c>
      <c r="AP24" s="14">
        <f t="shared" ref="AP24" si="640">AO24+1</f>
        <v>40</v>
      </c>
      <c r="AQ24" s="14">
        <f t="shared" ref="AQ24" si="641">AP24+1</f>
        <v>41</v>
      </c>
      <c r="AR24" s="14">
        <f t="shared" ref="AR24" si="642">AQ24+1</f>
        <v>42</v>
      </c>
      <c r="AS24" s="14">
        <f t="shared" ref="AS24" si="643">AR24+1</f>
        <v>43</v>
      </c>
      <c r="AT24" s="14">
        <f t="shared" ref="AT24" si="644">AS24+1</f>
        <v>44</v>
      </c>
      <c r="AU24" s="14">
        <f t="shared" ref="AU24" si="645">AT24+1</f>
        <v>45</v>
      </c>
      <c r="AV24" s="14">
        <f t="shared" ref="AV24" si="646">AU24+1</f>
        <v>46</v>
      </c>
      <c r="AW24" s="14">
        <f t="shared" ref="AW24" si="647">AV24+1</f>
        <v>47</v>
      </c>
      <c r="AX24" s="14">
        <f t="shared" ref="AX24" si="648">AW24+1</f>
        <v>48</v>
      </c>
      <c r="AY24" s="14">
        <f t="shared" ref="AY24" si="649">AX24+1</f>
        <v>49</v>
      </c>
      <c r="AZ24" s="14">
        <f t="shared" ref="AZ24" si="650">AY24+1</f>
        <v>50</v>
      </c>
      <c r="BA24" s="14">
        <f t="shared" ref="BA24" si="651">AZ24+1</f>
        <v>51</v>
      </c>
      <c r="BB24" s="14">
        <f t="shared" ref="BB24" si="652">BA24+1</f>
        <v>52</v>
      </c>
      <c r="BC24" s="14">
        <f t="shared" ref="BC24" si="653">BB24+1</f>
        <v>53</v>
      </c>
      <c r="BD24" s="14">
        <f t="shared" ref="BD24" si="654">BC24+1</f>
        <v>54</v>
      </c>
      <c r="BE24" s="14">
        <f t="shared" ref="BE24" si="655">BD24+1</f>
        <v>55</v>
      </c>
      <c r="BF24" s="14">
        <f t="shared" ref="BF24" si="656">BE24+1</f>
        <v>56</v>
      </c>
      <c r="BG24" s="14">
        <f t="shared" ref="BG24" si="657">BF24+1</f>
        <v>57</v>
      </c>
      <c r="BH24" s="14">
        <f t="shared" ref="BH24" si="658">BG24+1</f>
        <v>58</v>
      </c>
      <c r="BI24" s="14">
        <f t="shared" ref="BI24" si="659">BH24+1</f>
        <v>59</v>
      </c>
      <c r="BJ24" s="14">
        <f t="shared" ref="BJ24" si="660">BI24+1</f>
        <v>60</v>
      </c>
      <c r="BK24" s="14">
        <f t="shared" ref="BK24" si="661">BJ24+1</f>
        <v>61</v>
      </c>
      <c r="BL24" s="14">
        <f t="shared" ref="BL24" si="662">BK24+1</f>
        <v>62</v>
      </c>
      <c r="BM24" s="14">
        <f t="shared" ref="BM24" si="663">BL24+1</f>
        <v>63</v>
      </c>
      <c r="BN24" s="14">
        <f t="shared" ref="BN24" si="664">BM24+1</f>
        <v>64</v>
      </c>
      <c r="BO24" s="14">
        <f t="shared" ref="BO24" si="665">BN24+1</f>
        <v>65</v>
      </c>
      <c r="BP24" s="14">
        <f t="shared" ref="BP24" si="666">BO24+1</f>
        <v>66</v>
      </c>
      <c r="BQ24" s="14">
        <f t="shared" ref="BQ24" si="667">BP24+1</f>
        <v>67</v>
      </c>
      <c r="BR24" s="14">
        <f t="shared" ref="BR24" si="668">BQ24+1</f>
        <v>68</v>
      </c>
      <c r="BS24" s="14">
        <f t="shared" ref="BS24" si="669">BR24+1</f>
        <v>69</v>
      </c>
      <c r="BT24" s="14">
        <f t="shared" ref="BT24" si="670">BS24+1</f>
        <v>70</v>
      </c>
      <c r="BU24" s="14">
        <f t="shared" ref="BU24" si="671">BT24+1</f>
        <v>71</v>
      </c>
      <c r="BV24" s="14">
        <f t="shared" ref="BV24" si="672">BU24+1</f>
        <v>72</v>
      </c>
      <c r="BW24" s="14">
        <f t="shared" ref="BW24" si="673">BV24+1</f>
        <v>73</v>
      </c>
      <c r="BX24" s="14">
        <f t="shared" ref="BX24" si="674">BW24+1</f>
        <v>74</v>
      </c>
      <c r="BY24" s="14">
        <f t="shared" ref="BY24" si="675">BX24+1</f>
        <v>75</v>
      </c>
      <c r="BZ24" s="14">
        <f t="shared" ref="BZ24" si="676">BY24+1</f>
        <v>76</v>
      </c>
      <c r="CA24" s="14">
        <f t="shared" ref="CA24" si="677">BZ24+1</f>
        <v>77</v>
      </c>
      <c r="CB24" s="14">
        <f t="shared" ref="CB24" si="678">CA24+1</f>
        <v>78</v>
      </c>
      <c r="CC24" s="14">
        <f t="shared" ref="CC24" si="679">CB24+1</f>
        <v>79</v>
      </c>
      <c r="CD24" s="14">
        <f t="shared" ref="CD24" si="680">CC24+1</f>
        <v>80</v>
      </c>
      <c r="CE24" s="14">
        <f t="shared" ref="CE24" si="681">CD24+1</f>
        <v>81</v>
      </c>
      <c r="CF24" s="14">
        <f t="shared" ref="CF24" si="682">CE24+1</f>
        <v>82</v>
      </c>
      <c r="CG24" s="14">
        <f t="shared" ref="CG24" si="683">CF24+1</f>
        <v>83</v>
      </c>
      <c r="CH24" s="14">
        <f t="shared" ref="CH24" si="684">CG24+1</f>
        <v>84</v>
      </c>
      <c r="CI24" s="14">
        <f t="shared" ref="CI24" si="685">CH24+1</f>
        <v>85</v>
      </c>
      <c r="CJ24" s="14">
        <f t="shared" ref="CJ24" si="686">CI24+1</f>
        <v>86</v>
      </c>
      <c r="CK24" s="14">
        <f t="shared" ref="CK24" si="687">CJ24+1</f>
        <v>87</v>
      </c>
      <c r="CL24" s="14">
        <f t="shared" ref="CL24" si="688">CK24+1</f>
        <v>88</v>
      </c>
      <c r="CM24" s="14">
        <f t="shared" ref="CM24" si="689">CL24+1</f>
        <v>89</v>
      </c>
      <c r="CN24" s="14">
        <f t="shared" ref="CN24" si="690">CM24+1</f>
        <v>90</v>
      </c>
      <c r="CO24" s="14">
        <f t="shared" ref="CO24" si="691">CN24+1</f>
        <v>91</v>
      </c>
      <c r="CP24" s="14">
        <f t="shared" ref="CP24" si="692">CO24+1</f>
        <v>92</v>
      </c>
      <c r="CQ24" s="14">
        <f t="shared" ref="CQ24" si="693">CP24+1</f>
        <v>93</v>
      </c>
      <c r="CR24" s="14">
        <f t="shared" ref="CR24" si="694">CQ24+1</f>
        <v>94</v>
      </c>
      <c r="CS24" s="14">
        <f t="shared" ref="CS24" si="695">CR24+1</f>
        <v>95</v>
      </c>
      <c r="CT24" s="14">
        <f t="shared" ref="CT24" si="696">CS24+1</f>
        <v>96</v>
      </c>
      <c r="CU24" s="14">
        <f t="shared" ref="CU24" si="697">CT24+1</f>
        <v>97</v>
      </c>
      <c r="CV24" s="14">
        <f t="shared" ref="CV24" si="698">CU24+1</f>
        <v>98</v>
      </c>
      <c r="CW24" s="14">
        <f t="shared" ref="CW24" si="699">CV24+1</f>
        <v>99</v>
      </c>
      <c r="CX24" s="14">
        <f t="shared" ref="CX24" si="700">CW24+1</f>
        <v>100</v>
      </c>
      <c r="CY24" s="14">
        <f t="shared" ref="CY24" si="701">CX24+1</f>
        <v>101</v>
      </c>
      <c r="CZ24" s="14">
        <f t="shared" ref="CZ24" si="702">CY24+1</f>
        <v>102</v>
      </c>
      <c r="DA24" s="14">
        <f t="shared" ref="DA24" si="703">CZ24+1</f>
        <v>103</v>
      </c>
      <c r="DB24" s="14">
        <f t="shared" ref="DB24" si="704">DA24+1</f>
        <v>104</v>
      </c>
      <c r="DC24" s="14">
        <f t="shared" ref="DC24" si="705">DB24+1</f>
        <v>105</v>
      </c>
      <c r="DD24" s="14">
        <f t="shared" ref="DD24" si="706">DC24+1</f>
        <v>106</v>
      </c>
      <c r="DE24" s="14">
        <f t="shared" ref="DE24" si="707">DD24+1</f>
        <v>107</v>
      </c>
      <c r="DF24" s="14">
        <f t="shared" ref="DF24" si="708">DE24+1</f>
        <v>108</v>
      </c>
      <c r="DG24" s="14">
        <f t="shared" ref="DG24" si="709">DF24+1</f>
        <v>109</v>
      </c>
      <c r="DH24" s="14">
        <f t="shared" ref="DH24" si="710">DG24+1</f>
        <v>110</v>
      </c>
      <c r="DI24" s="14">
        <f t="shared" ref="DI24" si="711">DH24+1</f>
        <v>111</v>
      </c>
      <c r="DJ24" s="14">
        <f t="shared" ref="DJ24" si="712">DI24+1</f>
        <v>112</v>
      </c>
      <c r="DK24" s="14">
        <f t="shared" ref="DK24" si="713">DJ24+1</f>
        <v>113</v>
      </c>
      <c r="DL24" s="14">
        <f t="shared" ref="DL24" si="714">DK24+1</f>
        <v>114</v>
      </c>
      <c r="DM24" s="14">
        <f t="shared" ref="DM24" si="715">DL24+1</f>
        <v>115</v>
      </c>
      <c r="DN24" s="14">
        <f t="shared" ref="DN24" si="716">DM24+1</f>
        <v>116</v>
      </c>
      <c r="DO24" s="14">
        <f t="shared" ref="DO24" si="717">DN24+1</f>
        <v>117</v>
      </c>
      <c r="DP24" s="14">
        <f t="shared" ref="DP24" si="718">DO24+1</f>
        <v>118</v>
      </c>
      <c r="DQ24" s="14">
        <f t="shared" ref="DQ24" si="719">DP24+1</f>
        <v>119</v>
      </c>
      <c r="DR24" s="14">
        <f t="shared" ref="DR24" si="720">DQ24+1</f>
        <v>120</v>
      </c>
      <c r="DS24" s="14">
        <f t="shared" ref="DS24" si="721">DR24+1</f>
        <v>121</v>
      </c>
      <c r="DT24" s="14">
        <f t="shared" ref="DT24" si="722">DS24+1</f>
        <v>122</v>
      </c>
      <c r="DU24" s="14">
        <f t="shared" ref="DU24" si="723">DT24+1</f>
        <v>123</v>
      </c>
      <c r="DV24" s="14">
        <f t="shared" ref="DV24" si="724">DU24+1</f>
        <v>124</v>
      </c>
      <c r="DW24" s="14">
        <f t="shared" ref="DW24" si="725">DV24+1</f>
        <v>125</v>
      </c>
      <c r="DX24" s="14">
        <f t="shared" ref="DX24" si="726">DW24+1</f>
        <v>126</v>
      </c>
      <c r="DY24" s="14">
        <f t="shared" ref="DY24" si="727">DX24+1</f>
        <v>127</v>
      </c>
      <c r="DZ24" s="14">
        <f t="shared" ref="DZ24" si="728">DY24+1</f>
        <v>128</v>
      </c>
      <c r="EA24" s="14">
        <f t="shared" ref="EA24" si="729">DZ24+1</f>
        <v>129</v>
      </c>
      <c r="EB24" s="14">
        <f t="shared" ref="EB24" si="730">EA24+1</f>
        <v>130</v>
      </c>
      <c r="EC24" s="14">
        <f t="shared" ref="EC24" si="731">EB24+1</f>
        <v>131</v>
      </c>
      <c r="ED24" s="14">
        <f t="shared" ref="ED24" si="732">EC24+1</f>
        <v>132</v>
      </c>
      <c r="EE24" s="14">
        <f t="shared" ref="EE24" si="733">ED24+1</f>
        <v>133</v>
      </c>
      <c r="EF24" s="14">
        <f t="shared" ref="EF24" si="734">EE24+1</f>
        <v>134</v>
      </c>
      <c r="EG24" s="14">
        <f t="shared" ref="EG24" si="735">EF24+1</f>
        <v>135</v>
      </c>
      <c r="EH24" s="14">
        <f t="shared" ref="EH24" si="736">EG24+1</f>
        <v>136</v>
      </c>
      <c r="EI24" s="14">
        <f t="shared" ref="EI24" si="737">EH24+1</f>
        <v>137</v>
      </c>
      <c r="EJ24" s="14">
        <f t="shared" ref="EJ24" si="738">EI24+1</f>
        <v>138</v>
      </c>
      <c r="EK24" s="14">
        <f t="shared" ref="EK24" si="739">EJ24+1</f>
        <v>139</v>
      </c>
      <c r="EL24" s="14">
        <f t="shared" ref="EL24" si="740">EK24+1</f>
        <v>140</v>
      </c>
      <c r="EM24" s="14">
        <f t="shared" ref="EM24" si="741">EL24+1</f>
        <v>141</v>
      </c>
      <c r="EN24" s="14">
        <f t="shared" ref="EN24" si="742">EM24+1</f>
        <v>142</v>
      </c>
      <c r="EO24" s="14">
        <f t="shared" ref="EO24" si="743">EN24+1</f>
        <v>143</v>
      </c>
      <c r="EP24" s="14">
        <f t="shared" ref="EP24" si="744">EO24+1</f>
        <v>144</v>
      </c>
      <c r="EQ24" s="14">
        <f t="shared" ref="EQ24" si="745">EP24+1</f>
        <v>145</v>
      </c>
      <c r="ER24" s="14">
        <f t="shared" ref="ER24" si="746">EQ24+1</f>
        <v>146</v>
      </c>
      <c r="ES24" s="14">
        <f t="shared" ref="ES24" si="747">ER24+1</f>
        <v>147</v>
      </c>
      <c r="ET24" s="14">
        <f t="shared" ref="ET24" si="748">ES24+1</f>
        <v>148</v>
      </c>
      <c r="EU24" s="14">
        <f t="shared" ref="EU24" si="749">ET24+1</f>
        <v>149</v>
      </c>
      <c r="EV24" s="14">
        <f t="shared" ref="EV24" si="750">EU24+1</f>
        <v>150</v>
      </c>
      <c r="EW24" s="14">
        <f t="shared" ref="EW24" si="751">EV24+1</f>
        <v>151</v>
      </c>
      <c r="EX24" s="14">
        <f t="shared" ref="EX24" si="752">EW24+1</f>
        <v>152</v>
      </c>
      <c r="EY24" s="14">
        <f t="shared" ref="EY24" si="753">EX24+1</f>
        <v>153</v>
      </c>
      <c r="EZ24" s="14">
        <f t="shared" ref="EZ24" si="754">EY24+1</f>
        <v>154</v>
      </c>
      <c r="FA24" s="14">
        <f t="shared" ref="FA24" si="755">EZ24+1</f>
        <v>155</v>
      </c>
      <c r="FB24" s="14">
        <f t="shared" ref="FB24" si="756">FA24+1</f>
        <v>156</v>
      </c>
      <c r="FC24" s="14">
        <f t="shared" ref="FC24" si="757">FB24+1</f>
        <v>157</v>
      </c>
      <c r="FD24" s="14">
        <f t="shared" ref="FD24" si="758">FC24+1</f>
        <v>158</v>
      </c>
      <c r="FE24" s="14">
        <f t="shared" ref="FE24" si="759">FD24+1</f>
        <v>159</v>
      </c>
      <c r="FF24" s="14">
        <f t="shared" ref="FF24" si="760">FE24+1</f>
        <v>160</v>
      </c>
      <c r="FG24" s="14">
        <f t="shared" ref="FG24" si="761">FF24+1</f>
        <v>161</v>
      </c>
      <c r="FH24" s="14">
        <f t="shared" ref="FH24" si="762">FG24+1</f>
        <v>162</v>
      </c>
      <c r="FI24" s="14">
        <f t="shared" ref="FI24" si="763">FH24+1</f>
        <v>163</v>
      </c>
      <c r="FJ24" s="14">
        <f t="shared" ref="FJ24" si="764">FI24+1</f>
        <v>164</v>
      </c>
      <c r="FK24" s="14">
        <f t="shared" ref="FK24" si="765">FJ24+1</f>
        <v>165</v>
      </c>
      <c r="FL24" s="14">
        <f t="shared" ref="FL24" si="766">FK24+1</f>
        <v>166</v>
      </c>
      <c r="FM24" s="14">
        <f t="shared" ref="FM24" si="767">FL24+1</f>
        <v>167</v>
      </c>
      <c r="FN24" s="14">
        <f t="shared" ref="FN24" si="768">FM24+1</f>
        <v>168</v>
      </c>
      <c r="FO24" s="14">
        <f t="shared" ref="FO24" si="769">FN24+1</f>
        <v>169</v>
      </c>
      <c r="FP24" s="14">
        <f t="shared" ref="FP24" si="770">FO24+1</f>
        <v>170</v>
      </c>
      <c r="FQ24" s="14">
        <f t="shared" ref="FQ24" si="771">FP24+1</f>
        <v>171</v>
      </c>
      <c r="FR24" s="14">
        <f t="shared" ref="FR24" si="772">FQ24+1</f>
        <v>172</v>
      </c>
      <c r="FS24" s="14">
        <f t="shared" ref="FS24" si="773">FR24+1</f>
        <v>173</v>
      </c>
      <c r="FT24" s="14">
        <f t="shared" ref="FT24" si="774">FS24+1</f>
        <v>174</v>
      </c>
      <c r="FU24" s="14">
        <f t="shared" ref="FU24" si="775">FT24+1</f>
        <v>175</v>
      </c>
      <c r="FV24" s="14">
        <f t="shared" ref="FV24" si="776">FU24+1</f>
        <v>176</v>
      </c>
      <c r="FW24" s="14">
        <f t="shared" ref="FW24" si="777">FV24+1</f>
        <v>177</v>
      </c>
      <c r="FX24" s="14">
        <f t="shared" ref="FX24" si="778">FW24+1</f>
        <v>178</v>
      </c>
      <c r="FY24" s="14">
        <f t="shared" ref="FY24" si="779">FX24+1</f>
        <v>179</v>
      </c>
      <c r="FZ24" s="14">
        <f t="shared" ref="FZ24" si="780">FY24+1</f>
        <v>180</v>
      </c>
      <c r="GA24" s="14">
        <f t="shared" ref="GA24" si="781">FZ24+1</f>
        <v>181</v>
      </c>
      <c r="GB24" s="14">
        <f t="shared" ref="GB24" si="782">GA24+1</f>
        <v>182</v>
      </c>
      <c r="GC24" s="14">
        <f t="shared" ref="GC24" si="783">GB24+1</f>
        <v>183</v>
      </c>
      <c r="GD24" s="14">
        <f t="shared" ref="GD24" si="784">GC24+1</f>
        <v>184</v>
      </c>
      <c r="GE24" s="14">
        <f t="shared" ref="GE24" si="785">GD24+1</f>
        <v>185</v>
      </c>
      <c r="GF24" s="14">
        <f t="shared" ref="GF24" si="786">GE24+1</f>
        <v>186</v>
      </c>
      <c r="GG24" s="14">
        <f t="shared" ref="GG24" si="787">GF24+1</f>
        <v>187</v>
      </c>
      <c r="GH24" s="14">
        <f t="shared" ref="GH24" si="788">GG24+1</f>
        <v>188</v>
      </c>
      <c r="GI24" s="14">
        <f t="shared" ref="GI24" si="789">GH24+1</f>
        <v>189</v>
      </c>
      <c r="GJ24" s="14">
        <f t="shared" ref="GJ24" si="790">GI24+1</f>
        <v>190</v>
      </c>
      <c r="GK24" s="14">
        <f t="shared" ref="GK24" si="791">GJ24+1</f>
        <v>191</v>
      </c>
      <c r="GL24" s="14">
        <f t="shared" ref="GL24" si="792">GK24+1</f>
        <v>192</v>
      </c>
      <c r="GM24" s="14">
        <f t="shared" ref="GM24" si="793">GL24+1</f>
        <v>193</v>
      </c>
      <c r="GN24" s="14">
        <f t="shared" ref="GN24" si="794">GM24+1</f>
        <v>194</v>
      </c>
      <c r="GO24" s="14">
        <f t="shared" ref="GO24" si="795">GN24+1</f>
        <v>195</v>
      </c>
      <c r="GP24" s="14">
        <f t="shared" ref="GP24" si="796">GO24+1</f>
        <v>196</v>
      </c>
      <c r="GQ24" s="14">
        <f t="shared" ref="GQ24" si="797">GP24+1</f>
        <v>197</v>
      </c>
      <c r="GR24" s="14">
        <f t="shared" ref="GR24" si="798">GQ24+1</f>
        <v>198</v>
      </c>
      <c r="GS24" s="14">
        <f t="shared" ref="GS24" si="799">GR24+1</f>
        <v>199</v>
      </c>
      <c r="GT24" s="14">
        <f t="shared" ref="GT24" si="800">GS24+1</f>
        <v>200</v>
      </c>
      <c r="GU24" s="14">
        <f t="shared" ref="GU24" si="801">GT24+1</f>
        <v>201</v>
      </c>
      <c r="GV24" s="14">
        <f t="shared" ref="GV24" si="802">GU24+1</f>
        <v>202</v>
      </c>
      <c r="GW24" s="14">
        <f t="shared" ref="GW24" si="803">GV24+1</f>
        <v>203</v>
      </c>
      <c r="GX24" s="14">
        <f t="shared" ref="GX24" si="804">GW24+1</f>
        <v>204</v>
      </c>
      <c r="GY24" s="14">
        <f t="shared" ref="GY24" si="805">GX24+1</f>
        <v>205</v>
      </c>
      <c r="GZ24" s="14">
        <f t="shared" ref="GZ24" si="806">GY24+1</f>
        <v>206</v>
      </c>
      <c r="HA24" s="14">
        <f t="shared" ref="HA24" si="807">GZ24+1</f>
        <v>207</v>
      </c>
      <c r="HB24" s="14">
        <f t="shared" ref="HB24" si="808">HA24+1</f>
        <v>208</v>
      </c>
      <c r="HC24" s="14">
        <f t="shared" ref="HC24" si="809">HB24+1</f>
        <v>209</v>
      </c>
      <c r="HD24" s="14">
        <f t="shared" ref="HD24" si="810">HC24+1</f>
        <v>210</v>
      </c>
      <c r="HE24" s="14">
        <f t="shared" ref="HE24" si="811">HD24+1</f>
        <v>211</v>
      </c>
      <c r="HF24" s="14">
        <f t="shared" ref="HF24" si="812">HE24+1</f>
        <v>212</v>
      </c>
      <c r="HG24" s="14">
        <f t="shared" ref="HG24" si="813">HF24+1</f>
        <v>213</v>
      </c>
      <c r="HH24" s="14">
        <f t="shared" ref="HH24" si="814">HG24+1</f>
        <v>214</v>
      </c>
      <c r="HI24" s="14">
        <f t="shared" ref="HI24" si="815">HH24+1</f>
        <v>215</v>
      </c>
      <c r="HJ24" s="14">
        <f t="shared" ref="HJ24" si="816">HI24+1</f>
        <v>216</v>
      </c>
      <c r="HK24" s="14">
        <f t="shared" ref="HK24" si="817">HJ24+1</f>
        <v>217</v>
      </c>
      <c r="HL24" s="14">
        <f t="shared" ref="HL24" si="818">HK24+1</f>
        <v>218</v>
      </c>
      <c r="HM24" s="14">
        <f t="shared" ref="HM24" si="819">HL24+1</f>
        <v>219</v>
      </c>
      <c r="HN24" s="14">
        <f t="shared" ref="HN24" si="820">HM24+1</f>
        <v>220</v>
      </c>
      <c r="HO24" s="14">
        <f t="shared" ref="HO24" si="821">HN24+1</f>
        <v>221</v>
      </c>
      <c r="HP24" s="14">
        <f t="shared" ref="HP24" si="822">HO24+1</f>
        <v>222</v>
      </c>
      <c r="HQ24" s="14">
        <f t="shared" ref="HQ24" si="823">HP24+1</f>
        <v>223</v>
      </c>
      <c r="HR24" s="14">
        <f t="shared" ref="HR24" si="824">HQ24+1</f>
        <v>224</v>
      </c>
      <c r="HS24" s="14">
        <f t="shared" ref="HS24" si="825">HR24+1</f>
        <v>225</v>
      </c>
      <c r="HT24" s="14">
        <f t="shared" ref="HT24" si="826">HS24+1</f>
        <v>226</v>
      </c>
      <c r="HU24" s="14">
        <f t="shared" ref="HU24" si="827">HT24+1</f>
        <v>227</v>
      </c>
      <c r="HV24" s="14">
        <f t="shared" ref="HV24" si="828">HU24+1</f>
        <v>228</v>
      </c>
      <c r="HW24" s="14">
        <f t="shared" ref="HW24" si="829">HV24+1</f>
        <v>229</v>
      </c>
      <c r="HX24" s="14">
        <f t="shared" ref="HX24" si="830">HW24+1</f>
        <v>230</v>
      </c>
      <c r="HY24" s="14">
        <f t="shared" ref="HY24" si="831">HX24+1</f>
        <v>231</v>
      </c>
      <c r="HZ24" s="14">
        <f t="shared" ref="HZ24" si="832">HY24+1</f>
        <v>232</v>
      </c>
      <c r="IA24" s="14">
        <f t="shared" ref="IA24" si="833">HZ24+1</f>
        <v>233</v>
      </c>
      <c r="IB24" s="14">
        <f t="shared" ref="IB24" si="834">IA24+1</f>
        <v>234</v>
      </c>
      <c r="IC24" s="14">
        <f t="shared" ref="IC24" si="835">IB24+1</f>
        <v>235</v>
      </c>
      <c r="ID24" s="14">
        <f t="shared" ref="ID24" si="836">IC24+1</f>
        <v>236</v>
      </c>
      <c r="IE24" s="14">
        <f t="shared" ref="IE24" si="837">ID24+1</f>
        <v>237</v>
      </c>
      <c r="IF24" s="14">
        <f t="shared" ref="IF24" si="838">IE24+1</f>
        <v>238</v>
      </c>
      <c r="IG24" s="14">
        <f t="shared" ref="IG24" si="839">IF24+1</f>
        <v>239</v>
      </c>
      <c r="IH24" s="14">
        <f t="shared" ref="IH24" si="840">IG24+1</f>
        <v>240</v>
      </c>
      <c r="II24" s="14">
        <f t="shared" ref="II24" si="841">IH24+1</f>
        <v>241</v>
      </c>
      <c r="IJ24" s="14">
        <f t="shared" ref="IJ24" si="842">II24+1</f>
        <v>242</v>
      </c>
      <c r="IK24" s="14">
        <f t="shared" ref="IK24" si="843">IJ24+1</f>
        <v>243</v>
      </c>
      <c r="IL24" s="14">
        <f t="shared" ref="IL24" si="844">IK24+1</f>
        <v>244</v>
      </c>
      <c r="IM24" s="14">
        <f t="shared" ref="IM24" si="845">IL24+1</f>
        <v>245</v>
      </c>
      <c r="IN24" s="14">
        <f t="shared" ref="IN24" si="846">IM24+1</f>
        <v>246</v>
      </c>
      <c r="IO24" s="14">
        <f t="shared" ref="IO24" si="847">IN24+1</f>
        <v>247</v>
      </c>
      <c r="IP24" s="14">
        <f t="shared" ref="IP24" si="848">IO24+1</f>
        <v>248</v>
      </c>
      <c r="IQ24" s="14">
        <f t="shared" ref="IQ24" si="849">IP24+1</f>
        <v>249</v>
      </c>
      <c r="IR24" s="14">
        <f t="shared" ref="IR24" si="850">IQ24+1</f>
        <v>250</v>
      </c>
      <c r="IS24" s="14">
        <f t="shared" ref="IS24" si="851">IR24+1</f>
        <v>251</v>
      </c>
      <c r="IT24" s="14">
        <f t="shared" ref="IT24" si="852">IS24+1</f>
        <v>252</v>
      </c>
      <c r="IU24" s="14">
        <f t="shared" ref="IU24" si="853">IT24+1</f>
        <v>253</v>
      </c>
      <c r="IV24" s="14">
        <f t="shared" ref="IV24" si="854">IU24+1</f>
        <v>254</v>
      </c>
      <c r="IW24" s="14">
        <f t="shared" ref="IW24" si="855">IV24+1</f>
        <v>255</v>
      </c>
      <c r="IX24" s="14">
        <f t="shared" ref="IX24" si="856">IW24+1</f>
        <v>256</v>
      </c>
      <c r="IY24" s="14">
        <f t="shared" ref="IY24" si="857">IX24+1</f>
        <v>257</v>
      </c>
      <c r="IZ24" s="14">
        <f t="shared" ref="IZ24" si="858">IY24+1</f>
        <v>258</v>
      </c>
      <c r="JA24" s="14">
        <f t="shared" ref="JA24" si="859">IZ24+1</f>
        <v>259</v>
      </c>
      <c r="JB24" s="14">
        <f t="shared" ref="JB24" si="860">JA24+1</f>
        <v>260</v>
      </c>
      <c r="JC24" s="14">
        <f t="shared" ref="JC24" si="861">JB24+1</f>
        <v>261</v>
      </c>
      <c r="JD24" s="14">
        <f t="shared" ref="JD24" si="862">JC24+1</f>
        <v>262</v>
      </c>
      <c r="JE24" s="14">
        <f t="shared" ref="JE24" si="863">JD24+1</f>
        <v>263</v>
      </c>
      <c r="JF24" s="14">
        <f t="shared" ref="JF24" si="864">JE24+1</f>
        <v>264</v>
      </c>
      <c r="JG24" s="14">
        <f t="shared" ref="JG24" si="865">JF24+1</f>
        <v>265</v>
      </c>
      <c r="JH24" s="14">
        <f t="shared" ref="JH24" si="866">JG24+1</f>
        <v>266</v>
      </c>
      <c r="JI24" s="14">
        <f t="shared" ref="JI24" si="867">JH24+1</f>
        <v>267</v>
      </c>
      <c r="JJ24" s="14">
        <f t="shared" ref="JJ24" si="868">JI24+1</f>
        <v>268</v>
      </c>
      <c r="JK24" s="14">
        <f t="shared" ref="JK24" si="869">JJ24+1</f>
        <v>269</v>
      </c>
      <c r="JL24" s="14">
        <f t="shared" ref="JL24" si="870">JK24+1</f>
        <v>270</v>
      </c>
      <c r="JM24" s="14">
        <f t="shared" ref="JM24" si="871">JL24+1</f>
        <v>271</v>
      </c>
      <c r="JN24" s="14">
        <f t="shared" ref="JN24" si="872">JM24+1</f>
        <v>272</v>
      </c>
      <c r="JO24" s="14">
        <f t="shared" ref="JO24" si="873">JN24+1</f>
        <v>273</v>
      </c>
      <c r="JP24" s="14">
        <f t="shared" ref="JP24" si="874">JO24+1</f>
        <v>274</v>
      </c>
      <c r="JQ24" s="14">
        <f t="shared" ref="JQ24" si="875">JP24+1</f>
        <v>275</v>
      </c>
      <c r="JR24" s="14">
        <f t="shared" ref="JR24" si="876">JQ24+1</f>
        <v>276</v>
      </c>
      <c r="JS24" s="14">
        <f t="shared" ref="JS24" si="877">JR24+1</f>
        <v>277</v>
      </c>
      <c r="JT24" s="14">
        <f t="shared" ref="JT24" si="878">JS24+1</f>
        <v>278</v>
      </c>
      <c r="JU24" s="14">
        <f t="shared" ref="JU24" si="879">JT24+1</f>
        <v>279</v>
      </c>
      <c r="JV24" s="14">
        <f t="shared" ref="JV24" si="880">JU24+1</f>
        <v>280</v>
      </c>
      <c r="JW24" s="14">
        <f t="shared" ref="JW24" si="881">JV24+1</f>
        <v>281</v>
      </c>
      <c r="JX24" s="14">
        <f t="shared" ref="JX24" si="882">JW24+1</f>
        <v>282</v>
      </c>
      <c r="JY24" s="14">
        <f t="shared" ref="JY24" si="883">JX24+1</f>
        <v>283</v>
      </c>
      <c r="JZ24" s="14">
        <f t="shared" ref="JZ24" si="884">JY24+1</f>
        <v>284</v>
      </c>
      <c r="KA24" s="14">
        <f t="shared" ref="KA24" si="885">JZ24+1</f>
        <v>285</v>
      </c>
      <c r="KB24" s="14">
        <f t="shared" ref="KB24" si="886">KA24+1</f>
        <v>286</v>
      </c>
      <c r="KC24" s="14">
        <f t="shared" ref="KC24" si="887">KB24+1</f>
        <v>287</v>
      </c>
      <c r="KD24" s="14">
        <f t="shared" ref="KD24" si="888">KC24+1</f>
        <v>288</v>
      </c>
      <c r="KE24" s="14">
        <f t="shared" ref="KE24" si="889">KD24+1</f>
        <v>289</v>
      </c>
      <c r="KF24" s="14">
        <f t="shared" ref="KF24" si="890">KE24+1</f>
        <v>290</v>
      </c>
      <c r="KG24" s="14">
        <f t="shared" ref="KG24" si="891">KF24+1</f>
        <v>291</v>
      </c>
      <c r="KH24" s="14">
        <f t="shared" ref="KH24" si="892">KG24+1</f>
        <v>292</v>
      </c>
      <c r="KI24" s="14">
        <f t="shared" ref="KI24" si="893">KH24+1</f>
        <v>293</v>
      </c>
      <c r="KJ24" s="14">
        <f t="shared" ref="KJ24" si="894">KI24+1</f>
        <v>294</v>
      </c>
      <c r="KK24" s="14">
        <f t="shared" ref="KK24" si="895">KJ24+1</f>
        <v>295</v>
      </c>
      <c r="KL24" s="14">
        <f t="shared" ref="KL24" si="896">KK24+1</f>
        <v>296</v>
      </c>
      <c r="KM24" s="14">
        <f t="shared" ref="KM24" si="897">KL24+1</f>
        <v>297</v>
      </c>
      <c r="KN24" s="14">
        <f t="shared" ref="KN24" si="898">KM24+1</f>
        <v>298</v>
      </c>
    </row>
    <row r="25" spans="1:300" x14ac:dyDescent="0.3">
      <c r="A25" t="str">
        <f>A14</f>
        <v>United Kingdom</v>
      </c>
      <c r="G25" s="96">
        <f>AVERAGE(E14:G14)</f>
        <v>0.47577316159455196</v>
      </c>
      <c r="H25" s="96">
        <f t="shared" ref="H25:BP29" si="899">AVERAGE(F14:H14)</f>
        <v>0.47786946407997821</v>
      </c>
      <c r="I25" s="96">
        <f t="shared" si="899"/>
        <v>0.50765076945859167</v>
      </c>
      <c r="J25" s="96">
        <f t="shared" si="899"/>
        <v>0.50147402712824307</v>
      </c>
      <c r="K25" s="96">
        <f t="shared" si="899"/>
        <v>0.46962812331465204</v>
      </c>
      <c r="L25" s="96">
        <f t="shared" si="899"/>
        <v>0.39091843509148977</v>
      </c>
      <c r="M25" s="96">
        <f t="shared" si="899"/>
        <v>0.34438552075470646</v>
      </c>
      <c r="N25" s="96">
        <f t="shared" si="899"/>
        <v>0.30435355830565669</v>
      </c>
      <c r="O25" s="96">
        <f t="shared" si="899"/>
        <v>0.27769234266814796</v>
      </c>
      <c r="P25" s="96">
        <f t="shared" si="899"/>
        <v>0.24256186668586807</v>
      </c>
      <c r="Q25" s="96">
        <f t="shared" si="899"/>
        <v>0.22080586879509215</v>
      </c>
      <c r="R25" s="96">
        <f t="shared" si="899"/>
        <v>0.2103147203517183</v>
      </c>
      <c r="S25" s="96">
        <f t="shared" si="899"/>
        <v>0.22253969434096987</v>
      </c>
      <c r="T25" s="96">
        <f t="shared" si="899"/>
        <v>0.23557806769141809</v>
      </c>
      <c r="U25" s="96">
        <f t="shared" si="899"/>
        <v>0.24504871986537191</v>
      </c>
      <c r="V25" s="96">
        <f t="shared" si="899"/>
        <v>0.2464825136453194</v>
      </c>
      <c r="W25" s="96">
        <f t="shared" si="899"/>
        <v>0.25165739023664874</v>
      </c>
      <c r="X25" s="96">
        <f t="shared" si="899"/>
        <v>0.24710512562759704</v>
      </c>
      <c r="Y25" s="96">
        <f t="shared" si="899"/>
        <v>0.24274512204832818</v>
      </c>
      <c r="Z25" s="96">
        <f t="shared" si="899"/>
        <v>0.24178048258277851</v>
      </c>
      <c r="AA25" s="96">
        <f t="shared" si="899"/>
        <v>0.23860222868620365</v>
      </c>
      <c r="AB25" s="96">
        <f t="shared" si="899"/>
        <v>0.21844678971572992</v>
      </c>
      <c r="AC25" s="96">
        <f t="shared" si="899"/>
        <v>0.18849588630301226</v>
      </c>
      <c r="AD25" s="96">
        <f t="shared" si="899"/>
        <v>0.16192848273398316</v>
      </c>
      <c r="AE25" s="96">
        <f t="shared" si="899"/>
        <v>0.14568580598017547</v>
      </c>
      <c r="AF25" s="96">
        <f t="shared" si="899"/>
        <v>0.13425874879574842</v>
      </c>
      <c r="AG25" s="96">
        <f t="shared" si="899"/>
        <v>0.12898591705735321</v>
      </c>
      <c r="AH25" s="96">
        <f t="shared" si="899"/>
        <v>0.12362703677056104</v>
      </c>
      <c r="AI25" s="96">
        <f t="shared" si="899"/>
        <v>0.1140579928308374</v>
      </c>
      <c r="AJ25" s="96">
        <f t="shared" si="899"/>
        <v>9.9943590872475951E-2</v>
      </c>
      <c r="AK25" s="96">
        <f t="shared" si="899"/>
        <v>8.6710194169443103E-2</v>
      </c>
      <c r="AL25" s="96">
        <f t="shared" si="899"/>
        <v>7.6793738661829813E-2</v>
      </c>
      <c r="AM25" s="96">
        <f t="shared" si="899"/>
        <v>6.9681793793911886E-2</v>
      </c>
      <c r="AN25" s="96">
        <f t="shared" si="899"/>
        <v>6.6067972006562226E-2</v>
      </c>
      <c r="AO25" s="96">
        <f t="shared" si="899"/>
        <v>6.2732515096318872E-2</v>
      </c>
      <c r="AP25" s="96">
        <f t="shared" si="899"/>
        <v>5.791390476107653E-2</v>
      </c>
      <c r="AQ25" s="96" t="e">
        <f t="shared" si="899"/>
        <v>#N/A</v>
      </c>
      <c r="AR25" s="96" t="e">
        <f t="shared" si="899"/>
        <v>#N/A</v>
      </c>
      <c r="AS25" s="96" t="e">
        <f t="shared" si="899"/>
        <v>#N/A</v>
      </c>
      <c r="AT25" s="96" t="e">
        <f t="shared" si="899"/>
        <v>#N/A</v>
      </c>
      <c r="AU25" s="96" t="e">
        <f t="shared" si="899"/>
        <v>#N/A</v>
      </c>
      <c r="AV25" s="96" t="e">
        <f t="shared" si="899"/>
        <v>#N/A</v>
      </c>
      <c r="AW25" s="96" t="e">
        <f t="shared" si="899"/>
        <v>#N/A</v>
      </c>
      <c r="AX25" s="96" t="e">
        <f t="shared" si="899"/>
        <v>#N/A</v>
      </c>
      <c r="AY25" s="96" t="e">
        <f t="shared" si="899"/>
        <v>#N/A</v>
      </c>
      <c r="AZ25" s="96" t="e">
        <f t="shared" si="899"/>
        <v>#N/A</v>
      </c>
      <c r="BA25" s="96" t="e">
        <f t="shared" si="899"/>
        <v>#N/A</v>
      </c>
      <c r="BB25" s="96" t="e">
        <f t="shared" si="899"/>
        <v>#N/A</v>
      </c>
      <c r="BC25" s="96" t="e">
        <f t="shared" si="899"/>
        <v>#N/A</v>
      </c>
      <c r="BD25" s="96" t="e">
        <f t="shared" si="899"/>
        <v>#N/A</v>
      </c>
      <c r="BE25" s="96" t="e">
        <f t="shared" si="899"/>
        <v>#N/A</v>
      </c>
      <c r="BF25" s="96" t="e">
        <f t="shared" si="899"/>
        <v>#N/A</v>
      </c>
      <c r="BG25" s="96" t="e">
        <f t="shared" si="899"/>
        <v>#N/A</v>
      </c>
      <c r="BH25" s="96" t="e">
        <f t="shared" si="899"/>
        <v>#N/A</v>
      </c>
      <c r="BI25" s="96" t="e">
        <f t="shared" si="899"/>
        <v>#N/A</v>
      </c>
      <c r="BJ25" s="96" t="e">
        <f t="shared" si="899"/>
        <v>#N/A</v>
      </c>
      <c r="BK25" s="96" t="e">
        <f t="shared" si="899"/>
        <v>#N/A</v>
      </c>
      <c r="BL25" s="96" t="e">
        <f t="shared" si="899"/>
        <v>#N/A</v>
      </c>
      <c r="BM25" s="96" t="e">
        <f t="shared" si="899"/>
        <v>#N/A</v>
      </c>
      <c r="BN25" s="96" t="e">
        <f t="shared" si="899"/>
        <v>#N/A</v>
      </c>
      <c r="BO25" s="96" t="e">
        <f t="shared" si="899"/>
        <v>#N/A</v>
      </c>
      <c r="BP25" s="96" t="e">
        <f t="shared" si="899"/>
        <v>#N/A</v>
      </c>
      <c r="BQ25" s="96" t="e">
        <f t="shared" ref="BQ25:EB25" si="900">AVERAGE(BO14:BQ14)</f>
        <v>#N/A</v>
      </c>
      <c r="BR25" s="96" t="e">
        <f t="shared" si="900"/>
        <v>#N/A</v>
      </c>
      <c r="BS25" s="96" t="e">
        <f t="shared" si="900"/>
        <v>#N/A</v>
      </c>
      <c r="BT25" s="96" t="e">
        <f t="shared" si="900"/>
        <v>#N/A</v>
      </c>
      <c r="BU25" s="96" t="e">
        <f t="shared" si="900"/>
        <v>#N/A</v>
      </c>
      <c r="BV25" s="96" t="e">
        <f t="shared" si="900"/>
        <v>#N/A</v>
      </c>
      <c r="BW25" s="96" t="e">
        <f t="shared" si="900"/>
        <v>#N/A</v>
      </c>
      <c r="BX25" s="96" t="e">
        <f t="shared" si="900"/>
        <v>#N/A</v>
      </c>
      <c r="BY25" s="96" t="e">
        <f t="shared" si="900"/>
        <v>#N/A</v>
      </c>
      <c r="BZ25" s="96" t="e">
        <f t="shared" si="900"/>
        <v>#N/A</v>
      </c>
      <c r="CA25" s="96" t="e">
        <f t="shared" si="900"/>
        <v>#N/A</v>
      </c>
      <c r="CB25" s="96" t="e">
        <f t="shared" si="900"/>
        <v>#N/A</v>
      </c>
      <c r="CC25" s="96" t="e">
        <f t="shared" si="900"/>
        <v>#N/A</v>
      </c>
      <c r="CD25" s="96" t="e">
        <f t="shared" si="900"/>
        <v>#N/A</v>
      </c>
      <c r="CE25" s="96" t="e">
        <f t="shared" si="900"/>
        <v>#N/A</v>
      </c>
      <c r="CF25" s="96" t="e">
        <f t="shared" si="900"/>
        <v>#N/A</v>
      </c>
      <c r="CG25" s="96" t="e">
        <f t="shared" si="900"/>
        <v>#N/A</v>
      </c>
      <c r="CH25" s="96" t="e">
        <f t="shared" si="900"/>
        <v>#N/A</v>
      </c>
      <c r="CI25" s="96" t="e">
        <f t="shared" si="900"/>
        <v>#N/A</v>
      </c>
      <c r="CJ25" s="96" t="e">
        <f t="shared" si="900"/>
        <v>#N/A</v>
      </c>
      <c r="CK25" s="96" t="e">
        <f t="shared" si="900"/>
        <v>#N/A</v>
      </c>
      <c r="CL25" s="96" t="e">
        <f t="shared" si="900"/>
        <v>#N/A</v>
      </c>
      <c r="CM25" s="96" t="e">
        <f t="shared" si="900"/>
        <v>#N/A</v>
      </c>
      <c r="CN25" s="96" t="e">
        <f t="shared" si="900"/>
        <v>#N/A</v>
      </c>
      <c r="CO25" s="96" t="e">
        <f t="shared" si="900"/>
        <v>#N/A</v>
      </c>
      <c r="CP25" s="96" t="e">
        <f t="shared" si="900"/>
        <v>#N/A</v>
      </c>
      <c r="CQ25" s="96" t="e">
        <f t="shared" si="900"/>
        <v>#N/A</v>
      </c>
      <c r="CR25" s="96" t="e">
        <f t="shared" si="900"/>
        <v>#N/A</v>
      </c>
      <c r="CS25" s="96" t="e">
        <f t="shared" si="900"/>
        <v>#N/A</v>
      </c>
      <c r="CT25" s="96" t="e">
        <f t="shared" si="900"/>
        <v>#N/A</v>
      </c>
      <c r="CU25" s="96" t="e">
        <f t="shared" si="900"/>
        <v>#N/A</v>
      </c>
      <c r="CV25" s="96" t="e">
        <f t="shared" si="900"/>
        <v>#N/A</v>
      </c>
      <c r="CW25" s="96" t="e">
        <f t="shared" si="900"/>
        <v>#N/A</v>
      </c>
      <c r="CX25" s="96" t="e">
        <f t="shared" si="900"/>
        <v>#N/A</v>
      </c>
      <c r="CY25" s="96" t="e">
        <f t="shared" si="900"/>
        <v>#N/A</v>
      </c>
      <c r="CZ25" s="96" t="e">
        <f t="shared" si="900"/>
        <v>#N/A</v>
      </c>
      <c r="DA25" s="96" t="e">
        <f t="shared" si="900"/>
        <v>#N/A</v>
      </c>
      <c r="DB25" s="96" t="e">
        <f t="shared" si="900"/>
        <v>#N/A</v>
      </c>
      <c r="DC25" s="96" t="e">
        <f t="shared" si="900"/>
        <v>#N/A</v>
      </c>
      <c r="DD25" s="96" t="e">
        <f t="shared" si="900"/>
        <v>#N/A</v>
      </c>
      <c r="DE25" s="96" t="e">
        <f t="shared" si="900"/>
        <v>#N/A</v>
      </c>
      <c r="DF25" s="96" t="e">
        <f t="shared" si="900"/>
        <v>#N/A</v>
      </c>
      <c r="DG25" s="96" t="e">
        <f t="shared" si="900"/>
        <v>#N/A</v>
      </c>
      <c r="DH25" s="96" t="e">
        <f t="shared" si="900"/>
        <v>#N/A</v>
      </c>
      <c r="DI25" s="96" t="e">
        <f t="shared" si="900"/>
        <v>#N/A</v>
      </c>
      <c r="DJ25" s="96" t="e">
        <f t="shared" si="900"/>
        <v>#N/A</v>
      </c>
      <c r="DK25" s="96" t="e">
        <f t="shared" si="900"/>
        <v>#N/A</v>
      </c>
      <c r="DL25" s="96" t="e">
        <f t="shared" si="900"/>
        <v>#N/A</v>
      </c>
      <c r="DM25" s="96" t="e">
        <f t="shared" si="900"/>
        <v>#N/A</v>
      </c>
      <c r="DN25" s="96" t="e">
        <f t="shared" si="900"/>
        <v>#N/A</v>
      </c>
      <c r="DO25" s="96" t="e">
        <f t="shared" si="900"/>
        <v>#N/A</v>
      </c>
      <c r="DP25" s="96" t="e">
        <f t="shared" si="900"/>
        <v>#N/A</v>
      </c>
      <c r="DQ25" s="96" t="e">
        <f t="shared" si="900"/>
        <v>#N/A</v>
      </c>
      <c r="DR25" s="96" t="e">
        <f t="shared" si="900"/>
        <v>#N/A</v>
      </c>
      <c r="DS25" s="96" t="e">
        <f t="shared" si="900"/>
        <v>#N/A</v>
      </c>
      <c r="DT25" s="96" t="e">
        <f t="shared" si="900"/>
        <v>#N/A</v>
      </c>
      <c r="DU25" s="96" t="e">
        <f t="shared" si="900"/>
        <v>#N/A</v>
      </c>
      <c r="DV25" s="96" t="e">
        <f t="shared" si="900"/>
        <v>#N/A</v>
      </c>
      <c r="DW25" s="96" t="e">
        <f t="shared" si="900"/>
        <v>#N/A</v>
      </c>
      <c r="DX25" s="96" t="e">
        <f t="shared" si="900"/>
        <v>#N/A</v>
      </c>
      <c r="DY25" s="96" t="e">
        <f t="shared" si="900"/>
        <v>#N/A</v>
      </c>
      <c r="DZ25" s="96" t="e">
        <f t="shared" si="900"/>
        <v>#N/A</v>
      </c>
      <c r="EA25" s="96" t="e">
        <f t="shared" si="900"/>
        <v>#N/A</v>
      </c>
      <c r="EB25" s="96" t="e">
        <f t="shared" si="900"/>
        <v>#N/A</v>
      </c>
      <c r="EC25" s="96" t="e">
        <f t="shared" ref="EC25:GN25" si="901">AVERAGE(EA14:EC14)</f>
        <v>#N/A</v>
      </c>
      <c r="ED25" s="96" t="e">
        <f t="shared" si="901"/>
        <v>#N/A</v>
      </c>
      <c r="EE25" s="96" t="e">
        <f t="shared" si="901"/>
        <v>#N/A</v>
      </c>
      <c r="EF25" s="96" t="e">
        <f t="shared" si="901"/>
        <v>#N/A</v>
      </c>
      <c r="EG25" s="96" t="e">
        <f t="shared" si="901"/>
        <v>#N/A</v>
      </c>
      <c r="EH25" s="96" t="e">
        <f t="shared" si="901"/>
        <v>#N/A</v>
      </c>
      <c r="EI25" s="96" t="e">
        <f t="shared" si="901"/>
        <v>#N/A</v>
      </c>
      <c r="EJ25" s="96" t="e">
        <f t="shared" si="901"/>
        <v>#N/A</v>
      </c>
      <c r="EK25" s="96" t="e">
        <f t="shared" si="901"/>
        <v>#N/A</v>
      </c>
      <c r="EL25" s="96" t="e">
        <f t="shared" si="901"/>
        <v>#N/A</v>
      </c>
      <c r="EM25" s="96" t="e">
        <f t="shared" si="901"/>
        <v>#N/A</v>
      </c>
      <c r="EN25" s="96" t="e">
        <f t="shared" si="901"/>
        <v>#N/A</v>
      </c>
      <c r="EO25" s="96" t="e">
        <f t="shared" si="901"/>
        <v>#N/A</v>
      </c>
      <c r="EP25" s="96" t="e">
        <f t="shared" si="901"/>
        <v>#N/A</v>
      </c>
      <c r="EQ25" s="96" t="e">
        <f t="shared" si="901"/>
        <v>#N/A</v>
      </c>
      <c r="ER25" s="96" t="e">
        <f t="shared" si="901"/>
        <v>#N/A</v>
      </c>
      <c r="ES25" s="96" t="e">
        <f t="shared" si="901"/>
        <v>#N/A</v>
      </c>
      <c r="ET25" s="96" t="e">
        <f t="shared" si="901"/>
        <v>#N/A</v>
      </c>
      <c r="EU25" s="96" t="e">
        <f t="shared" si="901"/>
        <v>#N/A</v>
      </c>
      <c r="EV25" s="96" t="e">
        <f t="shared" si="901"/>
        <v>#N/A</v>
      </c>
      <c r="EW25" s="96" t="e">
        <f t="shared" si="901"/>
        <v>#N/A</v>
      </c>
      <c r="EX25" s="96" t="e">
        <f t="shared" si="901"/>
        <v>#N/A</v>
      </c>
      <c r="EY25" s="96" t="e">
        <f t="shared" si="901"/>
        <v>#N/A</v>
      </c>
      <c r="EZ25" s="96" t="e">
        <f t="shared" si="901"/>
        <v>#N/A</v>
      </c>
      <c r="FA25" s="96" t="e">
        <f t="shared" si="901"/>
        <v>#N/A</v>
      </c>
      <c r="FB25" s="96" t="e">
        <f t="shared" si="901"/>
        <v>#N/A</v>
      </c>
      <c r="FC25" s="96" t="e">
        <f t="shared" si="901"/>
        <v>#N/A</v>
      </c>
      <c r="FD25" s="96" t="e">
        <f t="shared" si="901"/>
        <v>#N/A</v>
      </c>
      <c r="FE25" s="96" t="e">
        <f t="shared" si="901"/>
        <v>#N/A</v>
      </c>
      <c r="FF25" s="96" t="e">
        <f t="shared" si="901"/>
        <v>#N/A</v>
      </c>
      <c r="FG25" s="96" t="e">
        <f t="shared" si="901"/>
        <v>#N/A</v>
      </c>
      <c r="FH25" s="96" t="e">
        <f t="shared" si="901"/>
        <v>#N/A</v>
      </c>
      <c r="FI25" s="96" t="e">
        <f t="shared" si="901"/>
        <v>#N/A</v>
      </c>
      <c r="FJ25" s="96" t="e">
        <f t="shared" si="901"/>
        <v>#N/A</v>
      </c>
      <c r="FK25" s="96" t="e">
        <f t="shared" si="901"/>
        <v>#N/A</v>
      </c>
      <c r="FL25" s="96" t="e">
        <f t="shared" si="901"/>
        <v>#N/A</v>
      </c>
      <c r="FM25" s="96" t="e">
        <f t="shared" si="901"/>
        <v>#N/A</v>
      </c>
      <c r="FN25" s="96" t="e">
        <f t="shared" si="901"/>
        <v>#N/A</v>
      </c>
      <c r="FO25" s="96" t="e">
        <f t="shared" si="901"/>
        <v>#N/A</v>
      </c>
      <c r="FP25" s="96" t="e">
        <f t="shared" si="901"/>
        <v>#N/A</v>
      </c>
      <c r="FQ25" s="96" t="e">
        <f t="shared" si="901"/>
        <v>#N/A</v>
      </c>
      <c r="FR25" s="96" t="e">
        <f t="shared" si="901"/>
        <v>#N/A</v>
      </c>
      <c r="FS25" s="96" t="e">
        <f t="shared" si="901"/>
        <v>#N/A</v>
      </c>
      <c r="FT25" s="96" t="e">
        <f t="shared" si="901"/>
        <v>#N/A</v>
      </c>
      <c r="FU25" s="96" t="e">
        <f t="shared" si="901"/>
        <v>#N/A</v>
      </c>
      <c r="FV25" s="96" t="e">
        <f t="shared" si="901"/>
        <v>#N/A</v>
      </c>
      <c r="FW25" s="96" t="e">
        <f t="shared" si="901"/>
        <v>#N/A</v>
      </c>
      <c r="FX25" s="96" t="e">
        <f t="shared" si="901"/>
        <v>#N/A</v>
      </c>
      <c r="FY25" s="96" t="e">
        <f t="shared" si="901"/>
        <v>#N/A</v>
      </c>
      <c r="FZ25" s="96" t="e">
        <f t="shared" si="901"/>
        <v>#N/A</v>
      </c>
      <c r="GA25" s="96" t="e">
        <f t="shared" si="901"/>
        <v>#N/A</v>
      </c>
      <c r="GB25" s="96" t="e">
        <f t="shared" si="901"/>
        <v>#N/A</v>
      </c>
      <c r="GC25" s="96" t="e">
        <f t="shared" si="901"/>
        <v>#N/A</v>
      </c>
      <c r="GD25" s="96" t="e">
        <f t="shared" si="901"/>
        <v>#N/A</v>
      </c>
      <c r="GE25" s="96" t="e">
        <f t="shared" si="901"/>
        <v>#N/A</v>
      </c>
      <c r="GF25" s="96" t="e">
        <f t="shared" si="901"/>
        <v>#N/A</v>
      </c>
      <c r="GG25" s="96" t="e">
        <f t="shared" si="901"/>
        <v>#N/A</v>
      </c>
      <c r="GH25" s="96" t="e">
        <f t="shared" si="901"/>
        <v>#N/A</v>
      </c>
      <c r="GI25" s="96" t="e">
        <f t="shared" si="901"/>
        <v>#N/A</v>
      </c>
      <c r="GJ25" s="96" t="e">
        <f t="shared" si="901"/>
        <v>#N/A</v>
      </c>
      <c r="GK25" s="96" t="e">
        <f t="shared" si="901"/>
        <v>#N/A</v>
      </c>
      <c r="GL25" s="96" t="e">
        <f t="shared" si="901"/>
        <v>#N/A</v>
      </c>
      <c r="GM25" s="96" t="e">
        <f t="shared" si="901"/>
        <v>#N/A</v>
      </c>
      <c r="GN25" s="96" t="e">
        <f t="shared" si="901"/>
        <v>#N/A</v>
      </c>
      <c r="GO25" s="96" t="e">
        <f t="shared" ref="GO25:IZ25" si="902">AVERAGE(GM14:GO14)</f>
        <v>#N/A</v>
      </c>
      <c r="GP25" s="96" t="e">
        <f t="shared" si="902"/>
        <v>#N/A</v>
      </c>
      <c r="GQ25" s="96" t="e">
        <f t="shared" si="902"/>
        <v>#N/A</v>
      </c>
      <c r="GR25" s="96" t="e">
        <f t="shared" si="902"/>
        <v>#N/A</v>
      </c>
      <c r="GS25" s="96" t="e">
        <f t="shared" si="902"/>
        <v>#N/A</v>
      </c>
      <c r="GT25" s="96" t="e">
        <f t="shared" si="902"/>
        <v>#N/A</v>
      </c>
      <c r="GU25" s="96" t="e">
        <f t="shared" si="902"/>
        <v>#N/A</v>
      </c>
      <c r="GV25" s="96" t="e">
        <f t="shared" si="902"/>
        <v>#N/A</v>
      </c>
      <c r="GW25" s="96" t="e">
        <f t="shared" si="902"/>
        <v>#N/A</v>
      </c>
      <c r="GX25" s="96" t="e">
        <f t="shared" si="902"/>
        <v>#N/A</v>
      </c>
      <c r="GY25" s="96" t="e">
        <f t="shared" si="902"/>
        <v>#N/A</v>
      </c>
      <c r="GZ25" s="96" t="e">
        <f t="shared" si="902"/>
        <v>#N/A</v>
      </c>
      <c r="HA25" s="96" t="e">
        <f t="shared" si="902"/>
        <v>#N/A</v>
      </c>
      <c r="HB25" s="96" t="e">
        <f t="shared" si="902"/>
        <v>#N/A</v>
      </c>
      <c r="HC25" s="96" t="e">
        <f t="shared" si="902"/>
        <v>#N/A</v>
      </c>
      <c r="HD25" s="96" t="e">
        <f t="shared" si="902"/>
        <v>#N/A</v>
      </c>
      <c r="HE25" s="96" t="e">
        <f t="shared" si="902"/>
        <v>#N/A</v>
      </c>
      <c r="HF25" s="96" t="e">
        <f t="shared" si="902"/>
        <v>#N/A</v>
      </c>
      <c r="HG25" s="96" t="e">
        <f t="shared" si="902"/>
        <v>#N/A</v>
      </c>
      <c r="HH25" s="96" t="e">
        <f t="shared" si="902"/>
        <v>#N/A</v>
      </c>
      <c r="HI25" s="96" t="e">
        <f t="shared" si="902"/>
        <v>#N/A</v>
      </c>
      <c r="HJ25" s="96" t="e">
        <f t="shared" si="902"/>
        <v>#N/A</v>
      </c>
      <c r="HK25" s="96" t="e">
        <f t="shared" si="902"/>
        <v>#N/A</v>
      </c>
      <c r="HL25" s="96" t="e">
        <f t="shared" si="902"/>
        <v>#N/A</v>
      </c>
      <c r="HM25" s="96" t="e">
        <f t="shared" si="902"/>
        <v>#N/A</v>
      </c>
      <c r="HN25" s="96" t="e">
        <f t="shared" si="902"/>
        <v>#N/A</v>
      </c>
      <c r="HO25" s="96" t="e">
        <f t="shared" si="902"/>
        <v>#N/A</v>
      </c>
      <c r="HP25" s="96" t="e">
        <f t="shared" si="902"/>
        <v>#N/A</v>
      </c>
      <c r="HQ25" s="96" t="e">
        <f t="shared" si="902"/>
        <v>#N/A</v>
      </c>
      <c r="HR25" s="96" t="e">
        <f t="shared" si="902"/>
        <v>#N/A</v>
      </c>
      <c r="HS25" s="96" t="e">
        <f t="shared" si="902"/>
        <v>#N/A</v>
      </c>
      <c r="HT25" s="96" t="e">
        <f t="shared" si="902"/>
        <v>#N/A</v>
      </c>
      <c r="HU25" s="96" t="e">
        <f t="shared" si="902"/>
        <v>#N/A</v>
      </c>
      <c r="HV25" s="96" t="e">
        <f t="shared" si="902"/>
        <v>#N/A</v>
      </c>
      <c r="HW25" s="96" t="e">
        <f t="shared" si="902"/>
        <v>#N/A</v>
      </c>
      <c r="HX25" s="96" t="e">
        <f t="shared" si="902"/>
        <v>#N/A</v>
      </c>
      <c r="HY25" s="96" t="e">
        <f t="shared" si="902"/>
        <v>#N/A</v>
      </c>
      <c r="HZ25" s="96" t="e">
        <f t="shared" si="902"/>
        <v>#N/A</v>
      </c>
      <c r="IA25" s="96" t="e">
        <f t="shared" si="902"/>
        <v>#N/A</v>
      </c>
      <c r="IB25" s="96" t="e">
        <f t="shared" si="902"/>
        <v>#N/A</v>
      </c>
      <c r="IC25" s="96" t="e">
        <f t="shared" si="902"/>
        <v>#N/A</v>
      </c>
      <c r="ID25" s="96" t="e">
        <f t="shared" si="902"/>
        <v>#N/A</v>
      </c>
      <c r="IE25" s="96" t="e">
        <f t="shared" si="902"/>
        <v>#N/A</v>
      </c>
      <c r="IF25" s="96" t="e">
        <f t="shared" si="902"/>
        <v>#N/A</v>
      </c>
      <c r="IG25" s="96" t="e">
        <f t="shared" si="902"/>
        <v>#N/A</v>
      </c>
      <c r="IH25" s="96" t="e">
        <f t="shared" si="902"/>
        <v>#N/A</v>
      </c>
      <c r="II25" s="96" t="e">
        <f t="shared" si="902"/>
        <v>#N/A</v>
      </c>
      <c r="IJ25" s="96" t="e">
        <f t="shared" si="902"/>
        <v>#N/A</v>
      </c>
      <c r="IK25" s="96" t="e">
        <f t="shared" si="902"/>
        <v>#N/A</v>
      </c>
      <c r="IL25" s="96" t="e">
        <f t="shared" si="902"/>
        <v>#N/A</v>
      </c>
      <c r="IM25" s="96" t="e">
        <f t="shared" si="902"/>
        <v>#N/A</v>
      </c>
      <c r="IN25" s="96" t="e">
        <f t="shared" si="902"/>
        <v>#N/A</v>
      </c>
      <c r="IO25" s="96" t="e">
        <f t="shared" si="902"/>
        <v>#N/A</v>
      </c>
      <c r="IP25" s="96" t="e">
        <f t="shared" si="902"/>
        <v>#N/A</v>
      </c>
      <c r="IQ25" s="96" t="e">
        <f t="shared" si="902"/>
        <v>#N/A</v>
      </c>
      <c r="IR25" s="96" t="e">
        <f t="shared" si="902"/>
        <v>#N/A</v>
      </c>
      <c r="IS25" s="96" t="e">
        <f t="shared" si="902"/>
        <v>#N/A</v>
      </c>
      <c r="IT25" s="96" t="e">
        <f t="shared" si="902"/>
        <v>#N/A</v>
      </c>
      <c r="IU25" s="96" t="e">
        <f t="shared" si="902"/>
        <v>#N/A</v>
      </c>
      <c r="IV25" s="96" t="e">
        <f t="shared" si="902"/>
        <v>#N/A</v>
      </c>
      <c r="IW25" s="96" t="e">
        <f t="shared" si="902"/>
        <v>#N/A</v>
      </c>
      <c r="IX25" s="96" t="e">
        <f t="shared" si="902"/>
        <v>#N/A</v>
      </c>
      <c r="IY25" s="96" t="e">
        <f t="shared" si="902"/>
        <v>#N/A</v>
      </c>
      <c r="IZ25" s="96" t="e">
        <f t="shared" si="902"/>
        <v>#N/A</v>
      </c>
      <c r="JA25" s="96" t="e">
        <f t="shared" ref="JA25:KN25" si="903">AVERAGE(IY14:JA14)</f>
        <v>#N/A</v>
      </c>
      <c r="JB25" s="96" t="e">
        <f t="shared" si="903"/>
        <v>#N/A</v>
      </c>
      <c r="JC25" s="96" t="e">
        <f t="shared" si="903"/>
        <v>#N/A</v>
      </c>
      <c r="JD25" s="96" t="e">
        <f t="shared" si="903"/>
        <v>#N/A</v>
      </c>
      <c r="JE25" s="96" t="e">
        <f t="shared" si="903"/>
        <v>#N/A</v>
      </c>
      <c r="JF25" s="96" t="e">
        <f t="shared" si="903"/>
        <v>#N/A</v>
      </c>
      <c r="JG25" s="96" t="e">
        <f t="shared" si="903"/>
        <v>#N/A</v>
      </c>
      <c r="JH25" s="96" t="e">
        <f t="shared" si="903"/>
        <v>#N/A</v>
      </c>
      <c r="JI25" s="96" t="e">
        <f t="shared" si="903"/>
        <v>#N/A</v>
      </c>
      <c r="JJ25" s="96" t="e">
        <f t="shared" si="903"/>
        <v>#N/A</v>
      </c>
      <c r="JK25" s="96" t="e">
        <f t="shared" si="903"/>
        <v>#N/A</v>
      </c>
      <c r="JL25" s="96" t="e">
        <f t="shared" si="903"/>
        <v>#N/A</v>
      </c>
      <c r="JM25" s="96" t="e">
        <f t="shared" si="903"/>
        <v>#N/A</v>
      </c>
      <c r="JN25" s="96" t="e">
        <f t="shared" si="903"/>
        <v>#N/A</v>
      </c>
      <c r="JO25" s="96" t="e">
        <f t="shared" si="903"/>
        <v>#N/A</v>
      </c>
      <c r="JP25" s="96" t="e">
        <f t="shared" si="903"/>
        <v>#N/A</v>
      </c>
      <c r="JQ25" s="96" t="e">
        <f t="shared" si="903"/>
        <v>#N/A</v>
      </c>
      <c r="JR25" s="96" t="e">
        <f t="shared" si="903"/>
        <v>#N/A</v>
      </c>
      <c r="JS25" s="96" t="e">
        <f t="shared" si="903"/>
        <v>#N/A</v>
      </c>
      <c r="JT25" s="96" t="e">
        <f t="shared" si="903"/>
        <v>#N/A</v>
      </c>
      <c r="JU25" s="96" t="e">
        <f t="shared" si="903"/>
        <v>#N/A</v>
      </c>
      <c r="JV25" s="96" t="e">
        <f t="shared" si="903"/>
        <v>#N/A</v>
      </c>
      <c r="JW25" s="96" t="e">
        <f t="shared" si="903"/>
        <v>#N/A</v>
      </c>
      <c r="JX25" s="96" t="e">
        <f t="shared" si="903"/>
        <v>#N/A</v>
      </c>
      <c r="JY25" s="96" t="e">
        <f t="shared" si="903"/>
        <v>#N/A</v>
      </c>
      <c r="JZ25" s="96" t="e">
        <f t="shared" si="903"/>
        <v>#N/A</v>
      </c>
      <c r="KA25" s="96" t="e">
        <f t="shared" si="903"/>
        <v>#N/A</v>
      </c>
      <c r="KB25" s="96" t="e">
        <f t="shared" si="903"/>
        <v>#N/A</v>
      </c>
      <c r="KC25" s="96" t="e">
        <f t="shared" si="903"/>
        <v>#N/A</v>
      </c>
      <c r="KD25" s="96" t="e">
        <f t="shared" si="903"/>
        <v>#N/A</v>
      </c>
      <c r="KE25" s="96" t="e">
        <f t="shared" si="903"/>
        <v>#N/A</v>
      </c>
      <c r="KF25" s="96" t="e">
        <f t="shared" si="903"/>
        <v>#N/A</v>
      </c>
      <c r="KG25" s="96" t="e">
        <f t="shared" si="903"/>
        <v>#N/A</v>
      </c>
      <c r="KH25" s="96" t="e">
        <f t="shared" si="903"/>
        <v>#N/A</v>
      </c>
      <c r="KI25" s="96" t="e">
        <f t="shared" si="903"/>
        <v>#N/A</v>
      </c>
      <c r="KJ25" s="96" t="e">
        <f t="shared" si="903"/>
        <v>#N/A</v>
      </c>
      <c r="KK25" s="96" t="e">
        <f t="shared" si="903"/>
        <v>#N/A</v>
      </c>
      <c r="KL25" s="96" t="e">
        <f t="shared" si="903"/>
        <v>#N/A</v>
      </c>
      <c r="KM25" s="96" t="e">
        <f t="shared" si="903"/>
        <v>#N/A</v>
      </c>
      <c r="KN25" s="96" t="e">
        <f t="shared" si="903"/>
        <v>#N/A</v>
      </c>
    </row>
    <row r="26" spans="1:300" x14ac:dyDescent="0.3">
      <c r="A26" t="str">
        <f t="shared" ref="A26:A31" si="904">A15</f>
        <v>US</v>
      </c>
      <c r="G26" s="96">
        <f t="shared" ref="G26:R31" si="905">AVERAGE(E15:G15)</f>
        <v>0.1486983549970351</v>
      </c>
      <c r="H26" s="96">
        <f t="shared" si="899"/>
        <v>0.16668140376963958</v>
      </c>
      <c r="I26" s="96">
        <f t="shared" si="899"/>
        <v>0.18042456243718838</v>
      </c>
      <c r="J26" s="96">
        <f t="shared" si="899"/>
        <v>0.19307471951665112</v>
      </c>
      <c r="K26" s="96">
        <f t="shared" si="899"/>
        <v>0.1897971860505451</v>
      </c>
      <c r="L26" s="96">
        <f t="shared" si="899"/>
        <v>0.186068423623174</v>
      </c>
      <c r="M26" s="96">
        <f t="shared" si="899"/>
        <v>0.18254515571959073</v>
      </c>
      <c r="N26" s="96">
        <f t="shared" si="899"/>
        <v>0.18675845359456492</v>
      </c>
      <c r="O26" s="96">
        <f t="shared" si="899"/>
        <v>0.19443539258681897</v>
      </c>
      <c r="P26" s="96">
        <f t="shared" si="899"/>
        <v>0.20312402907844093</v>
      </c>
      <c r="Q26" s="96">
        <f t="shared" si="899"/>
        <v>0.24041787392395686</v>
      </c>
      <c r="R26" s="96">
        <f t="shared" si="899"/>
        <v>0.27083994580889242</v>
      </c>
      <c r="S26" s="96">
        <f t="shared" si="899"/>
        <v>0.30107075140926182</v>
      </c>
      <c r="T26" s="96">
        <f t="shared" si="899"/>
        <v>0.30469121678872207</v>
      </c>
      <c r="U26" s="96">
        <f t="shared" si="899"/>
        <v>0.32233001716656068</v>
      </c>
      <c r="V26" s="96">
        <f t="shared" si="899"/>
        <v>0.32036091681841672</v>
      </c>
      <c r="W26" s="96">
        <f t="shared" si="899"/>
        <v>0.32035061468773551</v>
      </c>
      <c r="X26" s="96">
        <f t="shared" si="899"/>
        <v>0.30417101773099758</v>
      </c>
      <c r="Y26" s="96">
        <f t="shared" si="899"/>
        <v>0.31034325343393881</v>
      </c>
      <c r="Z26" s="96">
        <f t="shared" si="899"/>
        <v>0.3051697753408143</v>
      </c>
      <c r="AA26" s="96">
        <f t="shared" si="899"/>
        <v>0.29480967933899477</v>
      </c>
      <c r="AB26" s="96">
        <f t="shared" si="899"/>
        <v>0.27927817545206729</v>
      </c>
      <c r="AC26" s="96">
        <f t="shared" si="899"/>
        <v>0.26845324985504943</v>
      </c>
      <c r="AD26" s="96">
        <f t="shared" si="899"/>
        <v>0.25583542813827931</v>
      </c>
      <c r="AE26" s="96">
        <f t="shared" si="899"/>
        <v>0.2493636656996526</v>
      </c>
      <c r="AF26" s="96">
        <f t="shared" si="899"/>
        <v>0.24029294433929901</v>
      </c>
      <c r="AG26" s="96">
        <f t="shared" si="899"/>
        <v>0.23502934862188227</v>
      </c>
      <c r="AH26" s="96">
        <f t="shared" si="899"/>
        <v>0.2217319754139857</v>
      </c>
      <c r="AI26" s="96">
        <f t="shared" si="899"/>
        <v>0.2026819828229888</v>
      </c>
      <c r="AJ26" s="96">
        <f t="shared" si="899"/>
        <v>0.18125836365815387</v>
      </c>
      <c r="AK26" s="96">
        <f t="shared" si="899"/>
        <v>0.16708392033026498</v>
      </c>
      <c r="AL26" s="96">
        <f t="shared" si="899"/>
        <v>0.15613686706664467</v>
      </c>
      <c r="AM26" s="96">
        <f t="shared" si="899"/>
        <v>0.14760373351887987</v>
      </c>
      <c r="AN26" s="96">
        <f t="shared" si="899"/>
        <v>0.14082626438283344</v>
      </c>
      <c r="AO26" s="96">
        <f t="shared" si="899"/>
        <v>0.13073139068747519</v>
      </c>
      <c r="AP26" s="96">
        <f t="shared" si="899"/>
        <v>0.11669991754088731</v>
      </c>
      <c r="AQ26" s="96">
        <f t="shared" si="899"/>
        <v>0.1022039846927844</v>
      </c>
      <c r="AR26" s="96">
        <f t="shared" si="899"/>
        <v>9.3276969313448463E-2</v>
      </c>
      <c r="AS26" s="96">
        <f t="shared" si="899"/>
        <v>9.3621793426333991E-2</v>
      </c>
      <c r="AT26" s="96">
        <f t="shared" si="899"/>
        <v>9.8560249728066804E-2</v>
      </c>
      <c r="AU26" s="96">
        <f t="shared" si="899"/>
        <v>0.10406894069307548</v>
      </c>
      <c r="AV26" s="96">
        <f t="shared" si="899"/>
        <v>0.10248176944904157</v>
      </c>
      <c r="AW26" s="96">
        <f t="shared" si="899"/>
        <v>9.3961383188546632E-2</v>
      </c>
      <c r="AX26" s="96" t="e">
        <f t="shared" si="899"/>
        <v>#N/A</v>
      </c>
      <c r="AY26" s="96" t="e">
        <f t="shared" si="899"/>
        <v>#N/A</v>
      </c>
      <c r="AZ26" s="96" t="e">
        <f t="shared" si="899"/>
        <v>#N/A</v>
      </c>
      <c r="BA26" s="96" t="e">
        <f t="shared" si="899"/>
        <v>#N/A</v>
      </c>
      <c r="BB26" s="96" t="e">
        <f t="shared" si="899"/>
        <v>#N/A</v>
      </c>
      <c r="BC26" s="96" t="e">
        <f t="shared" si="899"/>
        <v>#N/A</v>
      </c>
      <c r="BD26" s="96" t="e">
        <f t="shared" si="899"/>
        <v>#N/A</v>
      </c>
      <c r="BE26" s="96" t="e">
        <f t="shared" si="899"/>
        <v>#N/A</v>
      </c>
      <c r="BF26" s="96" t="e">
        <f t="shared" si="899"/>
        <v>#N/A</v>
      </c>
      <c r="BG26" s="96" t="e">
        <f t="shared" si="899"/>
        <v>#N/A</v>
      </c>
      <c r="BH26" s="96" t="e">
        <f t="shared" si="899"/>
        <v>#N/A</v>
      </c>
      <c r="BI26" s="96" t="e">
        <f t="shared" si="899"/>
        <v>#N/A</v>
      </c>
      <c r="BJ26" s="96" t="e">
        <f t="shared" si="899"/>
        <v>#N/A</v>
      </c>
      <c r="BK26" s="96" t="e">
        <f t="shared" si="899"/>
        <v>#N/A</v>
      </c>
      <c r="BL26" s="96" t="e">
        <f t="shared" si="899"/>
        <v>#N/A</v>
      </c>
      <c r="BM26" s="96" t="e">
        <f t="shared" si="899"/>
        <v>#N/A</v>
      </c>
      <c r="BN26" s="96" t="e">
        <f t="shared" si="899"/>
        <v>#N/A</v>
      </c>
      <c r="BO26" s="96" t="e">
        <f t="shared" si="899"/>
        <v>#N/A</v>
      </c>
      <c r="BP26" s="96" t="e">
        <f t="shared" ref="BP26:BP31" si="906">AVERAGE(BN15:BP15)</f>
        <v>#N/A</v>
      </c>
      <c r="BQ26" s="96" t="e">
        <f t="shared" ref="BQ26:BQ31" si="907">AVERAGE(BO15:BQ15)</f>
        <v>#N/A</v>
      </c>
      <c r="BR26" s="96" t="e">
        <f t="shared" ref="BR26:BR31" si="908">AVERAGE(BP15:BR15)</f>
        <v>#N/A</v>
      </c>
      <c r="BS26" s="96" t="e">
        <f t="shared" ref="BS26:BS31" si="909">AVERAGE(BQ15:BS15)</f>
        <v>#N/A</v>
      </c>
      <c r="BT26" s="96" t="e">
        <f t="shared" ref="BT26:BT31" si="910">AVERAGE(BR15:BT15)</f>
        <v>#N/A</v>
      </c>
      <c r="BU26" s="96" t="e">
        <f t="shared" ref="BU26:BU31" si="911">AVERAGE(BS15:BU15)</f>
        <v>#N/A</v>
      </c>
      <c r="BV26" s="96" t="e">
        <f t="shared" ref="BV26:BV31" si="912">AVERAGE(BT15:BV15)</f>
        <v>#N/A</v>
      </c>
      <c r="BW26" s="96" t="e">
        <f t="shared" ref="BW26:BW31" si="913">AVERAGE(BU15:BW15)</f>
        <v>#N/A</v>
      </c>
      <c r="BX26" s="96" t="e">
        <f t="shared" ref="BX26:BX31" si="914">AVERAGE(BV15:BX15)</f>
        <v>#N/A</v>
      </c>
      <c r="BY26" s="96" t="e">
        <f t="shared" ref="BY26:BY31" si="915">AVERAGE(BW15:BY15)</f>
        <v>#N/A</v>
      </c>
      <c r="BZ26" s="96" t="e">
        <f t="shared" ref="BZ26:BZ31" si="916">AVERAGE(BX15:BZ15)</f>
        <v>#N/A</v>
      </c>
      <c r="CA26" s="96" t="e">
        <f t="shared" ref="CA26:CA31" si="917">AVERAGE(BY15:CA15)</f>
        <v>#N/A</v>
      </c>
      <c r="CB26" s="96" t="e">
        <f t="shared" ref="CB26:CB31" si="918">AVERAGE(BZ15:CB15)</f>
        <v>#N/A</v>
      </c>
      <c r="CC26" s="96" t="e">
        <f t="shared" ref="CC26:CC31" si="919">AVERAGE(CA15:CC15)</f>
        <v>#N/A</v>
      </c>
      <c r="CD26" s="96" t="e">
        <f t="shared" ref="CD26:CD31" si="920">AVERAGE(CB15:CD15)</f>
        <v>#N/A</v>
      </c>
      <c r="CE26" s="96" t="e">
        <f t="shared" ref="CE26:CE31" si="921">AVERAGE(CC15:CE15)</f>
        <v>#N/A</v>
      </c>
      <c r="CF26" s="96" t="e">
        <f t="shared" ref="CF26:CF31" si="922">AVERAGE(CD15:CF15)</f>
        <v>#N/A</v>
      </c>
      <c r="CG26" s="96" t="e">
        <f t="shared" ref="CG26:CG31" si="923">AVERAGE(CE15:CG15)</f>
        <v>#N/A</v>
      </c>
      <c r="CH26" s="96" t="e">
        <f t="shared" ref="CH26:CH31" si="924">AVERAGE(CF15:CH15)</f>
        <v>#N/A</v>
      </c>
      <c r="CI26" s="96" t="e">
        <f t="shared" ref="CI26:CI31" si="925">AVERAGE(CG15:CI15)</f>
        <v>#N/A</v>
      </c>
      <c r="CJ26" s="96" t="e">
        <f t="shared" ref="CJ26:CJ31" si="926">AVERAGE(CH15:CJ15)</f>
        <v>#N/A</v>
      </c>
      <c r="CK26" s="96" t="e">
        <f t="shared" ref="CK26:CK31" si="927">AVERAGE(CI15:CK15)</f>
        <v>#N/A</v>
      </c>
      <c r="CL26" s="96" t="e">
        <f t="shared" ref="CL26:CL31" si="928">AVERAGE(CJ15:CL15)</f>
        <v>#N/A</v>
      </c>
      <c r="CM26" s="96" t="e">
        <f t="shared" ref="CM26:CM31" si="929">AVERAGE(CK15:CM15)</f>
        <v>#N/A</v>
      </c>
      <c r="CN26" s="96" t="e">
        <f t="shared" ref="CN26:CN31" si="930">AVERAGE(CL15:CN15)</f>
        <v>#N/A</v>
      </c>
      <c r="CO26" s="96" t="e">
        <f t="shared" ref="CO26:CO31" si="931">AVERAGE(CM15:CO15)</f>
        <v>#N/A</v>
      </c>
      <c r="CP26" s="96" t="e">
        <f t="shared" ref="CP26:CP31" si="932">AVERAGE(CN15:CP15)</f>
        <v>#N/A</v>
      </c>
      <c r="CQ26" s="96" t="e">
        <f t="shared" ref="CQ26:CQ31" si="933">AVERAGE(CO15:CQ15)</f>
        <v>#N/A</v>
      </c>
      <c r="CR26" s="96" t="e">
        <f t="shared" ref="CR26:CR31" si="934">AVERAGE(CP15:CR15)</f>
        <v>#N/A</v>
      </c>
      <c r="CS26" s="96" t="e">
        <f t="shared" ref="CS26:CS31" si="935">AVERAGE(CQ15:CS15)</f>
        <v>#N/A</v>
      </c>
      <c r="CT26" s="96" t="e">
        <f t="shared" ref="CT26:CT31" si="936">AVERAGE(CR15:CT15)</f>
        <v>#N/A</v>
      </c>
      <c r="CU26" s="96" t="e">
        <f t="shared" ref="CU26:CU31" si="937">AVERAGE(CS15:CU15)</f>
        <v>#N/A</v>
      </c>
      <c r="CV26" s="96" t="e">
        <f t="shared" ref="CV26:CV31" si="938">AVERAGE(CT15:CV15)</f>
        <v>#N/A</v>
      </c>
      <c r="CW26" s="96" t="e">
        <f t="shared" ref="CW26:CW31" si="939">AVERAGE(CU15:CW15)</f>
        <v>#N/A</v>
      </c>
      <c r="CX26" s="96" t="e">
        <f t="shared" ref="CX26:CX31" si="940">AVERAGE(CV15:CX15)</f>
        <v>#N/A</v>
      </c>
      <c r="CY26" s="96" t="e">
        <f t="shared" ref="CY26:CY31" si="941">AVERAGE(CW15:CY15)</f>
        <v>#N/A</v>
      </c>
      <c r="CZ26" s="96" t="e">
        <f t="shared" ref="CZ26:CZ31" si="942">AVERAGE(CX15:CZ15)</f>
        <v>#N/A</v>
      </c>
      <c r="DA26" s="96" t="e">
        <f t="shared" ref="DA26:DA31" si="943">AVERAGE(CY15:DA15)</f>
        <v>#N/A</v>
      </c>
      <c r="DB26" s="96" t="e">
        <f t="shared" ref="DB26:DB31" si="944">AVERAGE(CZ15:DB15)</f>
        <v>#N/A</v>
      </c>
      <c r="DC26" s="96" t="e">
        <f t="shared" ref="DC26:DC31" si="945">AVERAGE(DA15:DC15)</f>
        <v>#N/A</v>
      </c>
      <c r="DD26" s="96" t="e">
        <f t="shared" ref="DD26:DD31" si="946">AVERAGE(DB15:DD15)</f>
        <v>#N/A</v>
      </c>
      <c r="DE26" s="96" t="e">
        <f t="shared" ref="DE26:DE31" si="947">AVERAGE(DC15:DE15)</f>
        <v>#N/A</v>
      </c>
      <c r="DF26" s="96" t="e">
        <f t="shared" ref="DF26:DF31" si="948">AVERAGE(DD15:DF15)</f>
        <v>#N/A</v>
      </c>
      <c r="DG26" s="96" t="e">
        <f t="shared" ref="DG26:DG31" si="949">AVERAGE(DE15:DG15)</f>
        <v>#N/A</v>
      </c>
      <c r="DH26" s="96" t="e">
        <f t="shared" ref="DH26:DH31" si="950">AVERAGE(DF15:DH15)</f>
        <v>#N/A</v>
      </c>
      <c r="DI26" s="96" t="e">
        <f t="shared" ref="DI26:DI31" si="951">AVERAGE(DG15:DI15)</f>
        <v>#N/A</v>
      </c>
      <c r="DJ26" s="96" t="e">
        <f t="shared" ref="DJ26:DJ31" si="952">AVERAGE(DH15:DJ15)</f>
        <v>#N/A</v>
      </c>
      <c r="DK26" s="96" t="e">
        <f t="shared" ref="DK26:DK31" si="953">AVERAGE(DI15:DK15)</f>
        <v>#N/A</v>
      </c>
      <c r="DL26" s="96" t="e">
        <f t="shared" ref="DL26:DL31" si="954">AVERAGE(DJ15:DL15)</f>
        <v>#N/A</v>
      </c>
      <c r="DM26" s="96" t="e">
        <f t="shared" ref="DM26:DM31" si="955">AVERAGE(DK15:DM15)</f>
        <v>#N/A</v>
      </c>
      <c r="DN26" s="96" t="e">
        <f t="shared" ref="DN26:DN31" si="956">AVERAGE(DL15:DN15)</f>
        <v>#N/A</v>
      </c>
      <c r="DO26" s="96" t="e">
        <f t="shared" ref="DO26:DO31" si="957">AVERAGE(DM15:DO15)</f>
        <v>#N/A</v>
      </c>
      <c r="DP26" s="96" t="e">
        <f t="shared" ref="DP26:DP31" si="958">AVERAGE(DN15:DP15)</f>
        <v>#N/A</v>
      </c>
      <c r="DQ26" s="96" t="e">
        <f t="shared" ref="DQ26:DQ31" si="959">AVERAGE(DO15:DQ15)</f>
        <v>#N/A</v>
      </c>
      <c r="DR26" s="96" t="e">
        <f t="shared" ref="DR26:DR31" si="960">AVERAGE(DP15:DR15)</f>
        <v>#N/A</v>
      </c>
      <c r="DS26" s="96" t="e">
        <f t="shared" ref="DS26:DS31" si="961">AVERAGE(DQ15:DS15)</f>
        <v>#N/A</v>
      </c>
      <c r="DT26" s="96" t="e">
        <f t="shared" ref="DT26:DT31" si="962">AVERAGE(DR15:DT15)</f>
        <v>#N/A</v>
      </c>
      <c r="DU26" s="96" t="e">
        <f t="shared" ref="DU26:DU31" si="963">AVERAGE(DS15:DU15)</f>
        <v>#N/A</v>
      </c>
      <c r="DV26" s="96" t="e">
        <f t="shared" ref="DV26:DV31" si="964">AVERAGE(DT15:DV15)</f>
        <v>#N/A</v>
      </c>
      <c r="DW26" s="96" t="e">
        <f t="shared" ref="DW26:DW31" si="965">AVERAGE(DU15:DW15)</f>
        <v>#N/A</v>
      </c>
      <c r="DX26" s="96" t="e">
        <f t="shared" ref="DX26:DX31" si="966">AVERAGE(DV15:DX15)</f>
        <v>#N/A</v>
      </c>
      <c r="DY26" s="96" t="e">
        <f t="shared" ref="DY26:DY31" si="967">AVERAGE(DW15:DY15)</f>
        <v>#N/A</v>
      </c>
      <c r="DZ26" s="96" t="e">
        <f t="shared" ref="DZ26:DZ31" si="968">AVERAGE(DX15:DZ15)</f>
        <v>#N/A</v>
      </c>
      <c r="EA26" s="96" t="e">
        <f t="shared" ref="EA26:EA31" si="969">AVERAGE(DY15:EA15)</f>
        <v>#N/A</v>
      </c>
      <c r="EB26" s="96" t="e">
        <f t="shared" ref="EB26:EB31" si="970">AVERAGE(DZ15:EB15)</f>
        <v>#N/A</v>
      </c>
      <c r="EC26" s="96" t="e">
        <f t="shared" ref="EC26:EC31" si="971">AVERAGE(EA15:EC15)</f>
        <v>#N/A</v>
      </c>
      <c r="ED26" s="96" t="e">
        <f t="shared" ref="ED26:ED31" si="972">AVERAGE(EB15:ED15)</f>
        <v>#N/A</v>
      </c>
      <c r="EE26" s="96" t="e">
        <f t="shared" ref="EE26:EE31" si="973">AVERAGE(EC15:EE15)</f>
        <v>#N/A</v>
      </c>
      <c r="EF26" s="96" t="e">
        <f t="shared" ref="EF26:EF31" si="974">AVERAGE(ED15:EF15)</f>
        <v>#N/A</v>
      </c>
      <c r="EG26" s="96" t="e">
        <f t="shared" ref="EG26:EG31" si="975">AVERAGE(EE15:EG15)</f>
        <v>#N/A</v>
      </c>
      <c r="EH26" s="96" t="e">
        <f t="shared" ref="EH26:EH31" si="976">AVERAGE(EF15:EH15)</f>
        <v>#N/A</v>
      </c>
      <c r="EI26" s="96" t="e">
        <f t="shared" ref="EI26:EI31" si="977">AVERAGE(EG15:EI15)</f>
        <v>#N/A</v>
      </c>
      <c r="EJ26" s="96" t="e">
        <f t="shared" ref="EJ26:EJ31" si="978">AVERAGE(EH15:EJ15)</f>
        <v>#N/A</v>
      </c>
      <c r="EK26" s="96" t="e">
        <f t="shared" ref="EK26:EK31" si="979">AVERAGE(EI15:EK15)</f>
        <v>#N/A</v>
      </c>
      <c r="EL26" s="96" t="e">
        <f t="shared" ref="EL26:EL31" si="980">AVERAGE(EJ15:EL15)</f>
        <v>#N/A</v>
      </c>
      <c r="EM26" s="96" t="e">
        <f t="shared" ref="EM26:EM31" si="981">AVERAGE(EK15:EM15)</f>
        <v>#N/A</v>
      </c>
      <c r="EN26" s="96" t="e">
        <f t="shared" ref="EN26:EN31" si="982">AVERAGE(EL15:EN15)</f>
        <v>#N/A</v>
      </c>
      <c r="EO26" s="96" t="e">
        <f t="shared" ref="EO26:EO31" si="983">AVERAGE(EM15:EO15)</f>
        <v>#N/A</v>
      </c>
      <c r="EP26" s="96" t="e">
        <f t="shared" ref="EP26:EP31" si="984">AVERAGE(EN15:EP15)</f>
        <v>#N/A</v>
      </c>
      <c r="EQ26" s="96" t="e">
        <f t="shared" ref="EQ26:EQ31" si="985">AVERAGE(EO15:EQ15)</f>
        <v>#N/A</v>
      </c>
      <c r="ER26" s="96" t="e">
        <f t="shared" ref="ER26:ER31" si="986">AVERAGE(EP15:ER15)</f>
        <v>#N/A</v>
      </c>
      <c r="ES26" s="96" t="e">
        <f t="shared" ref="ES26:ES31" si="987">AVERAGE(EQ15:ES15)</f>
        <v>#N/A</v>
      </c>
      <c r="ET26" s="96" t="e">
        <f t="shared" ref="ET26:ET31" si="988">AVERAGE(ER15:ET15)</f>
        <v>#N/A</v>
      </c>
      <c r="EU26" s="96" t="e">
        <f t="shared" ref="EU26:EU31" si="989">AVERAGE(ES15:EU15)</f>
        <v>#N/A</v>
      </c>
      <c r="EV26" s="96" t="e">
        <f t="shared" ref="EV26:EV31" si="990">AVERAGE(ET15:EV15)</f>
        <v>#N/A</v>
      </c>
      <c r="EW26" s="96" t="e">
        <f t="shared" ref="EW26:EW31" si="991">AVERAGE(EU15:EW15)</f>
        <v>#N/A</v>
      </c>
      <c r="EX26" s="96" t="e">
        <f t="shared" ref="EX26:EX31" si="992">AVERAGE(EV15:EX15)</f>
        <v>#N/A</v>
      </c>
      <c r="EY26" s="96" t="e">
        <f t="shared" ref="EY26:EY31" si="993">AVERAGE(EW15:EY15)</f>
        <v>#N/A</v>
      </c>
      <c r="EZ26" s="96" t="e">
        <f t="shared" ref="EZ26:EZ31" si="994">AVERAGE(EX15:EZ15)</f>
        <v>#N/A</v>
      </c>
      <c r="FA26" s="96" t="e">
        <f t="shared" ref="FA26:FA31" si="995">AVERAGE(EY15:FA15)</f>
        <v>#N/A</v>
      </c>
      <c r="FB26" s="96" t="e">
        <f t="shared" ref="FB26:FB31" si="996">AVERAGE(EZ15:FB15)</f>
        <v>#N/A</v>
      </c>
      <c r="FC26" s="96" t="e">
        <f t="shared" ref="FC26:FC31" si="997">AVERAGE(FA15:FC15)</f>
        <v>#N/A</v>
      </c>
      <c r="FD26" s="96" t="e">
        <f t="shared" ref="FD26:FD31" si="998">AVERAGE(FB15:FD15)</f>
        <v>#N/A</v>
      </c>
      <c r="FE26" s="96" t="e">
        <f t="shared" ref="FE26:FE31" si="999">AVERAGE(FC15:FE15)</f>
        <v>#N/A</v>
      </c>
      <c r="FF26" s="96" t="e">
        <f t="shared" ref="FF26:FF31" si="1000">AVERAGE(FD15:FF15)</f>
        <v>#N/A</v>
      </c>
      <c r="FG26" s="96" t="e">
        <f t="shared" ref="FG26:FG31" si="1001">AVERAGE(FE15:FG15)</f>
        <v>#N/A</v>
      </c>
      <c r="FH26" s="96" t="e">
        <f t="shared" ref="FH26:FH31" si="1002">AVERAGE(FF15:FH15)</f>
        <v>#N/A</v>
      </c>
      <c r="FI26" s="96" t="e">
        <f t="shared" ref="FI26:FI31" si="1003">AVERAGE(FG15:FI15)</f>
        <v>#N/A</v>
      </c>
      <c r="FJ26" s="96" t="e">
        <f t="shared" ref="FJ26:FJ31" si="1004">AVERAGE(FH15:FJ15)</f>
        <v>#N/A</v>
      </c>
      <c r="FK26" s="96" t="e">
        <f t="shared" ref="FK26:FK31" si="1005">AVERAGE(FI15:FK15)</f>
        <v>#N/A</v>
      </c>
      <c r="FL26" s="96" t="e">
        <f t="shared" ref="FL26:FL31" si="1006">AVERAGE(FJ15:FL15)</f>
        <v>#N/A</v>
      </c>
      <c r="FM26" s="96" t="e">
        <f t="shared" ref="FM26:FM31" si="1007">AVERAGE(FK15:FM15)</f>
        <v>#N/A</v>
      </c>
      <c r="FN26" s="96" t="e">
        <f t="shared" ref="FN26:FN31" si="1008">AVERAGE(FL15:FN15)</f>
        <v>#N/A</v>
      </c>
      <c r="FO26" s="96" t="e">
        <f t="shared" ref="FO26:FO31" si="1009">AVERAGE(FM15:FO15)</f>
        <v>#N/A</v>
      </c>
      <c r="FP26" s="96" t="e">
        <f t="shared" ref="FP26:FP31" si="1010">AVERAGE(FN15:FP15)</f>
        <v>#N/A</v>
      </c>
      <c r="FQ26" s="96" t="e">
        <f t="shared" ref="FQ26:FQ31" si="1011">AVERAGE(FO15:FQ15)</f>
        <v>#N/A</v>
      </c>
      <c r="FR26" s="96" t="e">
        <f t="shared" ref="FR26:FR31" si="1012">AVERAGE(FP15:FR15)</f>
        <v>#N/A</v>
      </c>
      <c r="FS26" s="96" t="e">
        <f t="shared" ref="FS26:FS31" si="1013">AVERAGE(FQ15:FS15)</f>
        <v>#N/A</v>
      </c>
      <c r="FT26" s="96" t="e">
        <f t="shared" ref="FT26:FT31" si="1014">AVERAGE(FR15:FT15)</f>
        <v>#N/A</v>
      </c>
      <c r="FU26" s="96" t="e">
        <f t="shared" ref="FU26:FU31" si="1015">AVERAGE(FS15:FU15)</f>
        <v>#N/A</v>
      </c>
      <c r="FV26" s="96" t="e">
        <f t="shared" ref="FV26:FV31" si="1016">AVERAGE(FT15:FV15)</f>
        <v>#N/A</v>
      </c>
      <c r="FW26" s="96" t="e">
        <f t="shared" ref="FW26:FW31" si="1017">AVERAGE(FU15:FW15)</f>
        <v>#N/A</v>
      </c>
      <c r="FX26" s="96" t="e">
        <f t="shared" ref="FX26:FX31" si="1018">AVERAGE(FV15:FX15)</f>
        <v>#N/A</v>
      </c>
      <c r="FY26" s="96" t="e">
        <f t="shared" ref="FY26:FY31" si="1019">AVERAGE(FW15:FY15)</f>
        <v>#N/A</v>
      </c>
      <c r="FZ26" s="96" t="e">
        <f t="shared" ref="FZ26:FZ31" si="1020">AVERAGE(FX15:FZ15)</f>
        <v>#N/A</v>
      </c>
      <c r="GA26" s="96" t="e">
        <f t="shared" ref="GA26:GA31" si="1021">AVERAGE(FY15:GA15)</f>
        <v>#N/A</v>
      </c>
      <c r="GB26" s="96" t="e">
        <f t="shared" ref="GB26:GB31" si="1022">AVERAGE(FZ15:GB15)</f>
        <v>#N/A</v>
      </c>
      <c r="GC26" s="96" t="e">
        <f t="shared" ref="GC26:GC31" si="1023">AVERAGE(GA15:GC15)</f>
        <v>#N/A</v>
      </c>
      <c r="GD26" s="96" t="e">
        <f t="shared" ref="GD26:GD31" si="1024">AVERAGE(GB15:GD15)</f>
        <v>#N/A</v>
      </c>
      <c r="GE26" s="96" t="e">
        <f t="shared" ref="GE26:GE31" si="1025">AVERAGE(GC15:GE15)</f>
        <v>#N/A</v>
      </c>
      <c r="GF26" s="96" t="e">
        <f t="shared" ref="GF26:GF31" si="1026">AVERAGE(GD15:GF15)</f>
        <v>#N/A</v>
      </c>
      <c r="GG26" s="96" t="e">
        <f t="shared" ref="GG26:GG31" si="1027">AVERAGE(GE15:GG15)</f>
        <v>#N/A</v>
      </c>
      <c r="GH26" s="96" t="e">
        <f t="shared" ref="GH26:GH31" si="1028">AVERAGE(GF15:GH15)</f>
        <v>#N/A</v>
      </c>
      <c r="GI26" s="96" t="e">
        <f t="shared" ref="GI26:GI31" si="1029">AVERAGE(GG15:GI15)</f>
        <v>#N/A</v>
      </c>
      <c r="GJ26" s="96" t="e">
        <f t="shared" ref="GJ26:GJ31" si="1030">AVERAGE(GH15:GJ15)</f>
        <v>#N/A</v>
      </c>
      <c r="GK26" s="96" t="e">
        <f t="shared" ref="GK26:GK31" si="1031">AVERAGE(GI15:GK15)</f>
        <v>#N/A</v>
      </c>
      <c r="GL26" s="96" t="e">
        <f t="shared" ref="GL26:GL31" si="1032">AVERAGE(GJ15:GL15)</f>
        <v>#N/A</v>
      </c>
      <c r="GM26" s="96" t="e">
        <f t="shared" ref="GM26:GM31" si="1033">AVERAGE(GK15:GM15)</f>
        <v>#N/A</v>
      </c>
      <c r="GN26" s="96" t="e">
        <f t="shared" ref="GN26:GN31" si="1034">AVERAGE(GL15:GN15)</f>
        <v>#N/A</v>
      </c>
      <c r="GO26" s="96" t="e">
        <f t="shared" ref="GO26:GO31" si="1035">AVERAGE(GM15:GO15)</f>
        <v>#N/A</v>
      </c>
      <c r="GP26" s="96" t="e">
        <f t="shared" ref="GP26:GP31" si="1036">AVERAGE(GN15:GP15)</f>
        <v>#N/A</v>
      </c>
      <c r="GQ26" s="96" t="e">
        <f t="shared" ref="GQ26:GQ31" si="1037">AVERAGE(GO15:GQ15)</f>
        <v>#N/A</v>
      </c>
      <c r="GR26" s="96" t="e">
        <f t="shared" ref="GR26:GR31" si="1038">AVERAGE(GP15:GR15)</f>
        <v>#N/A</v>
      </c>
      <c r="GS26" s="96" t="e">
        <f t="shared" ref="GS26:GS31" si="1039">AVERAGE(GQ15:GS15)</f>
        <v>#N/A</v>
      </c>
      <c r="GT26" s="96" t="e">
        <f t="shared" ref="GT26:GT31" si="1040">AVERAGE(GR15:GT15)</f>
        <v>#N/A</v>
      </c>
      <c r="GU26" s="96" t="e">
        <f t="shared" ref="GU26:GU31" si="1041">AVERAGE(GS15:GU15)</f>
        <v>#N/A</v>
      </c>
      <c r="GV26" s="96" t="e">
        <f t="shared" ref="GV26:GV31" si="1042">AVERAGE(GT15:GV15)</f>
        <v>#N/A</v>
      </c>
      <c r="GW26" s="96" t="e">
        <f t="shared" ref="GW26:GW31" si="1043">AVERAGE(GU15:GW15)</f>
        <v>#N/A</v>
      </c>
      <c r="GX26" s="96" t="e">
        <f t="shared" ref="GX26:GX31" si="1044">AVERAGE(GV15:GX15)</f>
        <v>#N/A</v>
      </c>
      <c r="GY26" s="96" t="e">
        <f t="shared" ref="GY26:GY31" si="1045">AVERAGE(GW15:GY15)</f>
        <v>#N/A</v>
      </c>
      <c r="GZ26" s="96" t="e">
        <f t="shared" ref="GZ26:GZ31" si="1046">AVERAGE(GX15:GZ15)</f>
        <v>#N/A</v>
      </c>
      <c r="HA26" s="96" t="e">
        <f t="shared" ref="HA26:HA31" si="1047">AVERAGE(GY15:HA15)</f>
        <v>#N/A</v>
      </c>
      <c r="HB26" s="96" t="e">
        <f t="shared" ref="HB26:HB31" si="1048">AVERAGE(GZ15:HB15)</f>
        <v>#N/A</v>
      </c>
      <c r="HC26" s="96" t="e">
        <f t="shared" ref="HC26:HC31" si="1049">AVERAGE(HA15:HC15)</f>
        <v>#N/A</v>
      </c>
      <c r="HD26" s="96" t="e">
        <f t="shared" ref="HD26:HD31" si="1050">AVERAGE(HB15:HD15)</f>
        <v>#N/A</v>
      </c>
      <c r="HE26" s="96" t="e">
        <f t="shared" ref="HE26:HE31" si="1051">AVERAGE(HC15:HE15)</f>
        <v>#N/A</v>
      </c>
      <c r="HF26" s="96" t="e">
        <f t="shared" ref="HF26:HF31" si="1052">AVERAGE(HD15:HF15)</f>
        <v>#N/A</v>
      </c>
      <c r="HG26" s="96" t="e">
        <f t="shared" ref="HG26:HG31" si="1053">AVERAGE(HE15:HG15)</f>
        <v>#N/A</v>
      </c>
      <c r="HH26" s="96" t="e">
        <f t="shared" ref="HH26:HH31" si="1054">AVERAGE(HF15:HH15)</f>
        <v>#N/A</v>
      </c>
      <c r="HI26" s="96" t="e">
        <f t="shared" ref="HI26:HI31" si="1055">AVERAGE(HG15:HI15)</f>
        <v>#N/A</v>
      </c>
      <c r="HJ26" s="96" t="e">
        <f t="shared" ref="HJ26:HJ31" si="1056">AVERAGE(HH15:HJ15)</f>
        <v>#N/A</v>
      </c>
      <c r="HK26" s="96" t="e">
        <f t="shared" ref="HK26:HK31" si="1057">AVERAGE(HI15:HK15)</f>
        <v>#N/A</v>
      </c>
      <c r="HL26" s="96" t="e">
        <f t="shared" ref="HL26:HL31" si="1058">AVERAGE(HJ15:HL15)</f>
        <v>#N/A</v>
      </c>
      <c r="HM26" s="96" t="e">
        <f t="shared" ref="HM26:HM31" si="1059">AVERAGE(HK15:HM15)</f>
        <v>#N/A</v>
      </c>
      <c r="HN26" s="96" t="e">
        <f t="shared" ref="HN26:HN31" si="1060">AVERAGE(HL15:HN15)</f>
        <v>#N/A</v>
      </c>
      <c r="HO26" s="96" t="e">
        <f t="shared" ref="HO26:HO31" si="1061">AVERAGE(HM15:HO15)</f>
        <v>#N/A</v>
      </c>
      <c r="HP26" s="96" t="e">
        <f t="shared" ref="HP26:HP31" si="1062">AVERAGE(HN15:HP15)</f>
        <v>#N/A</v>
      </c>
      <c r="HQ26" s="96" t="e">
        <f t="shared" ref="HQ26:HQ31" si="1063">AVERAGE(HO15:HQ15)</f>
        <v>#N/A</v>
      </c>
      <c r="HR26" s="96" t="e">
        <f t="shared" ref="HR26:HR31" si="1064">AVERAGE(HP15:HR15)</f>
        <v>#N/A</v>
      </c>
      <c r="HS26" s="96" t="e">
        <f t="shared" ref="HS26:HS31" si="1065">AVERAGE(HQ15:HS15)</f>
        <v>#N/A</v>
      </c>
      <c r="HT26" s="96" t="e">
        <f t="shared" ref="HT26:HT31" si="1066">AVERAGE(HR15:HT15)</f>
        <v>#N/A</v>
      </c>
      <c r="HU26" s="96" t="e">
        <f t="shared" ref="HU26:HU31" si="1067">AVERAGE(HS15:HU15)</f>
        <v>#N/A</v>
      </c>
      <c r="HV26" s="96" t="e">
        <f t="shared" ref="HV26:HV31" si="1068">AVERAGE(HT15:HV15)</f>
        <v>#N/A</v>
      </c>
      <c r="HW26" s="96" t="e">
        <f t="shared" ref="HW26:HW31" si="1069">AVERAGE(HU15:HW15)</f>
        <v>#N/A</v>
      </c>
      <c r="HX26" s="96" t="e">
        <f t="shared" ref="HX26:HX31" si="1070">AVERAGE(HV15:HX15)</f>
        <v>#N/A</v>
      </c>
      <c r="HY26" s="96" t="e">
        <f t="shared" ref="HY26:HY31" si="1071">AVERAGE(HW15:HY15)</f>
        <v>#N/A</v>
      </c>
      <c r="HZ26" s="96" t="e">
        <f t="shared" ref="HZ26:HZ31" si="1072">AVERAGE(HX15:HZ15)</f>
        <v>#N/A</v>
      </c>
      <c r="IA26" s="96" t="e">
        <f t="shared" ref="IA26:IA31" si="1073">AVERAGE(HY15:IA15)</f>
        <v>#N/A</v>
      </c>
      <c r="IB26" s="96" t="e">
        <f t="shared" ref="IB26:IB31" si="1074">AVERAGE(HZ15:IB15)</f>
        <v>#N/A</v>
      </c>
      <c r="IC26" s="96" t="e">
        <f t="shared" ref="IC26:IC31" si="1075">AVERAGE(IA15:IC15)</f>
        <v>#N/A</v>
      </c>
      <c r="ID26" s="96" t="e">
        <f t="shared" ref="ID26:ID31" si="1076">AVERAGE(IB15:ID15)</f>
        <v>#N/A</v>
      </c>
      <c r="IE26" s="96" t="e">
        <f t="shared" ref="IE26:IE31" si="1077">AVERAGE(IC15:IE15)</f>
        <v>#N/A</v>
      </c>
      <c r="IF26" s="96" t="e">
        <f t="shared" ref="IF26:IF31" si="1078">AVERAGE(ID15:IF15)</f>
        <v>#N/A</v>
      </c>
      <c r="IG26" s="96" t="e">
        <f t="shared" ref="IG26:IG31" si="1079">AVERAGE(IE15:IG15)</f>
        <v>#N/A</v>
      </c>
      <c r="IH26" s="96" t="e">
        <f t="shared" ref="IH26:IH31" si="1080">AVERAGE(IF15:IH15)</f>
        <v>#N/A</v>
      </c>
      <c r="II26" s="96" t="e">
        <f t="shared" ref="II26:II31" si="1081">AVERAGE(IG15:II15)</f>
        <v>#N/A</v>
      </c>
      <c r="IJ26" s="96" t="e">
        <f t="shared" ref="IJ26:IJ31" si="1082">AVERAGE(IH15:IJ15)</f>
        <v>#N/A</v>
      </c>
      <c r="IK26" s="96" t="e">
        <f t="shared" ref="IK26:IK31" si="1083">AVERAGE(II15:IK15)</f>
        <v>#N/A</v>
      </c>
      <c r="IL26" s="96" t="e">
        <f t="shared" ref="IL26:IL31" si="1084">AVERAGE(IJ15:IL15)</f>
        <v>#N/A</v>
      </c>
      <c r="IM26" s="96" t="e">
        <f t="shared" ref="IM26:IM31" si="1085">AVERAGE(IK15:IM15)</f>
        <v>#N/A</v>
      </c>
      <c r="IN26" s="96" t="e">
        <f t="shared" ref="IN26:IN31" si="1086">AVERAGE(IL15:IN15)</f>
        <v>#N/A</v>
      </c>
      <c r="IO26" s="96" t="e">
        <f t="shared" ref="IO26:IO31" si="1087">AVERAGE(IM15:IO15)</f>
        <v>#N/A</v>
      </c>
      <c r="IP26" s="96" t="e">
        <f t="shared" ref="IP26:IP31" si="1088">AVERAGE(IN15:IP15)</f>
        <v>#N/A</v>
      </c>
      <c r="IQ26" s="96" t="e">
        <f t="shared" ref="IQ26:IQ31" si="1089">AVERAGE(IO15:IQ15)</f>
        <v>#N/A</v>
      </c>
      <c r="IR26" s="96" t="e">
        <f t="shared" ref="IR26:IR31" si="1090">AVERAGE(IP15:IR15)</f>
        <v>#N/A</v>
      </c>
      <c r="IS26" s="96" t="e">
        <f t="shared" ref="IS26:IS31" si="1091">AVERAGE(IQ15:IS15)</f>
        <v>#N/A</v>
      </c>
      <c r="IT26" s="96" t="e">
        <f t="shared" ref="IT26:IT31" si="1092">AVERAGE(IR15:IT15)</f>
        <v>#N/A</v>
      </c>
      <c r="IU26" s="96" t="e">
        <f t="shared" ref="IU26:IU31" si="1093">AVERAGE(IS15:IU15)</f>
        <v>#N/A</v>
      </c>
      <c r="IV26" s="96" t="e">
        <f t="shared" ref="IV26:IV31" si="1094">AVERAGE(IT15:IV15)</f>
        <v>#N/A</v>
      </c>
      <c r="IW26" s="96" t="e">
        <f t="shared" ref="IW26:IW31" si="1095">AVERAGE(IU15:IW15)</f>
        <v>#N/A</v>
      </c>
      <c r="IX26" s="96" t="e">
        <f t="shared" ref="IX26:IX31" si="1096">AVERAGE(IV15:IX15)</f>
        <v>#N/A</v>
      </c>
      <c r="IY26" s="96" t="e">
        <f t="shared" ref="IY26:IY31" si="1097">AVERAGE(IW15:IY15)</f>
        <v>#N/A</v>
      </c>
      <c r="IZ26" s="96" t="e">
        <f t="shared" ref="IZ26:IZ31" si="1098">AVERAGE(IX15:IZ15)</f>
        <v>#N/A</v>
      </c>
      <c r="JA26" s="96" t="e">
        <f t="shared" ref="JA26:JA31" si="1099">AVERAGE(IY15:JA15)</f>
        <v>#N/A</v>
      </c>
      <c r="JB26" s="96" t="e">
        <f t="shared" ref="JB26:JB31" si="1100">AVERAGE(IZ15:JB15)</f>
        <v>#N/A</v>
      </c>
      <c r="JC26" s="96" t="e">
        <f t="shared" ref="JC26:JC31" si="1101">AVERAGE(JA15:JC15)</f>
        <v>#N/A</v>
      </c>
      <c r="JD26" s="96" t="e">
        <f t="shared" ref="JD26:JD31" si="1102">AVERAGE(JB15:JD15)</f>
        <v>#N/A</v>
      </c>
      <c r="JE26" s="96" t="e">
        <f t="shared" ref="JE26:JE31" si="1103">AVERAGE(JC15:JE15)</f>
        <v>#N/A</v>
      </c>
      <c r="JF26" s="96" t="e">
        <f t="shared" ref="JF26:JF31" si="1104">AVERAGE(JD15:JF15)</f>
        <v>#N/A</v>
      </c>
      <c r="JG26" s="96" t="e">
        <f t="shared" ref="JG26:JG31" si="1105">AVERAGE(JE15:JG15)</f>
        <v>#N/A</v>
      </c>
      <c r="JH26" s="96" t="e">
        <f t="shared" ref="JH26:JH31" si="1106">AVERAGE(JF15:JH15)</f>
        <v>#N/A</v>
      </c>
      <c r="JI26" s="96" t="e">
        <f t="shared" ref="JI26:JI31" si="1107">AVERAGE(JG15:JI15)</f>
        <v>#N/A</v>
      </c>
      <c r="JJ26" s="96" t="e">
        <f t="shared" ref="JJ26:JJ31" si="1108">AVERAGE(JH15:JJ15)</f>
        <v>#N/A</v>
      </c>
      <c r="JK26" s="96" t="e">
        <f t="shared" ref="JK26:JK31" si="1109">AVERAGE(JI15:JK15)</f>
        <v>#N/A</v>
      </c>
      <c r="JL26" s="96" t="e">
        <f t="shared" ref="JL26:JL31" si="1110">AVERAGE(JJ15:JL15)</f>
        <v>#N/A</v>
      </c>
      <c r="JM26" s="96" t="e">
        <f t="shared" ref="JM26:JM31" si="1111">AVERAGE(JK15:JM15)</f>
        <v>#N/A</v>
      </c>
      <c r="JN26" s="96" t="e">
        <f t="shared" ref="JN26:JN31" si="1112">AVERAGE(JL15:JN15)</f>
        <v>#N/A</v>
      </c>
      <c r="JO26" s="96" t="e">
        <f t="shared" ref="JO26:JO31" si="1113">AVERAGE(JM15:JO15)</f>
        <v>#N/A</v>
      </c>
      <c r="JP26" s="96" t="e">
        <f t="shared" ref="JP26:JP31" si="1114">AVERAGE(JN15:JP15)</f>
        <v>#N/A</v>
      </c>
      <c r="JQ26" s="96" t="e">
        <f t="shared" ref="JQ26:JQ31" si="1115">AVERAGE(JO15:JQ15)</f>
        <v>#N/A</v>
      </c>
      <c r="JR26" s="96" t="e">
        <f t="shared" ref="JR26:JR31" si="1116">AVERAGE(JP15:JR15)</f>
        <v>#N/A</v>
      </c>
      <c r="JS26" s="96" t="e">
        <f t="shared" ref="JS26:JS31" si="1117">AVERAGE(JQ15:JS15)</f>
        <v>#N/A</v>
      </c>
      <c r="JT26" s="96" t="e">
        <f t="shared" ref="JT26:JT31" si="1118">AVERAGE(JR15:JT15)</f>
        <v>#N/A</v>
      </c>
      <c r="JU26" s="96" t="e">
        <f t="shared" ref="JU26:JU31" si="1119">AVERAGE(JS15:JU15)</f>
        <v>#N/A</v>
      </c>
      <c r="JV26" s="96" t="e">
        <f t="shared" ref="JV26:JV31" si="1120">AVERAGE(JT15:JV15)</f>
        <v>#N/A</v>
      </c>
      <c r="JW26" s="96" t="e">
        <f t="shared" ref="JW26:JW31" si="1121">AVERAGE(JU15:JW15)</f>
        <v>#N/A</v>
      </c>
      <c r="JX26" s="96" t="e">
        <f t="shared" ref="JX26:JX31" si="1122">AVERAGE(JV15:JX15)</f>
        <v>#N/A</v>
      </c>
      <c r="JY26" s="96" t="e">
        <f t="shared" ref="JY26:JY31" si="1123">AVERAGE(JW15:JY15)</f>
        <v>#N/A</v>
      </c>
      <c r="JZ26" s="96" t="e">
        <f t="shared" ref="JZ26:JZ31" si="1124">AVERAGE(JX15:JZ15)</f>
        <v>#N/A</v>
      </c>
      <c r="KA26" s="96" t="e">
        <f t="shared" ref="KA26:KA31" si="1125">AVERAGE(JY15:KA15)</f>
        <v>#N/A</v>
      </c>
      <c r="KB26" s="96" t="e">
        <f t="shared" ref="KB26:KB31" si="1126">AVERAGE(JZ15:KB15)</f>
        <v>#N/A</v>
      </c>
      <c r="KC26" s="96" t="e">
        <f t="shared" ref="KC26:KC31" si="1127">AVERAGE(KA15:KC15)</f>
        <v>#N/A</v>
      </c>
      <c r="KD26" s="96" t="e">
        <f t="shared" ref="KD26:KD31" si="1128">AVERAGE(KB15:KD15)</f>
        <v>#N/A</v>
      </c>
      <c r="KE26" s="96" t="e">
        <f t="shared" ref="KE26:KE31" si="1129">AVERAGE(KC15:KE15)</f>
        <v>#N/A</v>
      </c>
      <c r="KF26" s="96" t="e">
        <f t="shared" ref="KF26:KF31" si="1130">AVERAGE(KD15:KF15)</f>
        <v>#N/A</v>
      </c>
      <c r="KG26" s="96" t="e">
        <f t="shared" ref="KG26:KG31" si="1131">AVERAGE(KE15:KG15)</f>
        <v>#N/A</v>
      </c>
      <c r="KH26" s="96" t="e">
        <f t="shared" ref="KH26:KH31" si="1132">AVERAGE(KF15:KH15)</f>
        <v>#N/A</v>
      </c>
      <c r="KI26" s="96" t="e">
        <f t="shared" ref="KI26:KI31" si="1133">AVERAGE(KG15:KI15)</f>
        <v>#N/A</v>
      </c>
      <c r="KJ26" s="96" t="e">
        <f t="shared" ref="KJ26:KJ31" si="1134">AVERAGE(KH15:KJ15)</f>
        <v>#N/A</v>
      </c>
      <c r="KK26" s="96" t="e">
        <f t="shared" ref="KK26:KK31" si="1135">AVERAGE(KI15:KK15)</f>
        <v>#N/A</v>
      </c>
      <c r="KL26" s="96" t="e">
        <f t="shared" ref="KL26:KL31" si="1136">AVERAGE(KJ15:KL15)</f>
        <v>#N/A</v>
      </c>
      <c r="KM26" s="96" t="e">
        <f t="shared" ref="KM26:KM31" si="1137">AVERAGE(KK15:KM15)</f>
        <v>#N/A</v>
      </c>
      <c r="KN26" s="96" t="e">
        <f t="shared" ref="KN26:KN31" si="1138">AVERAGE(KL15:KN15)</f>
        <v>#N/A</v>
      </c>
    </row>
    <row r="27" spans="1:300" x14ac:dyDescent="0.3">
      <c r="A27" t="str">
        <f t="shared" si="904"/>
        <v>Italy</v>
      </c>
      <c r="G27" s="96">
        <f t="shared" si="905"/>
        <v>0.27730844458753978</v>
      </c>
      <c r="H27" s="96">
        <f t="shared" si="899"/>
        <v>0.30905486789799852</v>
      </c>
      <c r="I27" s="96">
        <f t="shared" si="899"/>
        <v>0.32592878962534916</v>
      </c>
      <c r="J27" s="96">
        <f t="shared" si="899"/>
        <v>0.36180803461012689</v>
      </c>
      <c r="K27" s="96">
        <f t="shared" si="899"/>
        <v>0.37667167655774408</v>
      </c>
      <c r="L27" s="96">
        <f t="shared" si="899"/>
        <v>0.3971164895517923</v>
      </c>
      <c r="M27" s="96">
        <f t="shared" si="899"/>
        <v>0.38540222735636998</v>
      </c>
      <c r="N27" s="96">
        <f t="shared" si="899"/>
        <v>0.37655407085677989</v>
      </c>
      <c r="O27" s="96">
        <f t="shared" si="899"/>
        <v>0.3496888816877961</v>
      </c>
      <c r="P27" s="96">
        <f t="shared" si="899"/>
        <v>0.34523858509674149</v>
      </c>
      <c r="Q27" s="96">
        <f t="shared" si="899"/>
        <v>0.33639529633994886</v>
      </c>
      <c r="R27" s="96">
        <f t="shared" si="899"/>
        <v>0.33708318637107398</v>
      </c>
      <c r="S27" s="96">
        <f t="shared" si="899"/>
        <v>0.31883642443014487</v>
      </c>
      <c r="T27" s="96">
        <f t="shared" si="899"/>
        <v>0.29303766729474007</v>
      </c>
      <c r="U27" s="96">
        <f t="shared" si="899"/>
        <v>0.25703584206884211</v>
      </c>
      <c r="V27" s="96">
        <f t="shared" si="899"/>
        <v>0.2336185357636332</v>
      </c>
      <c r="W27" s="96">
        <f t="shared" si="899"/>
        <v>0.21451284086582767</v>
      </c>
      <c r="X27" s="96">
        <f t="shared" si="899"/>
        <v>0.19854934337023647</v>
      </c>
      <c r="Y27" s="96">
        <f t="shared" si="899"/>
        <v>0.19061454072048542</v>
      </c>
      <c r="Z27" s="96">
        <f t="shared" si="899"/>
        <v>0.18269977764241294</v>
      </c>
      <c r="AA27" s="96">
        <f t="shared" si="899"/>
        <v>0.17870463528197908</v>
      </c>
      <c r="AB27" s="96">
        <f t="shared" si="899"/>
        <v>0.17265293373357102</v>
      </c>
      <c r="AC27" s="96">
        <f t="shared" si="899"/>
        <v>0.16580891954168239</v>
      </c>
      <c r="AD27" s="96">
        <f t="shared" si="899"/>
        <v>0.15728816419507022</v>
      </c>
      <c r="AE27" s="96">
        <f t="shared" si="899"/>
        <v>0.14487171810785107</v>
      </c>
      <c r="AF27" s="96">
        <f t="shared" si="899"/>
        <v>0.13119574994724603</v>
      </c>
      <c r="AG27" s="96">
        <f t="shared" si="899"/>
        <v>0.11743200327857939</v>
      </c>
      <c r="AH27" s="96">
        <f t="shared" si="899"/>
        <v>0.10843251770590963</v>
      </c>
      <c r="AI27" s="96">
        <f t="shared" si="899"/>
        <v>0.10295557086879525</v>
      </c>
      <c r="AJ27" s="96">
        <f t="shared" si="899"/>
        <v>9.733432419401522E-2</v>
      </c>
      <c r="AK27" s="96">
        <f t="shared" si="899"/>
        <v>9.1024127711237426E-2</v>
      </c>
      <c r="AL27" s="96">
        <f t="shared" si="899"/>
        <v>8.4296685334128263E-2</v>
      </c>
      <c r="AM27" s="96">
        <f t="shared" si="899"/>
        <v>7.6609058384868867E-2</v>
      </c>
      <c r="AN27" s="96">
        <f t="shared" si="899"/>
        <v>6.9081544665080832E-2</v>
      </c>
      <c r="AO27" s="96">
        <f t="shared" si="899"/>
        <v>6.3169356125341622E-2</v>
      </c>
      <c r="AP27" s="96">
        <f t="shared" si="899"/>
        <v>5.7342041180588797E-2</v>
      </c>
      <c r="AQ27" s="96">
        <f t="shared" si="899"/>
        <v>5.1643920715594982E-2</v>
      </c>
      <c r="AR27" s="96">
        <f t="shared" si="899"/>
        <v>4.6464574336245734E-2</v>
      </c>
      <c r="AS27" s="96">
        <f t="shared" si="899"/>
        <v>4.2268163107496516E-2</v>
      </c>
      <c r="AT27" s="96">
        <f t="shared" si="899"/>
        <v>3.851392085448202E-2</v>
      </c>
      <c r="AU27" s="96">
        <f t="shared" si="899"/>
        <v>3.5970747508003033E-2</v>
      </c>
      <c r="AV27" s="96">
        <f t="shared" si="899"/>
        <v>3.4504497272847733E-2</v>
      </c>
      <c r="AW27" s="96">
        <f t="shared" si="899"/>
        <v>3.2862665823823946E-2</v>
      </c>
      <c r="AX27" s="96">
        <f t="shared" si="899"/>
        <v>3.1207253728140556E-2</v>
      </c>
      <c r="AY27" s="96">
        <f t="shared" si="899"/>
        <v>2.9690632860017201E-2</v>
      </c>
      <c r="AZ27" s="96">
        <f t="shared" si="899"/>
        <v>2.8887905302559618E-2</v>
      </c>
      <c r="BA27" s="96">
        <f t="shared" si="899"/>
        <v>2.7727107209036816E-2</v>
      </c>
      <c r="BB27" s="96">
        <f t="shared" si="899"/>
        <v>2.7159741456978265E-2</v>
      </c>
      <c r="BC27" s="96">
        <f t="shared" si="899"/>
        <v>2.6357752170186027E-2</v>
      </c>
      <c r="BD27" s="96">
        <f t="shared" si="899"/>
        <v>2.5408691671711409E-2</v>
      </c>
      <c r="BE27" s="96">
        <f t="shared" si="899"/>
        <v>2.3656326722708714E-2</v>
      </c>
      <c r="BF27" s="96" t="e">
        <f t="shared" si="899"/>
        <v>#N/A</v>
      </c>
      <c r="BG27" s="96" t="e">
        <f t="shared" si="899"/>
        <v>#N/A</v>
      </c>
      <c r="BH27" s="96" t="e">
        <f t="shared" si="899"/>
        <v>#N/A</v>
      </c>
      <c r="BI27" s="96" t="e">
        <f t="shared" si="899"/>
        <v>#N/A</v>
      </c>
      <c r="BJ27" s="96" t="e">
        <f t="shared" si="899"/>
        <v>#N/A</v>
      </c>
      <c r="BK27" s="96" t="e">
        <f t="shared" si="899"/>
        <v>#N/A</v>
      </c>
      <c r="BL27" s="96" t="e">
        <f t="shared" si="899"/>
        <v>#N/A</v>
      </c>
      <c r="BM27" s="96" t="e">
        <f t="shared" si="899"/>
        <v>#N/A</v>
      </c>
      <c r="BN27" s="96" t="e">
        <f t="shared" si="899"/>
        <v>#N/A</v>
      </c>
      <c r="BO27" s="96" t="e">
        <f t="shared" si="899"/>
        <v>#N/A</v>
      </c>
      <c r="BP27" s="96" t="e">
        <f t="shared" si="906"/>
        <v>#N/A</v>
      </c>
      <c r="BQ27" s="96" t="e">
        <f t="shared" si="907"/>
        <v>#N/A</v>
      </c>
      <c r="BR27" s="96" t="e">
        <f t="shared" si="908"/>
        <v>#N/A</v>
      </c>
      <c r="BS27" s="96" t="e">
        <f t="shared" si="909"/>
        <v>#N/A</v>
      </c>
      <c r="BT27" s="96" t="e">
        <f t="shared" si="910"/>
        <v>#N/A</v>
      </c>
      <c r="BU27" s="96" t="e">
        <f t="shared" si="911"/>
        <v>#N/A</v>
      </c>
      <c r="BV27" s="96" t="e">
        <f t="shared" si="912"/>
        <v>#N/A</v>
      </c>
      <c r="BW27" s="96" t="e">
        <f t="shared" si="913"/>
        <v>#N/A</v>
      </c>
      <c r="BX27" s="96" t="e">
        <f t="shared" si="914"/>
        <v>#N/A</v>
      </c>
      <c r="BY27" s="96" t="e">
        <f t="shared" si="915"/>
        <v>#N/A</v>
      </c>
      <c r="BZ27" s="96" t="e">
        <f t="shared" si="916"/>
        <v>#N/A</v>
      </c>
      <c r="CA27" s="96" t="e">
        <f t="shared" si="917"/>
        <v>#N/A</v>
      </c>
      <c r="CB27" s="96" t="e">
        <f t="shared" si="918"/>
        <v>#N/A</v>
      </c>
      <c r="CC27" s="96" t="e">
        <f t="shared" si="919"/>
        <v>#N/A</v>
      </c>
      <c r="CD27" s="96" t="e">
        <f t="shared" si="920"/>
        <v>#N/A</v>
      </c>
      <c r="CE27" s="96" t="e">
        <f t="shared" si="921"/>
        <v>#N/A</v>
      </c>
      <c r="CF27" s="96" t="e">
        <f t="shared" si="922"/>
        <v>#N/A</v>
      </c>
      <c r="CG27" s="96" t="e">
        <f t="shared" si="923"/>
        <v>#N/A</v>
      </c>
      <c r="CH27" s="96" t="e">
        <f t="shared" si="924"/>
        <v>#N/A</v>
      </c>
      <c r="CI27" s="96" t="e">
        <f t="shared" si="925"/>
        <v>#N/A</v>
      </c>
      <c r="CJ27" s="96" t="e">
        <f t="shared" si="926"/>
        <v>#N/A</v>
      </c>
      <c r="CK27" s="96" t="e">
        <f t="shared" si="927"/>
        <v>#N/A</v>
      </c>
      <c r="CL27" s="96" t="e">
        <f t="shared" si="928"/>
        <v>#N/A</v>
      </c>
      <c r="CM27" s="96" t="e">
        <f t="shared" si="929"/>
        <v>#N/A</v>
      </c>
      <c r="CN27" s="96" t="e">
        <f t="shared" si="930"/>
        <v>#N/A</v>
      </c>
      <c r="CO27" s="96" t="e">
        <f t="shared" si="931"/>
        <v>#N/A</v>
      </c>
      <c r="CP27" s="96" t="e">
        <f t="shared" si="932"/>
        <v>#N/A</v>
      </c>
      <c r="CQ27" s="96" t="e">
        <f t="shared" si="933"/>
        <v>#N/A</v>
      </c>
      <c r="CR27" s="96" t="e">
        <f t="shared" si="934"/>
        <v>#N/A</v>
      </c>
      <c r="CS27" s="96" t="e">
        <f t="shared" si="935"/>
        <v>#N/A</v>
      </c>
      <c r="CT27" s="96" t="e">
        <f t="shared" si="936"/>
        <v>#N/A</v>
      </c>
      <c r="CU27" s="96" t="e">
        <f t="shared" si="937"/>
        <v>#N/A</v>
      </c>
      <c r="CV27" s="96" t="e">
        <f t="shared" si="938"/>
        <v>#N/A</v>
      </c>
      <c r="CW27" s="96" t="e">
        <f t="shared" si="939"/>
        <v>#N/A</v>
      </c>
      <c r="CX27" s="96" t="e">
        <f t="shared" si="940"/>
        <v>#N/A</v>
      </c>
      <c r="CY27" s="96" t="e">
        <f t="shared" si="941"/>
        <v>#N/A</v>
      </c>
      <c r="CZ27" s="96" t="e">
        <f t="shared" si="942"/>
        <v>#N/A</v>
      </c>
      <c r="DA27" s="96" t="e">
        <f t="shared" si="943"/>
        <v>#N/A</v>
      </c>
      <c r="DB27" s="96" t="e">
        <f t="shared" si="944"/>
        <v>#N/A</v>
      </c>
      <c r="DC27" s="96" t="e">
        <f t="shared" si="945"/>
        <v>#N/A</v>
      </c>
      <c r="DD27" s="96" t="e">
        <f t="shared" si="946"/>
        <v>#N/A</v>
      </c>
      <c r="DE27" s="96" t="e">
        <f t="shared" si="947"/>
        <v>#N/A</v>
      </c>
      <c r="DF27" s="96" t="e">
        <f t="shared" si="948"/>
        <v>#N/A</v>
      </c>
      <c r="DG27" s="96" t="e">
        <f t="shared" si="949"/>
        <v>#N/A</v>
      </c>
      <c r="DH27" s="96" t="e">
        <f t="shared" si="950"/>
        <v>#N/A</v>
      </c>
      <c r="DI27" s="96" t="e">
        <f t="shared" si="951"/>
        <v>#N/A</v>
      </c>
      <c r="DJ27" s="96" t="e">
        <f t="shared" si="952"/>
        <v>#N/A</v>
      </c>
      <c r="DK27" s="96" t="e">
        <f t="shared" si="953"/>
        <v>#N/A</v>
      </c>
      <c r="DL27" s="96" t="e">
        <f t="shared" si="954"/>
        <v>#N/A</v>
      </c>
      <c r="DM27" s="96" t="e">
        <f t="shared" si="955"/>
        <v>#N/A</v>
      </c>
      <c r="DN27" s="96" t="e">
        <f t="shared" si="956"/>
        <v>#N/A</v>
      </c>
      <c r="DO27" s="96" t="e">
        <f t="shared" si="957"/>
        <v>#N/A</v>
      </c>
      <c r="DP27" s="96" t="e">
        <f t="shared" si="958"/>
        <v>#N/A</v>
      </c>
      <c r="DQ27" s="96" t="e">
        <f t="shared" si="959"/>
        <v>#N/A</v>
      </c>
      <c r="DR27" s="96" t="e">
        <f t="shared" si="960"/>
        <v>#N/A</v>
      </c>
      <c r="DS27" s="96" t="e">
        <f t="shared" si="961"/>
        <v>#N/A</v>
      </c>
      <c r="DT27" s="96" t="e">
        <f t="shared" si="962"/>
        <v>#N/A</v>
      </c>
      <c r="DU27" s="96" t="e">
        <f t="shared" si="963"/>
        <v>#N/A</v>
      </c>
      <c r="DV27" s="96" t="e">
        <f t="shared" si="964"/>
        <v>#N/A</v>
      </c>
      <c r="DW27" s="96" t="e">
        <f t="shared" si="965"/>
        <v>#N/A</v>
      </c>
      <c r="DX27" s="96" t="e">
        <f t="shared" si="966"/>
        <v>#N/A</v>
      </c>
      <c r="DY27" s="96" t="e">
        <f t="shared" si="967"/>
        <v>#N/A</v>
      </c>
      <c r="DZ27" s="96" t="e">
        <f t="shared" si="968"/>
        <v>#N/A</v>
      </c>
      <c r="EA27" s="96" t="e">
        <f t="shared" si="969"/>
        <v>#N/A</v>
      </c>
      <c r="EB27" s="96" t="e">
        <f t="shared" si="970"/>
        <v>#N/A</v>
      </c>
      <c r="EC27" s="96" t="e">
        <f t="shared" si="971"/>
        <v>#N/A</v>
      </c>
      <c r="ED27" s="96" t="e">
        <f t="shared" si="972"/>
        <v>#N/A</v>
      </c>
      <c r="EE27" s="96" t="e">
        <f t="shared" si="973"/>
        <v>#N/A</v>
      </c>
      <c r="EF27" s="96" t="e">
        <f t="shared" si="974"/>
        <v>#N/A</v>
      </c>
      <c r="EG27" s="96" t="e">
        <f t="shared" si="975"/>
        <v>#N/A</v>
      </c>
      <c r="EH27" s="96" t="e">
        <f t="shared" si="976"/>
        <v>#N/A</v>
      </c>
      <c r="EI27" s="96" t="e">
        <f t="shared" si="977"/>
        <v>#N/A</v>
      </c>
      <c r="EJ27" s="96" t="e">
        <f t="shared" si="978"/>
        <v>#N/A</v>
      </c>
      <c r="EK27" s="96" t="e">
        <f t="shared" si="979"/>
        <v>#N/A</v>
      </c>
      <c r="EL27" s="96" t="e">
        <f t="shared" si="980"/>
        <v>#N/A</v>
      </c>
      <c r="EM27" s="96" t="e">
        <f t="shared" si="981"/>
        <v>#N/A</v>
      </c>
      <c r="EN27" s="96" t="e">
        <f t="shared" si="982"/>
        <v>#N/A</v>
      </c>
      <c r="EO27" s="96" t="e">
        <f t="shared" si="983"/>
        <v>#N/A</v>
      </c>
      <c r="EP27" s="96" t="e">
        <f t="shared" si="984"/>
        <v>#N/A</v>
      </c>
      <c r="EQ27" s="96" t="e">
        <f t="shared" si="985"/>
        <v>#N/A</v>
      </c>
      <c r="ER27" s="96" t="e">
        <f t="shared" si="986"/>
        <v>#N/A</v>
      </c>
      <c r="ES27" s="96" t="e">
        <f t="shared" si="987"/>
        <v>#N/A</v>
      </c>
      <c r="ET27" s="96" t="e">
        <f t="shared" si="988"/>
        <v>#N/A</v>
      </c>
      <c r="EU27" s="96" t="e">
        <f t="shared" si="989"/>
        <v>#N/A</v>
      </c>
      <c r="EV27" s="96" t="e">
        <f t="shared" si="990"/>
        <v>#N/A</v>
      </c>
      <c r="EW27" s="96" t="e">
        <f t="shared" si="991"/>
        <v>#N/A</v>
      </c>
      <c r="EX27" s="96" t="e">
        <f t="shared" si="992"/>
        <v>#N/A</v>
      </c>
      <c r="EY27" s="96" t="e">
        <f t="shared" si="993"/>
        <v>#N/A</v>
      </c>
      <c r="EZ27" s="96" t="e">
        <f t="shared" si="994"/>
        <v>#N/A</v>
      </c>
      <c r="FA27" s="96" t="e">
        <f t="shared" si="995"/>
        <v>#N/A</v>
      </c>
      <c r="FB27" s="96" t="e">
        <f t="shared" si="996"/>
        <v>#N/A</v>
      </c>
      <c r="FC27" s="96" t="e">
        <f t="shared" si="997"/>
        <v>#N/A</v>
      </c>
      <c r="FD27" s="96" t="e">
        <f t="shared" si="998"/>
        <v>#N/A</v>
      </c>
      <c r="FE27" s="96" t="e">
        <f t="shared" si="999"/>
        <v>#N/A</v>
      </c>
      <c r="FF27" s="96" t="e">
        <f t="shared" si="1000"/>
        <v>#N/A</v>
      </c>
      <c r="FG27" s="96" t="e">
        <f t="shared" si="1001"/>
        <v>#N/A</v>
      </c>
      <c r="FH27" s="96" t="e">
        <f t="shared" si="1002"/>
        <v>#N/A</v>
      </c>
      <c r="FI27" s="96" t="e">
        <f t="shared" si="1003"/>
        <v>#N/A</v>
      </c>
      <c r="FJ27" s="96" t="e">
        <f t="shared" si="1004"/>
        <v>#N/A</v>
      </c>
      <c r="FK27" s="96" t="e">
        <f t="shared" si="1005"/>
        <v>#N/A</v>
      </c>
      <c r="FL27" s="96" t="e">
        <f t="shared" si="1006"/>
        <v>#N/A</v>
      </c>
      <c r="FM27" s="96" t="e">
        <f t="shared" si="1007"/>
        <v>#N/A</v>
      </c>
      <c r="FN27" s="96" t="e">
        <f t="shared" si="1008"/>
        <v>#N/A</v>
      </c>
      <c r="FO27" s="96" t="e">
        <f t="shared" si="1009"/>
        <v>#N/A</v>
      </c>
      <c r="FP27" s="96" t="e">
        <f t="shared" si="1010"/>
        <v>#N/A</v>
      </c>
      <c r="FQ27" s="96" t="e">
        <f t="shared" si="1011"/>
        <v>#N/A</v>
      </c>
      <c r="FR27" s="96" t="e">
        <f t="shared" si="1012"/>
        <v>#N/A</v>
      </c>
      <c r="FS27" s="96" t="e">
        <f t="shared" si="1013"/>
        <v>#N/A</v>
      </c>
      <c r="FT27" s="96" t="e">
        <f t="shared" si="1014"/>
        <v>#N/A</v>
      </c>
      <c r="FU27" s="96" t="e">
        <f t="shared" si="1015"/>
        <v>#N/A</v>
      </c>
      <c r="FV27" s="96" t="e">
        <f t="shared" si="1016"/>
        <v>#N/A</v>
      </c>
      <c r="FW27" s="96" t="e">
        <f t="shared" si="1017"/>
        <v>#N/A</v>
      </c>
      <c r="FX27" s="96" t="e">
        <f t="shared" si="1018"/>
        <v>#N/A</v>
      </c>
      <c r="FY27" s="96" t="e">
        <f t="shared" si="1019"/>
        <v>#N/A</v>
      </c>
      <c r="FZ27" s="96" t="e">
        <f t="shared" si="1020"/>
        <v>#N/A</v>
      </c>
      <c r="GA27" s="96" t="e">
        <f t="shared" si="1021"/>
        <v>#N/A</v>
      </c>
      <c r="GB27" s="96" t="e">
        <f t="shared" si="1022"/>
        <v>#N/A</v>
      </c>
      <c r="GC27" s="96" t="e">
        <f t="shared" si="1023"/>
        <v>#N/A</v>
      </c>
      <c r="GD27" s="96" t="e">
        <f t="shared" si="1024"/>
        <v>#N/A</v>
      </c>
      <c r="GE27" s="96" t="e">
        <f t="shared" si="1025"/>
        <v>#N/A</v>
      </c>
      <c r="GF27" s="96" t="e">
        <f t="shared" si="1026"/>
        <v>#N/A</v>
      </c>
      <c r="GG27" s="96" t="e">
        <f t="shared" si="1027"/>
        <v>#N/A</v>
      </c>
      <c r="GH27" s="96" t="e">
        <f t="shared" si="1028"/>
        <v>#N/A</v>
      </c>
      <c r="GI27" s="96" t="e">
        <f t="shared" si="1029"/>
        <v>#N/A</v>
      </c>
      <c r="GJ27" s="96" t="e">
        <f t="shared" si="1030"/>
        <v>#N/A</v>
      </c>
      <c r="GK27" s="96" t="e">
        <f t="shared" si="1031"/>
        <v>#N/A</v>
      </c>
      <c r="GL27" s="96" t="e">
        <f t="shared" si="1032"/>
        <v>#N/A</v>
      </c>
      <c r="GM27" s="96" t="e">
        <f t="shared" si="1033"/>
        <v>#N/A</v>
      </c>
      <c r="GN27" s="96" t="e">
        <f t="shared" si="1034"/>
        <v>#N/A</v>
      </c>
      <c r="GO27" s="96" t="e">
        <f t="shared" si="1035"/>
        <v>#N/A</v>
      </c>
      <c r="GP27" s="96" t="e">
        <f t="shared" si="1036"/>
        <v>#N/A</v>
      </c>
      <c r="GQ27" s="96" t="e">
        <f t="shared" si="1037"/>
        <v>#N/A</v>
      </c>
      <c r="GR27" s="96" t="e">
        <f t="shared" si="1038"/>
        <v>#N/A</v>
      </c>
      <c r="GS27" s="96" t="e">
        <f t="shared" si="1039"/>
        <v>#N/A</v>
      </c>
      <c r="GT27" s="96" t="e">
        <f t="shared" si="1040"/>
        <v>#N/A</v>
      </c>
      <c r="GU27" s="96" t="e">
        <f t="shared" si="1041"/>
        <v>#N/A</v>
      </c>
      <c r="GV27" s="96" t="e">
        <f t="shared" si="1042"/>
        <v>#N/A</v>
      </c>
      <c r="GW27" s="96" t="e">
        <f t="shared" si="1043"/>
        <v>#N/A</v>
      </c>
      <c r="GX27" s="96" t="e">
        <f t="shared" si="1044"/>
        <v>#N/A</v>
      </c>
      <c r="GY27" s="96" t="e">
        <f t="shared" si="1045"/>
        <v>#N/A</v>
      </c>
      <c r="GZ27" s="96" t="e">
        <f t="shared" si="1046"/>
        <v>#N/A</v>
      </c>
      <c r="HA27" s="96" t="e">
        <f t="shared" si="1047"/>
        <v>#N/A</v>
      </c>
      <c r="HB27" s="96" t="e">
        <f t="shared" si="1048"/>
        <v>#N/A</v>
      </c>
      <c r="HC27" s="96" t="e">
        <f t="shared" si="1049"/>
        <v>#N/A</v>
      </c>
      <c r="HD27" s="96" t="e">
        <f t="shared" si="1050"/>
        <v>#N/A</v>
      </c>
      <c r="HE27" s="96" t="e">
        <f t="shared" si="1051"/>
        <v>#N/A</v>
      </c>
      <c r="HF27" s="96" t="e">
        <f t="shared" si="1052"/>
        <v>#N/A</v>
      </c>
      <c r="HG27" s="96" t="e">
        <f t="shared" si="1053"/>
        <v>#N/A</v>
      </c>
      <c r="HH27" s="96" t="e">
        <f t="shared" si="1054"/>
        <v>#N/A</v>
      </c>
      <c r="HI27" s="96" t="e">
        <f t="shared" si="1055"/>
        <v>#N/A</v>
      </c>
      <c r="HJ27" s="96" t="e">
        <f t="shared" si="1056"/>
        <v>#N/A</v>
      </c>
      <c r="HK27" s="96" t="e">
        <f t="shared" si="1057"/>
        <v>#N/A</v>
      </c>
      <c r="HL27" s="96" t="e">
        <f t="shared" si="1058"/>
        <v>#N/A</v>
      </c>
      <c r="HM27" s="96" t="e">
        <f t="shared" si="1059"/>
        <v>#N/A</v>
      </c>
      <c r="HN27" s="96" t="e">
        <f t="shared" si="1060"/>
        <v>#N/A</v>
      </c>
      <c r="HO27" s="96" t="e">
        <f t="shared" si="1061"/>
        <v>#N/A</v>
      </c>
      <c r="HP27" s="96" t="e">
        <f t="shared" si="1062"/>
        <v>#N/A</v>
      </c>
      <c r="HQ27" s="96" t="e">
        <f t="shared" si="1063"/>
        <v>#N/A</v>
      </c>
      <c r="HR27" s="96" t="e">
        <f t="shared" si="1064"/>
        <v>#N/A</v>
      </c>
      <c r="HS27" s="96" t="e">
        <f t="shared" si="1065"/>
        <v>#N/A</v>
      </c>
      <c r="HT27" s="96" t="e">
        <f t="shared" si="1066"/>
        <v>#N/A</v>
      </c>
      <c r="HU27" s="96" t="e">
        <f t="shared" si="1067"/>
        <v>#N/A</v>
      </c>
      <c r="HV27" s="96" t="e">
        <f t="shared" si="1068"/>
        <v>#N/A</v>
      </c>
      <c r="HW27" s="96" t="e">
        <f t="shared" si="1069"/>
        <v>#N/A</v>
      </c>
      <c r="HX27" s="96" t="e">
        <f t="shared" si="1070"/>
        <v>#N/A</v>
      </c>
      <c r="HY27" s="96" t="e">
        <f t="shared" si="1071"/>
        <v>#N/A</v>
      </c>
      <c r="HZ27" s="96" t="e">
        <f t="shared" si="1072"/>
        <v>#N/A</v>
      </c>
      <c r="IA27" s="96" t="e">
        <f t="shared" si="1073"/>
        <v>#N/A</v>
      </c>
      <c r="IB27" s="96" t="e">
        <f t="shared" si="1074"/>
        <v>#N/A</v>
      </c>
      <c r="IC27" s="96" t="e">
        <f t="shared" si="1075"/>
        <v>#N/A</v>
      </c>
      <c r="ID27" s="96" t="e">
        <f t="shared" si="1076"/>
        <v>#N/A</v>
      </c>
      <c r="IE27" s="96" t="e">
        <f t="shared" si="1077"/>
        <v>#N/A</v>
      </c>
      <c r="IF27" s="96" t="e">
        <f t="shared" si="1078"/>
        <v>#N/A</v>
      </c>
      <c r="IG27" s="96" t="e">
        <f t="shared" si="1079"/>
        <v>#N/A</v>
      </c>
      <c r="IH27" s="96" t="e">
        <f t="shared" si="1080"/>
        <v>#N/A</v>
      </c>
      <c r="II27" s="96" t="e">
        <f t="shared" si="1081"/>
        <v>#N/A</v>
      </c>
      <c r="IJ27" s="96" t="e">
        <f t="shared" si="1082"/>
        <v>#N/A</v>
      </c>
      <c r="IK27" s="96" t="e">
        <f t="shared" si="1083"/>
        <v>#N/A</v>
      </c>
      <c r="IL27" s="96" t="e">
        <f t="shared" si="1084"/>
        <v>#N/A</v>
      </c>
      <c r="IM27" s="96" t="e">
        <f t="shared" si="1085"/>
        <v>#N/A</v>
      </c>
      <c r="IN27" s="96" t="e">
        <f t="shared" si="1086"/>
        <v>#N/A</v>
      </c>
      <c r="IO27" s="96" t="e">
        <f t="shared" si="1087"/>
        <v>#N/A</v>
      </c>
      <c r="IP27" s="96" t="e">
        <f t="shared" si="1088"/>
        <v>#N/A</v>
      </c>
      <c r="IQ27" s="96" t="e">
        <f t="shared" si="1089"/>
        <v>#N/A</v>
      </c>
      <c r="IR27" s="96" t="e">
        <f t="shared" si="1090"/>
        <v>#N/A</v>
      </c>
      <c r="IS27" s="96" t="e">
        <f t="shared" si="1091"/>
        <v>#N/A</v>
      </c>
      <c r="IT27" s="96" t="e">
        <f t="shared" si="1092"/>
        <v>#N/A</v>
      </c>
      <c r="IU27" s="96" t="e">
        <f t="shared" si="1093"/>
        <v>#N/A</v>
      </c>
      <c r="IV27" s="96" t="e">
        <f t="shared" si="1094"/>
        <v>#N/A</v>
      </c>
      <c r="IW27" s="96" t="e">
        <f t="shared" si="1095"/>
        <v>#N/A</v>
      </c>
      <c r="IX27" s="96" t="e">
        <f t="shared" si="1096"/>
        <v>#N/A</v>
      </c>
      <c r="IY27" s="96" t="e">
        <f t="shared" si="1097"/>
        <v>#N/A</v>
      </c>
      <c r="IZ27" s="96" t="e">
        <f t="shared" si="1098"/>
        <v>#N/A</v>
      </c>
      <c r="JA27" s="96" t="e">
        <f t="shared" si="1099"/>
        <v>#N/A</v>
      </c>
      <c r="JB27" s="96" t="e">
        <f t="shared" si="1100"/>
        <v>#N/A</v>
      </c>
      <c r="JC27" s="96" t="e">
        <f t="shared" si="1101"/>
        <v>#N/A</v>
      </c>
      <c r="JD27" s="96" t="e">
        <f t="shared" si="1102"/>
        <v>#N/A</v>
      </c>
      <c r="JE27" s="96" t="e">
        <f t="shared" si="1103"/>
        <v>#N/A</v>
      </c>
      <c r="JF27" s="96" t="e">
        <f t="shared" si="1104"/>
        <v>#N/A</v>
      </c>
      <c r="JG27" s="96" t="e">
        <f t="shared" si="1105"/>
        <v>#N/A</v>
      </c>
      <c r="JH27" s="96" t="e">
        <f t="shared" si="1106"/>
        <v>#N/A</v>
      </c>
      <c r="JI27" s="96" t="e">
        <f t="shared" si="1107"/>
        <v>#N/A</v>
      </c>
      <c r="JJ27" s="96" t="e">
        <f t="shared" si="1108"/>
        <v>#N/A</v>
      </c>
      <c r="JK27" s="96" t="e">
        <f t="shared" si="1109"/>
        <v>#N/A</v>
      </c>
      <c r="JL27" s="96" t="e">
        <f t="shared" si="1110"/>
        <v>#N/A</v>
      </c>
      <c r="JM27" s="96" t="e">
        <f t="shared" si="1111"/>
        <v>#N/A</v>
      </c>
      <c r="JN27" s="96" t="e">
        <f t="shared" si="1112"/>
        <v>#N/A</v>
      </c>
      <c r="JO27" s="96" t="e">
        <f t="shared" si="1113"/>
        <v>#N/A</v>
      </c>
      <c r="JP27" s="96" t="e">
        <f t="shared" si="1114"/>
        <v>#N/A</v>
      </c>
      <c r="JQ27" s="96" t="e">
        <f t="shared" si="1115"/>
        <v>#N/A</v>
      </c>
      <c r="JR27" s="96" t="e">
        <f t="shared" si="1116"/>
        <v>#N/A</v>
      </c>
      <c r="JS27" s="96" t="e">
        <f t="shared" si="1117"/>
        <v>#N/A</v>
      </c>
      <c r="JT27" s="96" t="e">
        <f t="shared" si="1118"/>
        <v>#N/A</v>
      </c>
      <c r="JU27" s="96" t="e">
        <f t="shared" si="1119"/>
        <v>#N/A</v>
      </c>
      <c r="JV27" s="96" t="e">
        <f t="shared" si="1120"/>
        <v>#N/A</v>
      </c>
      <c r="JW27" s="96" t="e">
        <f t="shared" si="1121"/>
        <v>#N/A</v>
      </c>
      <c r="JX27" s="96" t="e">
        <f t="shared" si="1122"/>
        <v>#N/A</v>
      </c>
      <c r="JY27" s="96" t="e">
        <f t="shared" si="1123"/>
        <v>#N/A</v>
      </c>
      <c r="JZ27" s="96" t="e">
        <f t="shared" si="1124"/>
        <v>#N/A</v>
      </c>
      <c r="KA27" s="96" t="e">
        <f t="shared" si="1125"/>
        <v>#N/A</v>
      </c>
      <c r="KB27" s="96" t="e">
        <f t="shared" si="1126"/>
        <v>#N/A</v>
      </c>
      <c r="KC27" s="96" t="e">
        <f t="shared" si="1127"/>
        <v>#N/A</v>
      </c>
      <c r="KD27" s="96" t="e">
        <f t="shared" si="1128"/>
        <v>#N/A</v>
      </c>
      <c r="KE27" s="96" t="e">
        <f t="shared" si="1129"/>
        <v>#N/A</v>
      </c>
      <c r="KF27" s="96" t="e">
        <f t="shared" si="1130"/>
        <v>#N/A</v>
      </c>
      <c r="KG27" s="96" t="e">
        <f t="shared" si="1131"/>
        <v>#N/A</v>
      </c>
      <c r="KH27" s="96" t="e">
        <f t="shared" si="1132"/>
        <v>#N/A</v>
      </c>
      <c r="KI27" s="96" t="e">
        <f t="shared" si="1133"/>
        <v>#N/A</v>
      </c>
      <c r="KJ27" s="96" t="e">
        <f t="shared" si="1134"/>
        <v>#N/A</v>
      </c>
      <c r="KK27" s="96" t="e">
        <f t="shared" si="1135"/>
        <v>#N/A</v>
      </c>
      <c r="KL27" s="96" t="e">
        <f t="shared" si="1136"/>
        <v>#N/A</v>
      </c>
      <c r="KM27" s="96" t="e">
        <f t="shared" si="1137"/>
        <v>#N/A</v>
      </c>
      <c r="KN27" s="96" t="e">
        <f t="shared" si="1138"/>
        <v>#N/A</v>
      </c>
    </row>
    <row r="28" spans="1:300" x14ac:dyDescent="0.3">
      <c r="A28" t="str">
        <f t="shared" si="904"/>
        <v>China</v>
      </c>
      <c r="G28" s="96">
        <f t="shared" si="905"/>
        <v>0.36984991212006024</v>
      </c>
      <c r="H28" s="96">
        <f t="shared" si="899"/>
        <v>0.42857697689043939</v>
      </c>
      <c r="I28" s="96">
        <f t="shared" si="899"/>
        <v>0.41439787262929412</v>
      </c>
      <c r="J28" s="96">
        <f t="shared" si="899"/>
        <v>0.3991769466940735</v>
      </c>
      <c r="K28" s="96">
        <f t="shared" si="899"/>
        <v>0.33883764250940512</v>
      </c>
      <c r="L28" s="96">
        <f t="shared" si="899"/>
        <v>0.29636688813953627</v>
      </c>
      <c r="M28" s="96">
        <f t="shared" si="899"/>
        <v>0.26322092582769097</v>
      </c>
      <c r="N28" s="96">
        <f t="shared" si="899"/>
        <v>0.24831177783738712</v>
      </c>
      <c r="O28" s="96">
        <f t="shared" si="899"/>
        <v>0.24038869790692963</v>
      </c>
      <c r="P28" s="96">
        <f t="shared" si="899"/>
        <v>0.23699860645815449</v>
      </c>
      <c r="Q28" s="96">
        <f t="shared" si="899"/>
        <v>0.21504438982598181</v>
      </c>
      <c r="R28" s="96">
        <f t="shared" si="899"/>
        <v>0.18589924576493341</v>
      </c>
      <c r="S28" s="96">
        <f t="shared" si="899"/>
        <v>0.15979612354674519</v>
      </c>
      <c r="T28" s="96">
        <f t="shared" si="899"/>
        <v>0.13792777949376078</v>
      </c>
      <c r="U28" s="96">
        <f t="shared" si="899"/>
        <v>0.13026526202192681</v>
      </c>
      <c r="V28" s="96">
        <f t="shared" si="899"/>
        <v>0.12460332434510442</v>
      </c>
      <c r="W28" s="96">
        <f t="shared" si="899"/>
        <v>0.11204305599300161</v>
      </c>
      <c r="X28" s="96">
        <f t="shared" si="899"/>
        <v>0.1079122731604832</v>
      </c>
      <c r="Y28" s="96">
        <f t="shared" si="899"/>
        <v>0.10462445796893098</v>
      </c>
      <c r="Z28" s="96">
        <f t="shared" si="899"/>
        <v>0.10863457849710063</v>
      </c>
      <c r="AA28" s="96">
        <f t="shared" si="899"/>
        <v>0.10359551109273298</v>
      </c>
      <c r="AB28" s="96">
        <f t="shared" si="899"/>
        <v>0.10307000830647646</v>
      </c>
      <c r="AC28" s="96">
        <f t="shared" si="899"/>
        <v>9.4618026425308477E-2</v>
      </c>
      <c r="AD28" s="96">
        <f t="shared" si="899"/>
        <v>8.5063082558198611E-2</v>
      </c>
      <c r="AE28" s="96">
        <f t="shared" si="899"/>
        <v>6.9512143039497223E-2</v>
      </c>
      <c r="AF28" s="96">
        <f t="shared" si="899"/>
        <v>5.9321651043748425E-2</v>
      </c>
      <c r="AG28" s="96">
        <f t="shared" si="899"/>
        <v>5.5098251004150077E-2</v>
      </c>
      <c r="AH28" s="96">
        <f t="shared" si="899"/>
        <v>4.826314073266761E-2</v>
      </c>
      <c r="AI28" s="96">
        <f t="shared" si="899"/>
        <v>4.597744406506258E-2</v>
      </c>
      <c r="AJ28" s="96">
        <f t="shared" si="899"/>
        <v>3.9294347515847296E-2</v>
      </c>
      <c r="AK28" s="96">
        <f t="shared" si="899"/>
        <v>3.8916205845652696E-2</v>
      </c>
      <c r="AL28" s="96">
        <f t="shared" si="899"/>
        <v>3.2917271633625088E-2</v>
      </c>
      <c r="AM28" s="96">
        <f t="shared" si="899"/>
        <v>2.998711768448999E-2</v>
      </c>
      <c r="AN28" s="96">
        <f t="shared" si="899"/>
        <v>2.2800719179900081E-2</v>
      </c>
      <c r="AO28" s="96">
        <f t="shared" si="899"/>
        <v>1.9938768555756308E-2</v>
      </c>
      <c r="AP28" s="96">
        <f t="shared" si="899"/>
        <v>1.5721197604866344E-2</v>
      </c>
      <c r="AQ28" s="96">
        <f t="shared" si="899"/>
        <v>1.4466760415312288E-2</v>
      </c>
      <c r="AR28" s="96">
        <f t="shared" si="899"/>
        <v>1.3931449971518553E-2</v>
      </c>
      <c r="AS28" s="96">
        <f t="shared" si="899"/>
        <v>1.331370576197218E-2</v>
      </c>
      <c r="AT28" s="96">
        <f t="shared" si="899"/>
        <v>1.2471013582985005E-2</v>
      </c>
      <c r="AU28" s="96">
        <f t="shared" si="899"/>
        <v>1.1520652724725577E-2</v>
      </c>
      <c r="AV28" s="96">
        <f t="shared" si="899"/>
        <v>1.0830450737142247E-2</v>
      </c>
      <c r="AW28" s="96">
        <f t="shared" si="899"/>
        <v>1.0001928488745001E-2</v>
      </c>
      <c r="AX28" s="96">
        <f t="shared" si="899"/>
        <v>9.1609572949685383E-3</v>
      </c>
      <c r="AY28" s="96">
        <f t="shared" si="899"/>
        <v>8.2934336289062962E-3</v>
      </c>
      <c r="AZ28" s="96">
        <f t="shared" si="899"/>
        <v>7.3641502339187133E-3</v>
      </c>
      <c r="BA28" s="96">
        <f t="shared" si="899"/>
        <v>6.3692691803052997E-3</v>
      </c>
      <c r="BB28" s="96">
        <f t="shared" si="899"/>
        <v>5.3264320995709546E-3</v>
      </c>
      <c r="BC28" s="96">
        <f t="shared" si="899"/>
        <v>4.5323029637635388E-3</v>
      </c>
      <c r="BD28" s="96">
        <f t="shared" si="899"/>
        <v>4.0021413163902802E-3</v>
      </c>
      <c r="BE28" s="96">
        <f t="shared" si="899"/>
        <v>3.7312520504316402E-3</v>
      </c>
      <c r="BF28" s="96">
        <f t="shared" si="899"/>
        <v>3.6520847522253006E-3</v>
      </c>
      <c r="BG28" s="96">
        <f t="shared" si="899"/>
        <v>3.64041256115503E-3</v>
      </c>
      <c r="BH28" s="96">
        <f t="shared" si="899"/>
        <v>3.4644851600066731E-3</v>
      </c>
      <c r="BI28" s="96">
        <f t="shared" si="899"/>
        <v>3.0612261818706208E-3</v>
      </c>
      <c r="BJ28" s="96">
        <f t="shared" si="899"/>
        <v>2.8033634311460296E-3</v>
      </c>
      <c r="BK28" s="96">
        <f t="shared" si="899"/>
        <v>2.4451654017734192E-3</v>
      </c>
      <c r="BL28" s="96">
        <f t="shared" si="899"/>
        <v>2.2333399545513277E-3</v>
      </c>
      <c r="BM28" s="96">
        <f t="shared" si="899"/>
        <v>1.9833351484946546E-3</v>
      </c>
      <c r="BN28" s="96">
        <f t="shared" si="899"/>
        <v>1.959321759884558E-3</v>
      </c>
      <c r="BO28" s="96">
        <f t="shared" si="899"/>
        <v>1.7520558088339744E-3</v>
      </c>
      <c r="BP28" s="96">
        <f t="shared" si="906"/>
        <v>1.6063297810585315E-3</v>
      </c>
      <c r="BQ28" s="96">
        <f t="shared" si="907"/>
        <v>1.420320454865287E-3</v>
      </c>
      <c r="BR28" s="96">
        <f t="shared" si="908"/>
        <v>1.4390121386641901E-3</v>
      </c>
      <c r="BS28" s="96">
        <f t="shared" si="909"/>
        <v>1.295334307712448E-3</v>
      </c>
      <c r="BT28" s="96">
        <f t="shared" si="910"/>
        <v>1.232854486552748E-3</v>
      </c>
      <c r="BU28" s="96">
        <f t="shared" si="911"/>
        <v>1.2308846601812491E-3</v>
      </c>
      <c r="BV28" s="96">
        <f t="shared" si="912"/>
        <v>1.3097777352486517E-3</v>
      </c>
      <c r="BW28" s="96">
        <f t="shared" si="913"/>
        <v>1.3484201359894588E-3</v>
      </c>
      <c r="BX28" s="96">
        <f t="shared" si="914"/>
        <v>1.367056629468492E-3</v>
      </c>
      <c r="BY28" s="96">
        <f t="shared" si="915"/>
        <v>1.3054417143005814E-3</v>
      </c>
      <c r="BZ28" s="96">
        <f t="shared" si="916"/>
        <v>1.1237264801800724E-3</v>
      </c>
      <c r="CA28" s="96">
        <f t="shared" si="917"/>
        <v>8.6178740785669561E-4</v>
      </c>
      <c r="CB28" s="96">
        <f t="shared" si="918"/>
        <v>6.6065926857613222E-4</v>
      </c>
      <c r="CC28" s="96">
        <f t="shared" si="919"/>
        <v>5.4007619457974165E-4</v>
      </c>
      <c r="CD28" s="96">
        <f t="shared" si="920"/>
        <v>4.7964904590121665E-4</v>
      </c>
      <c r="CE28" s="96">
        <f t="shared" si="921"/>
        <v>4.5943015377399493E-4</v>
      </c>
      <c r="CF28" s="96">
        <f t="shared" si="922"/>
        <v>4.7920477873142353E-4</v>
      </c>
      <c r="CG28" s="96">
        <f t="shared" si="923"/>
        <v>4.3914829672934513E-4</v>
      </c>
      <c r="CH28" s="96">
        <f t="shared" si="924"/>
        <v>3.9905599902782346E-4</v>
      </c>
      <c r="CI28" s="96">
        <f t="shared" si="925"/>
        <v>2.9918988762478449E-4</v>
      </c>
      <c r="CJ28" s="96">
        <f t="shared" si="926"/>
        <v>2.2706950055211655E-2</v>
      </c>
      <c r="CK28" s="96">
        <f t="shared" si="927"/>
        <v>4.507218150120762E-2</v>
      </c>
      <c r="CL28" s="96">
        <f t="shared" si="928"/>
        <v>6.7497282424015426E-2</v>
      </c>
      <c r="CM28" s="96">
        <f t="shared" si="929"/>
        <v>6.7433447068824634E-2</v>
      </c>
      <c r="CN28" s="96" t="e">
        <f t="shared" si="930"/>
        <v>#N/A</v>
      </c>
      <c r="CO28" s="96" t="e">
        <f t="shared" si="931"/>
        <v>#N/A</v>
      </c>
      <c r="CP28" s="96" t="e">
        <f t="shared" si="932"/>
        <v>#N/A</v>
      </c>
      <c r="CQ28" s="96" t="e">
        <f t="shared" si="933"/>
        <v>#N/A</v>
      </c>
      <c r="CR28" s="96" t="e">
        <f t="shared" si="934"/>
        <v>#N/A</v>
      </c>
      <c r="CS28" s="96" t="e">
        <f t="shared" si="935"/>
        <v>#N/A</v>
      </c>
      <c r="CT28" s="96" t="e">
        <f t="shared" si="936"/>
        <v>#N/A</v>
      </c>
      <c r="CU28" s="96" t="e">
        <f t="shared" si="937"/>
        <v>#N/A</v>
      </c>
      <c r="CV28" s="96" t="e">
        <f t="shared" si="938"/>
        <v>#N/A</v>
      </c>
      <c r="CW28" s="96" t="e">
        <f t="shared" si="939"/>
        <v>#N/A</v>
      </c>
      <c r="CX28" s="96" t="e">
        <f t="shared" si="940"/>
        <v>#N/A</v>
      </c>
      <c r="CY28" s="96" t="e">
        <f t="shared" si="941"/>
        <v>#N/A</v>
      </c>
      <c r="CZ28" s="96" t="e">
        <f t="shared" si="942"/>
        <v>#N/A</v>
      </c>
      <c r="DA28" s="96" t="e">
        <f t="shared" si="943"/>
        <v>#N/A</v>
      </c>
      <c r="DB28" s="96" t="e">
        <f t="shared" si="944"/>
        <v>#N/A</v>
      </c>
      <c r="DC28" s="96" t="e">
        <f t="shared" si="945"/>
        <v>#N/A</v>
      </c>
      <c r="DD28" s="96" t="e">
        <f t="shared" si="946"/>
        <v>#N/A</v>
      </c>
      <c r="DE28" s="96" t="e">
        <f t="shared" si="947"/>
        <v>#N/A</v>
      </c>
      <c r="DF28" s="96" t="e">
        <f t="shared" si="948"/>
        <v>#N/A</v>
      </c>
      <c r="DG28" s="96" t="e">
        <f t="shared" si="949"/>
        <v>#N/A</v>
      </c>
      <c r="DH28" s="96" t="e">
        <f t="shared" si="950"/>
        <v>#N/A</v>
      </c>
      <c r="DI28" s="96" t="e">
        <f t="shared" si="951"/>
        <v>#N/A</v>
      </c>
      <c r="DJ28" s="96" t="e">
        <f t="shared" si="952"/>
        <v>#N/A</v>
      </c>
      <c r="DK28" s="96" t="e">
        <f t="shared" si="953"/>
        <v>#N/A</v>
      </c>
      <c r="DL28" s="96" t="e">
        <f t="shared" si="954"/>
        <v>#N/A</v>
      </c>
      <c r="DM28" s="96" t="e">
        <f t="shared" si="955"/>
        <v>#N/A</v>
      </c>
      <c r="DN28" s="96" t="e">
        <f t="shared" si="956"/>
        <v>#N/A</v>
      </c>
      <c r="DO28" s="96" t="e">
        <f t="shared" si="957"/>
        <v>#N/A</v>
      </c>
      <c r="DP28" s="96" t="e">
        <f t="shared" si="958"/>
        <v>#N/A</v>
      </c>
      <c r="DQ28" s="96" t="e">
        <f t="shared" si="959"/>
        <v>#N/A</v>
      </c>
      <c r="DR28" s="96" t="e">
        <f t="shared" si="960"/>
        <v>#N/A</v>
      </c>
      <c r="DS28" s="96" t="e">
        <f t="shared" si="961"/>
        <v>#N/A</v>
      </c>
      <c r="DT28" s="96" t="e">
        <f t="shared" si="962"/>
        <v>#N/A</v>
      </c>
      <c r="DU28" s="96" t="e">
        <f t="shared" si="963"/>
        <v>#N/A</v>
      </c>
      <c r="DV28" s="96" t="e">
        <f t="shared" si="964"/>
        <v>#N/A</v>
      </c>
      <c r="DW28" s="96" t="e">
        <f t="shared" si="965"/>
        <v>#N/A</v>
      </c>
      <c r="DX28" s="96" t="e">
        <f t="shared" si="966"/>
        <v>#N/A</v>
      </c>
      <c r="DY28" s="96" t="e">
        <f t="shared" si="967"/>
        <v>#N/A</v>
      </c>
      <c r="DZ28" s="96" t="e">
        <f t="shared" si="968"/>
        <v>#N/A</v>
      </c>
      <c r="EA28" s="96" t="e">
        <f t="shared" si="969"/>
        <v>#N/A</v>
      </c>
      <c r="EB28" s="96" t="e">
        <f t="shared" si="970"/>
        <v>#N/A</v>
      </c>
      <c r="EC28" s="96" t="e">
        <f t="shared" si="971"/>
        <v>#N/A</v>
      </c>
      <c r="ED28" s="96" t="e">
        <f t="shared" si="972"/>
        <v>#N/A</v>
      </c>
      <c r="EE28" s="96" t="e">
        <f t="shared" si="973"/>
        <v>#N/A</v>
      </c>
      <c r="EF28" s="96" t="e">
        <f t="shared" si="974"/>
        <v>#N/A</v>
      </c>
      <c r="EG28" s="96" t="e">
        <f t="shared" si="975"/>
        <v>#N/A</v>
      </c>
      <c r="EH28" s="96" t="e">
        <f t="shared" si="976"/>
        <v>#N/A</v>
      </c>
      <c r="EI28" s="96" t="e">
        <f t="shared" si="977"/>
        <v>#N/A</v>
      </c>
      <c r="EJ28" s="96" t="e">
        <f t="shared" si="978"/>
        <v>#N/A</v>
      </c>
      <c r="EK28" s="96" t="e">
        <f t="shared" si="979"/>
        <v>#N/A</v>
      </c>
      <c r="EL28" s="96" t="e">
        <f t="shared" si="980"/>
        <v>#N/A</v>
      </c>
      <c r="EM28" s="96" t="e">
        <f t="shared" si="981"/>
        <v>#N/A</v>
      </c>
      <c r="EN28" s="96" t="e">
        <f t="shared" si="982"/>
        <v>#N/A</v>
      </c>
      <c r="EO28" s="96" t="e">
        <f t="shared" si="983"/>
        <v>#N/A</v>
      </c>
      <c r="EP28" s="96" t="e">
        <f t="shared" si="984"/>
        <v>#N/A</v>
      </c>
      <c r="EQ28" s="96" t="e">
        <f t="shared" si="985"/>
        <v>#N/A</v>
      </c>
      <c r="ER28" s="96" t="e">
        <f t="shared" si="986"/>
        <v>#N/A</v>
      </c>
      <c r="ES28" s="96" t="e">
        <f t="shared" si="987"/>
        <v>#N/A</v>
      </c>
      <c r="ET28" s="96" t="e">
        <f t="shared" si="988"/>
        <v>#N/A</v>
      </c>
      <c r="EU28" s="96" t="e">
        <f t="shared" si="989"/>
        <v>#N/A</v>
      </c>
      <c r="EV28" s="96" t="e">
        <f t="shared" si="990"/>
        <v>#N/A</v>
      </c>
      <c r="EW28" s="96" t="e">
        <f t="shared" si="991"/>
        <v>#N/A</v>
      </c>
      <c r="EX28" s="96" t="e">
        <f t="shared" si="992"/>
        <v>#N/A</v>
      </c>
      <c r="EY28" s="96" t="e">
        <f t="shared" si="993"/>
        <v>#N/A</v>
      </c>
      <c r="EZ28" s="96" t="e">
        <f t="shared" si="994"/>
        <v>#N/A</v>
      </c>
      <c r="FA28" s="96" t="e">
        <f t="shared" si="995"/>
        <v>#N/A</v>
      </c>
      <c r="FB28" s="96" t="e">
        <f t="shared" si="996"/>
        <v>#N/A</v>
      </c>
      <c r="FC28" s="96" t="e">
        <f t="shared" si="997"/>
        <v>#N/A</v>
      </c>
      <c r="FD28" s="96" t="e">
        <f t="shared" si="998"/>
        <v>#N/A</v>
      </c>
      <c r="FE28" s="96" t="e">
        <f t="shared" si="999"/>
        <v>#N/A</v>
      </c>
      <c r="FF28" s="96" t="e">
        <f t="shared" si="1000"/>
        <v>#N/A</v>
      </c>
      <c r="FG28" s="96" t="e">
        <f t="shared" si="1001"/>
        <v>#N/A</v>
      </c>
      <c r="FH28" s="96" t="e">
        <f t="shared" si="1002"/>
        <v>#N/A</v>
      </c>
      <c r="FI28" s="96" t="e">
        <f t="shared" si="1003"/>
        <v>#N/A</v>
      </c>
      <c r="FJ28" s="96" t="e">
        <f t="shared" si="1004"/>
        <v>#N/A</v>
      </c>
      <c r="FK28" s="96" t="e">
        <f t="shared" si="1005"/>
        <v>#N/A</v>
      </c>
      <c r="FL28" s="96" t="e">
        <f t="shared" si="1006"/>
        <v>#N/A</v>
      </c>
      <c r="FM28" s="96" t="e">
        <f t="shared" si="1007"/>
        <v>#N/A</v>
      </c>
      <c r="FN28" s="96" t="e">
        <f t="shared" si="1008"/>
        <v>#N/A</v>
      </c>
      <c r="FO28" s="96" t="e">
        <f t="shared" si="1009"/>
        <v>#N/A</v>
      </c>
      <c r="FP28" s="96" t="e">
        <f t="shared" si="1010"/>
        <v>#N/A</v>
      </c>
      <c r="FQ28" s="96" t="e">
        <f t="shared" si="1011"/>
        <v>#N/A</v>
      </c>
      <c r="FR28" s="96" t="e">
        <f t="shared" si="1012"/>
        <v>#N/A</v>
      </c>
      <c r="FS28" s="96" t="e">
        <f t="shared" si="1013"/>
        <v>#N/A</v>
      </c>
      <c r="FT28" s="96" t="e">
        <f t="shared" si="1014"/>
        <v>#N/A</v>
      </c>
      <c r="FU28" s="96" t="e">
        <f t="shared" si="1015"/>
        <v>#N/A</v>
      </c>
      <c r="FV28" s="96" t="e">
        <f t="shared" si="1016"/>
        <v>#N/A</v>
      </c>
      <c r="FW28" s="96" t="e">
        <f t="shared" si="1017"/>
        <v>#N/A</v>
      </c>
      <c r="FX28" s="96" t="e">
        <f t="shared" si="1018"/>
        <v>#N/A</v>
      </c>
      <c r="FY28" s="96" t="e">
        <f t="shared" si="1019"/>
        <v>#N/A</v>
      </c>
      <c r="FZ28" s="96" t="e">
        <f t="shared" si="1020"/>
        <v>#N/A</v>
      </c>
      <c r="GA28" s="96" t="e">
        <f t="shared" si="1021"/>
        <v>#N/A</v>
      </c>
      <c r="GB28" s="96" t="e">
        <f t="shared" si="1022"/>
        <v>#N/A</v>
      </c>
      <c r="GC28" s="96" t="e">
        <f t="shared" si="1023"/>
        <v>#N/A</v>
      </c>
      <c r="GD28" s="96" t="e">
        <f t="shared" si="1024"/>
        <v>#N/A</v>
      </c>
      <c r="GE28" s="96" t="e">
        <f t="shared" si="1025"/>
        <v>#N/A</v>
      </c>
      <c r="GF28" s="96" t="e">
        <f t="shared" si="1026"/>
        <v>#N/A</v>
      </c>
      <c r="GG28" s="96" t="e">
        <f t="shared" si="1027"/>
        <v>#N/A</v>
      </c>
      <c r="GH28" s="96" t="e">
        <f t="shared" si="1028"/>
        <v>#N/A</v>
      </c>
      <c r="GI28" s="96" t="e">
        <f t="shared" si="1029"/>
        <v>#N/A</v>
      </c>
      <c r="GJ28" s="96" t="e">
        <f t="shared" si="1030"/>
        <v>#N/A</v>
      </c>
      <c r="GK28" s="96" t="e">
        <f t="shared" si="1031"/>
        <v>#N/A</v>
      </c>
      <c r="GL28" s="96" t="e">
        <f t="shared" si="1032"/>
        <v>#N/A</v>
      </c>
      <c r="GM28" s="96" t="e">
        <f t="shared" si="1033"/>
        <v>#N/A</v>
      </c>
      <c r="GN28" s="96" t="e">
        <f t="shared" si="1034"/>
        <v>#N/A</v>
      </c>
      <c r="GO28" s="96" t="e">
        <f t="shared" si="1035"/>
        <v>#N/A</v>
      </c>
      <c r="GP28" s="96" t="e">
        <f t="shared" si="1036"/>
        <v>#N/A</v>
      </c>
      <c r="GQ28" s="96" t="e">
        <f t="shared" si="1037"/>
        <v>#N/A</v>
      </c>
      <c r="GR28" s="96" t="e">
        <f t="shared" si="1038"/>
        <v>#N/A</v>
      </c>
      <c r="GS28" s="96" t="e">
        <f t="shared" si="1039"/>
        <v>#N/A</v>
      </c>
      <c r="GT28" s="96" t="e">
        <f t="shared" si="1040"/>
        <v>#N/A</v>
      </c>
      <c r="GU28" s="96" t="e">
        <f t="shared" si="1041"/>
        <v>#N/A</v>
      </c>
      <c r="GV28" s="96" t="e">
        <f t="shared" si="1042"/>
        <v>#N/A</v>
      </c>
      <c r="GW28" s="96" t="e">
        <f t="shared" si="1043"/>
        <v>#N/A</v>
      </c>
      <c r="GX28" s="96" t="e">
        <f t="shared" si="1044"/>
        <v>#N/A</v>
      </c>
      <c r="GY28" s="96" t="e">
        <f t="shared" si="1045"/>
        <v>#N/A</v>
      </c>
      <c r="GZ28" s="96" t="e">
        <f t="shared" si="1046"/>
        <v>#N/A</v>
      </c>
      <c r="HA28" s="96" t="e">
        <f t="shared" si="1047"/>
        <v>#N/A</v>
      </c>
      <c r="HB28" s="96" t="e">
        <f t="shared" si="1048"/>
        <v>#N/A</v>
      </c>
      <c r="HC28" s="96" t="e">
        <f t="shared" si="1049"/>
        <v>#N/A</v>
      </c>
      <c r="HD28" s="96" t="e">
        <f t="shared" si="1050"/>
        <v>#N/A</v>
      </c>
      <c r="HE28" s="96" t="e">
        <f t="shared" si="1051"/>
        <v>#N/A</v>
      </c>
      <c r="HF28" s="96" t="e">
        <f t="shared" si="1052"/>
        <v>#N/A</v>
      </c>
      <c r="HG28" s="96" t="e">
        <f t="shared" si="1053"/>
        <v>#N/A</v>
      </c>
      <c r="HH28" s="96" t="e">
        <f t="shared" si="1054"/>
        <v>#N/A</v>
      </c>
      <c r="HI28" s="96" t="e">
        <f t="shared" si="1055"/>
        <v>#N/A</v>
      </c>
      <c r="HJ28" s="96" t="e">
        <f t="shared" si="1056"/>
        <v>#N/A</v>
      </c>
      <c r="HK28" s="96" t="e">
        <f t="shared" si="1057"/>
        <v>#N/A</v>
      </c>
      <c r="HL28" s="96" t="e">
        <f t="shared" si="1058"/>
        <v>#N/A</v>
      </c>
      <c r="HM28" s="96" t="e">
        <f t="shared" si="1059"/>
        <v>#N/A</v>
      </c>
      <c r="HN28" s="96" t="e">
        <f t="shared" si="1060"/>
        <v>#N/A</v>
      </c>
      <c r="HO28" s="96" t="e">
        <f t="shared" si="1061"/>
        <v>#N/A</v>
      </c>
      <c r="HP28" s="96" t="e">
        <f t="shared" si="1062"/>
        <v>#N/A</v>
      </c>
      <c r="HQ28" s="96" t="e">
        <f t="shared" si="1063"/>
        <v>#N/A</v>
      </c>
      <c r="HR28" s="96" t="e">
        <f t="shared" si="1064"/>
        <v>#N/A</v>
      </c>
      <c r="HS28" s="96" t="e">
        <f t="shared" si="1065"/>
        <v>#N/A</v>
      </c>
      <c r="HT28" s="96" t="e">
        <f t="shared" si="1066"/>
        <v>#N/A</v>
      </c>
      <c r="HU28" s="96" t="e">
        <f t="shared" si="1067"/>
        <v>#N/A</v>
      </c>
      <c r="HV28" s="96" t="e">
        <f t="shared" si="1068"/>
        <v>#N/A</v>
      </c>
      <c r="HW28" s="96" t="e">
        <f t="shared" si="1069"/>
        <v>#N/A</v>
      </c>
      <c r="HX28" s="96" t="e">
        <f t="shared" si="1070"/>
        <v>#N/A</v>
      </c>
      <c r="HY28" s="96" t="e">
        <f t="shared" si="1071"/>
        <v>#N/A</v>
      </c>
      <c r="HZ28" s="96" t="e">
        <f t="shared" si="1072"/>
        <v>#N/A</v>
      </c>
      <c r="IA28" s="96" t="e">
        <f t="shared" si="1073"/>
        <v>#N/A</v>
      </c>
      <c r="IB28" s="96" t="e">
        <f t="shared" si="1074"/>
        <v>#N/A</v>
      </c>
      <c r="IC28" s="96" t="e">
        <f t="shared" si="1075"/>
        <v>#N/A</v>
      </c>
      <c r="ID28" s="96" t="e">
        <f t="shared" si="1076"/>
        <v>#N/A</v>
      </c>
      <c r="IE28" s="96" t="e">
        <f t="shared" si="1077"/>
        <v>#N/A</v>
      </c>
      <c r="IF28" s="96" t="e">
        <f t="shared" si="1078"/>
        <v>#N/A</v>
      </c>
      <c r="IG28" s="96" t="e">
        <f t="shared" si="1079"/>
        <v>#N/A</v>
      </c>
      <c r="IH28" s="96" t="e">
        <f t="shared" si="1080"/>
        <v>#N/A</v>
      </c>
      <c r="II28" s="96" t="e">
        <f t="shared" si="1081"/>
        <v>#N/A</v>
      </c>
      <c r="IJ28" s="96" t="e">
        <f t="shared" si="1082"/>
        <v>#N/A</v>
      </c>
      <c r="IK28" s="96" t="e">
        <f t="shared" si="1083"/>
        <v>#N/A</v>
      </c>
      <c r="IL28" s="96" t="e">
        <f t="shared" si="1084"/>
        <v>#N/A</v>
      </c>
      <c r="IM28" s="96" t="e">
        <f t="shared" si="1085"/>
        <v>#N/A</v>
      </c>
      <c r="IN28" s="96" t="e">
        <f t="shared" si="1086"/>
        <v>#N/A</v>
      </c>
      <c r="IO28" s="96" t="e">
        <f t="shared" si="1087"/>
        <v>#N/A</v>
      </c>
      <c r="IP28" s="96" t="e">
        <f t="shared" si="1088"/>
        <v>#N/A</v>
      </c>
      <c r="IQ28" s="96" t="e">
        <f t="shared" si="1089"/>
        <v>#N/A</v>
      </c>
      <c r="IR28" s="96" t="e">
        <f t="shared" si="1090"/>
        <v>#N/A</v>
      </c>
      <c r="IS28" s="96" t="e">
        <f t="shared" si="1091"/>
        <v>#N/A</v>
      </c>
      <c r="IT28" s="96" t="e">
        <f t="shared" si="1092"/>
        <v>#N/A</v>
      </c>
      <c r="IU28" s="96" t="e">
        <f t="shared" si="1093"/>
        <v>#N/A</v>
      </c>
      <c r="IV28" s="96" t="e">
        <f t="shared" si="1094"/>
        <v>#N/A</v>
      </c>
      <c r="IW28" s="96" t="e">
        <f t="shared" si="1095"/>
        <v>#N/A</v>
      </c>
      <c r="IX28" s="96" t="e">
        <f t="shared" si="1096"/>
        <v>#N/A</v>
      </c>
      <c r="IY28" s="96" t="e">
        <f t="shared" si="1097"/>
        <v>#N/A</v>
      </c>
      <c r="IZ28" s="96" t="e">
        <f t="shared" si="1098"/>
        <v>#N/A</v>
      </c>
      <c r="JA28" s="96" t="e">
        <f t="shared" si="1099"/>
        <v>#N/A</v>
      </c>
      <c r="JB28" s="96" t="e">
        <f t="shared" si="1100"/>
        <v>#N/A</v>
      </c>
      <c r="JC28" s="96" t="e">
        <f t="shared" si="1101"/>
        <v>#N/A</v>
      </c>
      <c r="JD28" s="96" t="e">
        <f t="shared" si="1102"/>
        <v>#N/A</v>
      </c>
      <c r="JE28" s="96" t="e">
        <f t="shared" si="1103"/>
        <v>#N/A</v>
      </c>
      <c r="JF28" s="96" t="e">
        <f t="shared" si="1104"/>
        <v>#N/A</v>
      </c>
      <c r="JG28" s="96" t="e">
        <f t="shared" si="1105"/>
        <v>#N/A</v>
      </c>
      <c r="JH28" s="96" t="e">
        <f t="shared" si="1106"/>
        <v>#N/A</v>
      </c>
      <c r="JI28" s="96" t="e">
        <f t="shared" si="1107"/>
        <v>#N/A</v>
      </c>
      <c r="JJ28" s="96" t="e">
        <f t="shared" si="1108"/>
        <v>#N/A</v>
      </c>
      <c r="JK28" s="96" t="e">
        <f t="shared" si="1109"/>
        <v>#N/A</v>
      </c>
      <c r="JL28" s="96" t="e">
        <f t="shared" si="1110"/>
        <v>#N/A</v>
      </c>
      <c r="JM28" s="96" t="e">
        <f t="shared" si="1111"/>
        <v>#N/A</v>
      </c>
      <c r="JN28" s="96" t="e">
        <f t="shared" si="1112"/>
        <v>#N/A</v>
      </c>
      <c r="JO28" s="96" t="e">
        <f t="shared" si="1113"/>
        <v>#N/A</v>
      </c>
      <c r="JP28" s="96" t="e">
        <f t="shared" si="1114"/>
        <v>#N/A</v>
      </c>
      <c r="JQ28" s="96" t="e">
        <f t="shared" si="1115"/>
        <v>#N/A</v>
      </c>
      <c r="JR28" s="96" t="e">
        <f t="shared" si="1116"/>
        <v>#N/A</v>
      </c>
      <c r="JS28" s="96" t="e">
        <f t="shared" si="1117"/>
        <v>#N/A</v>
      </c>
      <c r="JT28" s="96" t="e">
        <f t="shared" si="1118"/>
        <v>#N/A</v>
      </c>
      <c r="JU28" s="96" t="e">
        <f t="shared" si="1119"/>
        <v>#N/A</v>
      </c>
      <c r="JV28" s="96" t="e">
        <f t="shared" si="1120"/>
        <v>#N/A</v>
      </c>
      <c r="JW28" s="96" t="e">
        <f t="shared" si="1121"/>
        <v>#N/A</v>
      </c>
      <c r="JX28" s="96" t="e">
        <f t="shared" si="1122"/>
        <v>#N/A</v>
      </c>
      <c r="JY28" s="96" t="e">
        <f t="shared" si="1123"/>
        <v>#N/A</v>
      </c>
      <c r="JZ28" s="96" t="e">
        <f t="shared" si="1124"/>
        <v>#N/A</v>
      </c>
      <c r="KA28" s="96" t="e">
        <f t="shared" si="1125"/>
        <v>#N/A</v>
      </c>
      <c r="KB28" s="96" t="e">
        <f t="shared" si="1126"/>
        <v>#N/A</v>
      </c>
      <c r="KC28" s="96" t="e">
        <f t="shared" si="1127"/>
        <v>#N/A</v>
      </c>
      <c r="KD28" s="96" t="e">
        <f t="shared" si="1128"/>
        <v>#N/A</v>
      </c>
      <c r="KE28" s="96" t="e">
        <f t="shared" si="1129"/>
        <v>#N/A</v>
      </c>
      <c r="KF28" s="96" t="e">
        <f t="shared" si="1130"/>
        <v>#N/A</v>
      </c>
      <c r="KG28" s="96" t="e">
        <f t="shared" si="1131"/>
        <v>#N/A</v>
      </c>
      <c r="KH28" s="96" t="e">
        <f t="shared" si="1132"/>
        <v>#N/A</v>
      </c>
      <c r="KI28" s="96" t="e">
        <f t="shared" si="1133"/>
        <v>#N/A</v>
      </c>
      <c r="KJ28" s="96" t="e">
        <f t="shared" si="1134"/>
        <v>#N/A</v>
      </c>
      <c r="KK28" s="96" t="e">
        <f t="shared" si="1135"/>
        <v>#N/A</v>
      </c>
      <c r="KL28" s="96" t="e">
        <f t="shared" si="1136"/>
        <v>#N/A</v>
      </c>
      <c r="KM28" s="96" t="e">
        <f t="shared" si="1137"/>
        <v>#N/A</v>
      </c>
      <c r="KN28" s="96" t="e">
        <f t="shared" si="1138"/>
        <v>#N/A</v>
      </c>
    </row>
    <row r="29" spans="1:300" x14ac:dyDescent="0.3">
      <c r="A29" t="str">
        <f t="shared" si="904"/>
        <v>France</v>
      </c>
      <c r="G29" s="96">
        <f t="shared" si="905"/>
        <v>0.39765423754315843</v>
      </c>
      <c r="H29" s="96">
        <f t="shared" si="899"/>
        <v>0.40312670671803741</v>
      </c>
      <c r="I29" s="96">
        <f t="shared" si="899"/>
        <v>0.37867260047842599</v>
      </c>
      <c r="J29" s="96">
        <f t="shared" si="899"/>
        <v>0.36875789015424987</v>
      </c>
      <c r="K29" s="96">
        <f t="shared" si="899"/>
        <v>0.33567704613341093</v>
      </c>
      <c r="L29" s="96">
        <f t="shared" si="899"/>
        <v>0.31051029722650542</v>
      </c>
      <c r="M29" s="96">
        <f t="shared" si="899"/>
        <v>0.26608815985885981</v>
      </c>
      <c r="N29" s="96">
        <f t="shared" si="899"/>
        <v>0.25393700101095401</v>
      </c>
      <c r="O29" s="96">
        <f t="shared" si="899"/>
        <v>0.27760149339840062</v>
      </c>
      <c r="P29" s="96">
        <f t="shared" si="899"/>
        <v>0.29554384548778612</v>
      </c>
      <c r="Q29" s="96">
        <f t="shared" si="899"/>
        <v>0.30609649062663807</v>
      </c>
      <c r="R29" s="96">
        <f t="shared" si="899"/>
        <v>0.30112166893371101</v>
      </c>
      <c r="S29" s="96">
        <f t="shared" ref="S29:BO31" si="1139">AVERAGE(Q18:S18)</f>
        <v>0.29396869332428072</v>
      </c>
      <c r="T29" s="96">
        <f t="shared" si="1139"/>
        <v>0.27331154150562659</v>
      </c>
      <c r="U29" s="96">
        <f t="shared" si="1139"/>
        <v>0.25054252303597807</v>
      </c>
      <c r="V29" s="96">
        <f t="shared" si="1139"/>
        <v>0.24389048790417589</v>
      </c>
      <c r="W29" s="96">
        <f t="shared" si="1139"/>
        <v>0.2436602687277972</v>
      </c>
      <c r="X29" s="96">
        <f t="shared" si="1139"/>
        <v>0.23587268907762363</v>
      </c>
      <c r="Y29" s="96">
        <f t="shared" si="1139"/>
        <v>0.21628649952229098</v>
      </c>
      <c r="Z29" s="96">
        <f t="shared" si="1139"/>
        <v>0.19514708892569019</v>
      </c>
      <c r="AA29" s="96">
        <f t="shared" si="1139"/>
        <v>0.17484424620090397</v>
      </c>
      <c r="AB29" s="96">
        <f t="shared" si="1139"/>
        <v>0.16937879810608725</v>
      </c>
      <c r="AC29" s="96">
        <f t="shared" si="1139"/>
        <v>0.17131821823495966</v>
      </c>
      <c r="AD29" s="96">
        <f t="shared" si="1139"/>
        <v>0.18568270536969145</v>
      </c>
      <c r="AE29" s="96">
        <f t="shared" si="1139"/>
        <v>0.19541334333257318</v>
      </c>
      <c r="AF29" s="96">
        <f t="shared" si="1139"/>
        <v>0.19410331365819902</v>
      </c>
      <c r="AG29" s="96">
        <f t="shared" si="1139"/>
        <v>0.17756636791319588</v>
      </c>
      <c r="AH29" s="96">
        <f t="shared" si="1139"/>
        <v>0.15683295785555681</v>
      </c>
      <c r="AI29" s="96">
        <f t="shared" si="1139"/>
        <v>0.13270348855289935</v>
      </c>
      <c r="AJ29" s="96">
        <f t="shared" si="1139"/>
        <v>0.11580450067353569</v>
      </c>
      <c r="AK29" s="96">
        <f t="shared" si="1139"/>
        <v>0.10385389415584749</v>
      </c>
      <c r="AL29" s="96">
        <f t="shared" si="1139"/>
        <v>9.8478621575225953E-2</v>
      </c>
      <c r="AM29" s="96">
        <f t="shared" si="1139"/>
        <v>8.7832099433480318E-2</v>
      </c>
      <c r="AN29" s="96">
        <f t="shared" si="1139"/>
        <v>7.5483815649574959E-2</v>
      </c>
      <c r="AO29" s="96">
        <f t="shared" si="1139"/>
        <v>6.2165209798391276E-2</v>
      </c>
      <c r="AP29" s="96">
        <f t="shared" si="1139"/>
        <v>5.7290974048240795E-2</v>
      </c>
      <c r="AQ29" s="96">
        <f t="shared" si="1139"/>
        <v>5.2995189346276263E-2</v>
      </c>
      <c r="AR29" s="96">
        <f t="shared" si="1139"/>
        <v>5.3531209907486499E-2</v>
      </c>
      <c r="AS29" s="96">
        <f t="shared" si="1139"/>
        <v>5.3001713926153236E-2</v>
      </c>
      <c r="AT29" s="96">
        <f t="shared" si="1139"/>
        <v>5.0720759806572126E-2</v>
      </c>
      <c r="AU29" s="96">
        <f t="shared" si="1139"/>
        <v>4.4138585139202435E-2</v>
      </c>
      <c r="AV29" s="96" t="e">
        <f t="shared" si="1139"/>
        <v>#N/A</v>
      </c>
      <c r="AW29" s="96" t="e">
        <f t="shared" si="1139"/>
        <v>#N/A</v>
      </c>
      <c r="AX29" s="96" t="e">
        <f t="shared" si="1139"/>
        <v>#N/A</v>
      </c>
      <c r="AY29" s="96" t="e">
        <f t="shared" si="1139"/>
        <v>#N/A</v>
      </c>
      <c r="AZ29" s="96" t="e">
        <f t="shared" si="1139"/>
        <v>#N/A</v>
      </c>
      <c r="BA29" s="96" t="e">
        <f t="shared" si="1139"/>
        <v>#N/A</v>
      </c>
      <c r="BB29" s="96" t="e">
        <f t="shared" si="1139"/>
        <v>#N/A</v>
      </c>
      <c r="BC29" s="96" t="e">
        <f t="shared" si="1139"/>
        <v>#N/A</v>
      </c>
      <c r="BD29" s="96" t="e">
        <f t="shared" si="1139"/>
        <v>#N/A</v>
      </c>
      <c r="BE29" s="96" t="e">
        <f t="shared" si="1139"/>
        <v>#N/A</v>
      </c>
      <c r="BF29" s="96" t="e">
        <f t="shared" si="1139"/>
        <v>#N/A</v>
      </c>
      <c r="BG29" s="96" t="e">
        <f t="shared" si="1139"/>
        <v>#N/A</v>
      </c>
      <c r="BH29" s="96" t="e">
        <f t="shared" si="1139"/>
        <v>#N/A</v>
      </c>
      <c r="BI29" s="96" t="e">
        <f t="shared" si="1139"/>
        <v>#N/A</v>
      </c>
      <c r="BJ29" s="96" t="e">
        <f t="shared" si="1139"/>
        <v>#N/A</v>
      </c>
      <c r="BK29" s="96" t="e">
        <f t="shared" si="1139"/>
        <v>#N/A</v>
      </c>
      <c r="BL29" s="96" t="e">
        <f t="shared" si="1139"/>
        <v>#N/A</v>
      </c>
      <c r="BM29" s="96" t="e">
        <f t="shared" si="1139"/>
        <v>#N/A</v>
      </c>
      <c r="BN29" s="96" t="e">
        <f t="shared" si="1139"/>
        <v>#N/A</v>
      </c>
      <c r="BO29" s="96" t="e">
        <f t="shared" si="1139"/>
        <v>#N/A</v>
      </c>
      <c r="BP29" s="96" t="e">
        <f t="shared" si="906"/>
        <v>#N/A</v>
      </c>
      <c r="BQ29" s="96" t="e">
        <f t="shared" si="907"/>
        <v>#N/A</v>
      </c>
      <c r="BR29" s="96" t="e">
        <f t="shared" si="908"/>
        <v>#N/A</v>
      </c>
      <c r="BS29" s="96" t="e">
        <f t="shared" si="909"/>
        <v>#N/A</v>
      </c>
      <c r="BT29" s="96" t="e">
        <f t="shared" si="910"/>
        <v>#N/A</v>
      </c>
      <c r="BU29" s="96" t="e">
        <f t="shared" si="911"/>
        <v>#N/A</v>
      </c>
      <c r="BV29" s="96" t="e">
        <f t="shared" si="912"/>
        <v>#N/A</v>
      </c>
      <c r="BW29" s="96" t="e">
        <f t="shared" si="913"/>
        <v>#N/A</v>
      </c>
      <c r="BX29" s="96" t="e">
        <f t="shared" si="914"/>
        <v>#N/A</v>
      </c>
      <c r="BY29" s="96" t="e">
        <f t="shared" si="915"/>
        <v>#N/A</v>
      </c>
      <c r="BZ29" s="96" t="e">
        <f t="shared" si="916"/>
        <v>#N/A</v>
      </c>
      <c r="CA29" s="96" t="e">
        <f t="shared" si="917"/>
        <v>#N/A</v>
      </c>
      <c r="CB29" s="96" t="e">
        <f t="shared" si="918"/>
        <v>#N/A</v>
      </c>
      <c r="CC29" s="96" t="e">
        <f t="shared" si="919"/>
        <v>#N/A</v>
      </c>
      <c r="CD29" s="96" t="e">
        <f t="shared" si="920"/>
        <v>#N/A</v>
      </c>
      <c r="CE29" s="96" t="e">
        <f t="shared" si="921"/>
        <v>#N/A</v>
      </c>
      <c r="CF29" s="96" t="e">
        <f t="shared" si="922"/>
        <v>#N/A</v>
      </c>
      <c r="CG29" s="96" t="e">
        <f t="shared" si="923"/>
        <v>#N/A</v>
      </c>
      <c r="CH29" s="96" t="e">
        <f t="shared" si="924"/>
        <v>#N/A</v>
      </c>
      <c r="CI29" s="96" t="e">
        <f t="shared" si="925"/>
        <v>#N/A</v>
      </c>
      <c r="CJ29" s="96" t="e">
        <f t="shared" si="926"/>
        <v>#N/A</v>
      </c>
      <c r="CK29" s="96" t="e">
        <f t="shared" si="927"/>
        <v>#N/A</v>
      </c>
      <c r="CL29" s="96" t="e">
        <f t="shared" si="928"/>
        <v>#N/A</v>
      </c>
      <c r="CM29" s="96" t="e">
        <f t="shared" si="929"/>
        <v>#N/A</v>
      </c>
      <c r="CN29" s="96" t="e">
        <f t="shared" si="930"/>
        <v>#N/A</v>
      </c>
      <c r="CO29" s="96" t="e">
        <f t="shared" si="931"/>
        <v>#N/A</v>
      </c>
      <c r="CP29" s="96" t="e">
        <f t="shared" si="932"/>
        <v>#N/A</v>
      </c>
      <c r="CQ29" s="96" t="e">
        <f t="shared" si="933"/>
        <v>#N/A</v>
      </c>
      <c r="CR29" s="96" t="e">
        <f t="shared" si="934"/>
        <v>#N/A</v>
      </c>
      <c r="CS29" s="96" t="e">
        <f t="shared" si="935"/>
        <v>#N/A</v>
      </c>
      <c r="CT29" s="96" t="e">
        <f t="shared" si="936"/>
        <v>#N/A</v>
      </c>
      <c r="CU29" s="96" t="e">
        <f t="shared" si="937"/>
        <v>#N/A</v>
      </c>
      <c r="CV29" s="96" t="e">
        <f t="shared" si="938"/>
        <v>#N/A</v>
      </c>
      <c r="CW29" s="96" t="e">
        <f t="shared" si="939"/>
        <v>#N/A</v>
      </c>
      <c r="CX29" s="96" t="e">
        <f t="shared" si="940"/>
        <v>#N/A</v>
      </c>
      <c r="CY29" s="96" t="e">
        <f t="shared" si="941"/>
        <v>#N/A</v>
      </c>
      <c r="CZ29" s="96" t="e">
        <f t="shared" si="942"/>
        <v>#N/A</v>
      </c>
      <c r="DA29" s="96" t="e">
        <f t="shared" si="943"/>
        <v>#N/A</v>
      </c>
      <c r="DB29" s="96" t="e">
        <f t="shared" si="944"/>
        <v>#N/A</v>
      </c>
      <c r="DC29" s="96" t="e">
        <f t="shared" si="945"/>
        <v>#N/A</v>
      </c>
      <c r="DD29" s="96" t="e">
        <f t="shared" si="946"/>
        <v>#N/A</v>
      </c>
      <c r="DE29" s="96" t="e">
        <f t="shared" si="947"/>
        <v>#N/A</v>
      </c>
      <c r="DF29" s="96" t="e">
        <f t="shared" si="948"/>
        <v>#N/A</v>
      </c>
      <c r="DG29" s="96" t="e">
        <f t="shared" si="949"/>
        <v>#N/A</v>
      </c>
      <c r="DH29" s="96" t="e">
        <f t="shared" si="950"/>
        <v>#N/A</v>
      </c>
      <c r="DI29" s="96" t="e">
        <f t="shared" si="951"/>
        <v>#N/A</v>
      </c>
      <c r="DJ29" s="96" t="e">
        <f t="shared" si="952"/>
        <v>#N/A</v>
      </c>
      <c r="DK29" s="96" t="e">
        <f t="shared" si="953"/>
        <v>#N/A</v>
      </c>
      <c r="DL29" s="96" t="e">
        <f t="shared" si="954"/>
        <v>#N/A</v>
      </c>
      <c r="DM29" s="96" t="e">
        <f t="shared" si="955"/>
        <v>#N/A</v>
      </c>
      <c r="DN29" s="96" t="e">
        <f t="shared" si="956"/>
        <v>#N/A</v>
      </c>
      <c r="DO29" s="96" t="e">
        <f t="shared" si="957"/>
        <v>#N/A</v>
      </c>
      <c r="DP29" s="96" t="e">
        <f t="shared" si="958"/>
        <v>#N/A</v>
      </c>
      <c r="DQ29" s="96" t="e">
        <f t="shared" si="959"/>
        <v>#N/A</v>
      </c>
      <c r="DR29" s="96" t="e">
        <f t="shared" si="960"/>
        <v>#N/A</v>
      </c>
      <c r="DS29" s="96" t="e">
        <f t="shared" si="961"/>
        <v>#N/A</v>
      </c>
      <c r="DT29" s="96" t="e">
        <f t="shared" si="962"/>
        <v>#N/A</v>
      </c>
      <c r="DU29" s="96" t="e">
        <f t="shared" si="963"/>
        <v>#N/A</v>
      </c>
      <c r="DV29" s="96" t="e">
        <f t="shared" si="964"/>
        <v>#N/A</v>
      </c>
      <c r="DW29" s="96" t="e">
        <f t="shared" si="965"/>
        <v>#N/A</v>
      </c>
      <c r="DX29" s="96" t="e">
        <f t="shared" si="966"/>
        <v>#N/A</v>
      </c>
      <c r="DY29" s="96" t="e">
        <f t="shared" si="967"/>
        <v>#N/A</v>
      </c>
      <c r="DZ29" s="96" t="e">
        <f t="shared" si="968"/>
        <v>#N/A</v>
      </c>
      <c r="EA29" s="96" t="e">
        <f t="shared" si="969"/>
        <v>#N/A</v>
      </c>
      <c r="EB29" s="96" t="e">
        <f t="shared" si="970"/>
        <v>#N/A</v>
      </c>
      <c r="EC29" s="96" t="e">
        <f t="shared" si="971"/>
        <v>#N/A</v>
      </c>
      <c r="ED29" s="96" t="e">
        <f t="shared" si="972"/>
        <v>#N/A</v>
      </c>
      <c r="EE29" s="96" t="e">
        <f t="shared" si="973"/>
        <v>#N/A</v>
      </c>
      <c r="EF29" s="96" t="e">
        <f t="shared" si="974"/>
        <v>#N/A</v>
      </c>
      <c r="EG29" s="96" t="e">
        <f t="shared" si="975"/>
        <v>#N/A</v>
      </c>
      <c r="EH29" s="96" t="e">
        <f t="shared" si="976"/>
        <v>#N/A</v>
      </c>
      <c r="EI29" s="96" t="e">
        <f t="shared" si="977"/>
        <v>#N/A</v>
      </c>
      <c r="EJ29" s="96" t="e">
        <f t="shared" si="978"/>
        <v>#N/A</v>
      </c>
      <c r="EK29" s="96" t="e">
        <f t="shared" si="979"/>
        <v>#N/A</v>
      </c>
      <c r="EL29" s="96" t="e">
        <f t="shared" si="980"/>
        <v>#N/A</v>
      </c>
      <c r="EM29" s="96" t="e">
        <f t="shared" si="981"/>
        <v>#N/A</v>
      </c>
      <c r="EN29" s="96" t="e">
        <f t="shared" si="982"/>
        <v>#N/A</v>
      </c>
      <c r="EO29" s="96" t="e">
        <f t="shared" si="983"/>
        <v>#N/A</v>
      </c>
      <c r="EP29" s="96" t="e">
        <f t="shared" si="984"/>
        <v>#N/A</v>
      </c>
      <c r="EQ29" s="96" t="e">
        <f t="shared" si="985"/>
        <v>#N/A</v>
      </c>
      <c r="ER29" s="96" t="e">
        <f t="shared" si="986"/>
        <v>#N/A</v>
      </c>
      <c r="ES29" s="96" t="e">
        <f t="shared" si="987"/>
        <v>#N/A</v>
      </c>
      <c r="ET29" s="96" t="e">
        <f t="shared" si="988"/>
        <v>#N/A</v>
      </c>
      <c r="EU29" s="96" t="e">
        <f t="shared" si="989"/>
        <v>#N/A</v>
      </c>
      <c r="EV29" s="96" t="e">
        <f t="shared" si="990"/>
        <v>#N/A</v>
      </c>
      <c r="EW29" s="96" t="e">
        <f t="shared" si="991"/>
        <v>#N/A</v>
      </c>
      <c r="EX29" s="96" t="e">
        <f t="shared" si="992"/>
        <v>#N/A</v>
      </c>
      <c r="EY29" s="96" t="e">
        <f t="shared" si="993"/>
        <v>#N/A</v>
      </c>
      <c r="EZ29" s="96" t="e">
        <f t="shared" si="994"/>
        <v>#N/A</v>
      </c>
      <c r="FA29" s="96" t="e">
        <f t="shared" si="995"/>
        <v>#N/A</v>
      </c>
      <c r="FB29" s="96" t="e">
        <f t="shared" si="996"/>
        <v>#N/A</v>
      </c>
      <c r="FC29" s="96" t="e">
        <f t="shared" si="997"/>
        <v>#N/A</v>
      </c>
      <c r="FD29" s="96" t="e">
        <f t="shared" si="998"/>
        <v>#N/A</v>
      </c>
      <c r="FE29" s="96" t="e">
        <f t="shared" si="999"/>
        <v>#N/A</v>
      </c>
      <c r="FF29" s="96" t="e">
        <f t="shared" si="1000"/>
        <v>#N/A</v>
      </c>
      <c r="FG29" s="96" t="e">
        <f t="shared" si="1001"/>
        <v>#N/A</v>
      </c>
      <c r="FH29" s="96" t="e">
        <f t="shared" si="1002"/>
        <v>#N/A</v>
      </c>
      <c r="FI29" s="96" t="e">
        <f t="shared" si="1003"/>
        <v>#N/A</v>
      </c>
      <c r="FJ29" s="96" t="e">
        <f t="shared" si="1004"/>
        <v>#N/A</v>
      </c>
      <c r="FK29" s="96" t="e">
        <f t="shared" si="1005"/>
        <v>#N/A</v>
      </c>
      <c r="FL29" s="96" t="e">
        <f t="shared" si="1006"/>
        <v>#N/A</v>
      </c>
      <c r="FM29" s="96" t="e">
        <f t="shared" si="1007"/>
        <v>#N/A</v>
      </c>
      <c r="FN29" s="96" t="e">
        <f t="shared" si="1008"/>
        <v>#N/A</v>
      </c>
      <c r="FO29" s="96" t="e">
        <f t="shared" si="1009"/>
        <v>#N/A</v>
      </c>
      <c r="FP29" s="96" t="e">
        <f t="shared" si="1010"/>
        <v>#N/A</v>
      </c>
      <c r="FQ29" s="96" t="e">
        <f t="shared" si="1011"/>
        <v>#N/A</v>
      </c>
      <c r="FR29" s="96" t="e">
        <f t="shared" si="1012"/>
        <v>#N/A</v>
      </c>
      <c r="FS29" s="96" t="e">
        <f t="shared" si="1013"/>
        <v>#N/A</v>
      </c>
      <c r="FT29" s="96" t="e">
        <f t="shared" si="1014"/>
        <v>#N/A</v>
      </c>
      <c r="FU29" s="96" t="e">
        <f t="shared" si="1015"/>
        <v>#N/A</v>
      </c>
      <c r="FV29" s="96" t="e">
        <f t="shared" si="1016"/>
        <v>#N/A</v>
      </c>
      <c r="FW29" s="96" t="e">
        <f t="shared" si="1017"/>
        <v>#N/A</v>
      </c>
      <c r="FX29" s="96" t="e">
        <f t="shared" si="1018"/>
        <v>#N/A</v>
      </c>
      <c r="FY29" s="96" t="e">
        <f t="shared" si="1019"/>
        <v>#N/A</v>
      </c>
      <c r="FZ29" s="96" t="e">
        <f t="shared" si="1020"/>
        <v>#N/A</v>
      </c>
      <c r="GA29" s="96" t="e">
        <f t="shared" si="1021"/>
        <v>#N/A</v>
      </c>
      <c r="GB29" s="96" t="e">
        <f t="shared" si="1022"/>
        <v>#N/A</v>
      </c>
      <c r="GC29" s="96" t="e">
        <f t="shared" si="1023"/>
        <v>#N/A</v>
      </c>
      <c r="GD29" s="96" t="e">
        <f t="shared" si="1024"/>
        <v>#N/A</v>
      </c>
      <c r="GE29" s="96" t="e">
        <f t="shared" si="1025"/>
        <v>#N/A</v>
      </c>
      <c r="GF29" s="96" t="e">
        <f t="shared" si="1026"/>
        <v>#N/A</v>
      </c>
      <c r="GG29" s="96" t="e">
        <f t="shared" si="1027"/>
        <v>#N/A</v>
      </c>
      <c r="GH29" s="96" t="e">
        <f t="shared" si="1028"/>
        <v>#N/A</v>
      </c>
      <c r="GI29" s="96" t="e">
        <f t="shared" si="1029"/>
        <v>#N/A</v>
      </c>
      <c r="GJ29" s="96" t="e">
        <f t="shared" si="1030"/>
        <v>#N/A</v>
      </c>
      <c r="GK29" s="96" t="e">
        <f t="shared" si="1031"/>
        <v>#N/A</v>
      </c>
      <c r="GL29" s="96" t="e">
        <f t="shared" si="1032"/>
        <v>#N/A</v>
      </c>
      <c r="GM29" s="96" t="e">
        <f t="shared" si="1033"/>
        <v>#N/A</v>
      </c>
      <c r="GN29" s="96" t="e">
        <f t="shared" si="1034"/>
        <v>#N/A</v>
      </c>
      <c r="GO29" s="96" t="e">
        <f t="shared" si="1035"/>
        <v>#N/A</v>
      </c>
      <c r="GP29" s="96" t="e">
        <f t="shared" si="1036"/>
        <v>#N/A</v>
      </c>
      <c r="GQ29" s="96" t="e">
        <f t="shared" si="1037"/>
        <v>#N/A</v>
      </c>
      <c r="GR29" s="96" t="e">
        <f t="shared" si="1038"/>
        <v>#N/A</v>
      </c>
      <c r="GS29" s="96" t="e">
        <f t="shared" si="1039"/>
        <v>#N/A</v>
      </c>
      <c r="GT29" s="96" t="e">
        <f t="shared" si="1040"/>
        <v>#N/A</v>
      </c>
      <c r="GU29" s="96" t="e">
        <f t="shared" si="1041"/>
        <v>#N/A</v>
      </c>
      <c r="GV29" s="96" t="e">
        <f t="shared" si="1042"/>
        <v>#N/A</v>
      </c>
      <c r="GW29" s="96" t="e">
        <f t="shared" si="1043"/>
        <v>#N/A</v>
      </c>
      <c r="GX29" s="96" t="e">
        <f t="shared" si="1044"/>
        <v>#N/A</v>
      </c>
      <c r="GY29" s="96" t="e">
        <f t="shared" si="1045"/>
        <v>#N/A</v>
      </c>
      <c r="GZ29" s="96" t="e">
        <f t="shared" si="1046"/>
        <v>#N/A</v>
      </c>
      <c r="HA29" s="96" t="e">
        <f t="shared" si="1047"/>
        <v>#N/A</v>
      </c>
      <c r="HB29" s="96" t="e">
        <f t="shared" si="1048"/>
        <v>#N/A</v>
      </c>
      <c r="HC29" s="96" t="e">
        <f t="shared" si="1049"/>
        <v>#N/A</v>
      </c>
      <c r="HD29" s="96" t="e">
        <f t="shared" si="1050"/>
        <v>#N/A</v>
      </c>
      <c r="HE29" s="96" t="e">
        <f t="shared" si="1051"/>
        <v>#N/A</v>
      </c>
      <c r="HF29" s="96" t="e">
        <f t="shared" si="1052"/>
        <v>#N/A</v>
      </c>
      <c r="HG29" s="96" t="e">
        <f t="shared" si="1053"/>
        <v>#N/A</v>
      </c>
      <c r="HH29" s="96" t="e">
        <f t="shared" si="1054"/>
        <v>#N/A</v>
      </c>
      <c r="HI29" s="96" t="e">
        <f t="shared" si="1055"/>
        <v>#N/A</v>
      </c>
      <c r="HJ29" s="96" t="e">
        <f t="shared" si="1056"/>
        <v>#N/A</v>
      </c>
      <c r="HK29" s="96" t="e">
        <f t="shared" si="1057"/>
        <v>#N/A</v>
      </c>
      <c r="HL29" s="96" t="e">
        <f t="shared" si="1058"/>
        <v>#N/A</v>
      </c>
      <c r="HM29" s="96" t="e">
        <f t="shared" si="1059"/>
        <v>#N/A</v>
      </c>
      <c r="HN29" s="96" t="e">
        <f t="shared" si="1060"/>
        <v>#N/A</v>
      </c>
      <c r="HO29" s="96" t="e">
        <f t="shared" si="1061"/>
        <v>#N/A</v>
      </c>
      <c r="HP29" s="96" t="e">
        <f t="shared" si="1062"/>
        <v>#N/A</v>
      </c>
      <c r="HQ29" s="96" t="e">
        <f t="shared" si="1063"/>
        <v>#N/A</v>
      </c>
      <c r="HR29" s="96" t="e">
        <f t="shared" si="1064"/>
        <v>#N/A</v>
      </c>
      <c r="HS29" s="96" t="e">
        <f t="shared" si="1065"/>
        <v>#N/A</v>
      </c>
      <c r="HT29" s="96" t="e">
        <f t="shared" si="1066"/>
        <v>#N/A</v>
      </c>
      <c r="HU29" s="96" t="e">
        <f t="shared" si="1067"/>
        <v>#N/A</v>
      </c>
      <c r="HV29" s="96" t="e">
        <f t="shared" si="1068"/>
        <v>#N/A</v>
      </c>
      <c r="HW29" s="96" t="e">
        <f t="shared" si="1069"/>
        <v>#N/A</v>
      </c>
      <c r="HX29" s="96" t="e">
        <f t="shared" si="1070"/>
        <v>#N/A</v>
      </c>
      <c r="HY29" s="96" t="e">
        <f t="shared" si="1071"/>
        <v>#N/A</v>
      </c>
      <c r="HZ29" s="96" t="e">
        <f t="shared" si="1072"/>
        <v>#N/A</v>
      </c>
      <c r="IA29" s="96" t="e">
        <f t="shared" si="1073"/>
        <v>#N/A</v>
      </c>
      <c r="IB29" s="96" t="e">
        <f t="shared" si="1074"/>
        <v>#N/A</v>
      </c>
      <c r="IC29" s="96" t="e">
        <f t="shared" si="1075"/>
        <v>#N/A</v>
      </c>
      <c r="ID29" s="96" t="e">
        <f t="shared" si="1076"/>
        <v>#N/A</v>
      </c>
      <c r="IE29" s="96" t="e">
        <f t="shared" si="1077"/>
        <v>#N/A</v>
      </c>
      <c r="IF29" s="96" t="e">
        <f t="shared" si="1078"/>
        <v>#N/A</v>
      </c>
      <c r="IG29" s="96" t="e">
        <f t="shared" si="1079"/>
        <v>#N/A</v>
      </c>
      <c r="IH29" s="96" t="e">
        <f t="shared" si="1080"/>
        <v>#N/A</v>
      </c>
      <c r="II29" s="96" t="e">
        <f t="shared" si="1081"/>
        <v>#N/A</v>
      </c>
      <c r="IJ29" s="96" t="e">
        <f t="shared" si="1082"/>
        <v>#N/A</v>
      </c>
      <c r="IK29" s="96" t="e">
        <f t="shared" si="1083"/>
        <v>#N/A</v>
      </c>
      <c r="IL29" s="96" t="e">
        <f t="shared" si="1084"/>
        <v>#N/A</v>
      </c>
      <c r="IM29" s="96" t="e">
        <f t="shared" si="1085"/>
        <v>#N/A</v>
      </c>
      <c r="IN29" s="96" t="e">
        <f t="shared" si="1086"/>
        <v>#N/A</v>
      </c>
      <c r="IO29" s="96" t="e">
        <f t="shared" si="1087"/>
        <v>#N/A</v>
      </c>
      <c r="IP29" s="96" t="e">
        <f t="shared" si="1088"/>
        <v>#N/A</v>
      </c>
      <c r="IQ29" s="96" t="e">
        <f t="shared" si="1089"/>
        <v>#N/A</v>
      </c>
      <c r="IR29" s="96" t="e">
        <f t="shared" si="1090"/>
        <v>#N/A</v>
      </c>
      <c r="IS29" s="96" t="e">
        <f t="shared" si="1091"/>
        <v>#N/A</v>
      </c>
      <c r="IT29" s="96" t="e">
        <f t="shared" si="1092"/>
        <v>#N/A</v>
      </c>
      <c r="IU29" s="96" t="e">
        <f t="shared" si="1093"/>
        <v>#N/A</v>
      </c>
      <c r="IV29" s="96" t="e">
        <f t="shared" si="1094"/>
        <v>#N/A</v>
      </c>
      <c r="IW29" s="96" t="e">
        <f t="shared" si="1095"/>
        <v>#N/A</v>
      </c>
      <c r="IX29" s="96" t="e">
        <f t="shared" si="1096"/>
        <v>#N/A</v>
      </c>
      <c r="IY29" s="96" t="e">
        <f t="shared" si="1097"/>
        <v>#N/A</v>
      </c>
      <c r="IZ29" s="96" t="e">
        <f t="shared" si="1098"/>
        <v>#N/A</v>
      </c>
      <c r="JA29" s="96" t="e">
        <f t="shared" si="1099"/>
        <v>#N/A</v>
      </c>
      <c r="JB29" s="96" t="e">
        <f t="shared" si="1100"/>
        <v>#N/A</v>
      </c>
      <c r="JC29" s="96" t="e">
        <f t="shared" si="1101"/>
        <v>#N/A</v>
      </c>
      <c r="JD29" s="96" t="e">
        <f t="shared" si="1102"/>
        <v>#N/A</v>
      </c>
      <c r="JE29" s="96" t="e">
        <f t="shared" si="1103"/>
        <v>#N/A</v>
      </c>
      <c r="JF29" s="96" t="e">
        <f t="shared" si="1104"/>
        <v>#N/A</v>
      </c>
      <c r="JG29" s="96" t="e">
        <f t="shared" si="1105"/>
        <v>#N/A</v>
      </c>
      <c r="JH29" s="96" t="e">
        <f t="shared" si="1106"/>
        <v>#N/A</v>
      </c>
      <c r="JI29" s="96" t="e">
        <f t="shared" si="1107"/>
        <v>#N/A</v>
      </c>
      <c r="JJ29" s="96" t="e">
        <f t="shared" si="1108"/>
        <v>#N/A</v>
      </c>
      <c r="JK29" s="96" t="e">
        <f t="shared" si="1109"/>
        <v>#N/A</v>
      </c>
      <c r="JL29" s="96" t="e">
        <f t="shared" si="1110"/>
        <v>#N/A</v>
      </c>
      <c r="JM29" s="96" t="e">
        <f t="shared" si="1111"/>
        <v>#N/A</v>
      </c>
      <c r="JN29" s="96" t="e">
        <f t="shared" si="1112"/>
        <v>#N/A</v>
      </c>
      <c r="JO29" s="96" t="e">
        <f t="shared" si="1113"/>
        <v>#N/A</v>
      </c>
      <c r="JP29" s="96" t="e">
        <f t="shared" si="1114"/>
        <v>#N/A</v>
      </c>
      <c r="JQ29" s="96" t="e">
        <f t="shared" si="1115"/>
        <v>#N/A</v>
      </c>
      <c r="JR29" s="96" t="e">
        <f t="shared" si="1116"/>
        <v>#N/A</v>
      </c>
      <c r="JS29" s="96" t="e">
        <f t="shared" si="1117"/>
        <v>#N/A</v>
      </c>
      <c r="JT29" s="96" t="e">
        <f t="shared" si="1118"/>
        <v>#N/A</v>
      </c>
      <c r="JU29" s="96" t="e">
        <f t="shared" si="1119"/>
        <v>#N/A</v>
      </c>
      <c r="JV29" s="96" t="e">
        <f t="shared" si="1120"/>
        <v>#N/A</v>
      </c>
      <c r="JW29" s="96" t="e">
        <f t="shared" si="1121"/>
        <v>#N/A</v>
      </c>
      <c r="JX29" s="96" t="e">
        <f t="shared" si="1122"/>
        <v>#N/A</v>
      </c>
      <c r="JY29" s="96" t="e">
        <f t="shared" si="1123"/>
        <v>#N/A</v>
      </c>
      <c r="JZ29" s="96" t="e">
        <f t="shared" si="1124"/>
        <v>#N/A</v>
      </c>
      <c r="KA29" s="96" t="e">
        <f t="shared" si="1125"/>
        <v>#N/A</v>
      </c>
      <c r="KB29" s="96" t="e">
        <f t="shared" si="1126"/>
        <v>#N/A</v>
      </c>
      <c r="KC29" s="96" t="e">
        <f t="shared" si="1127"/>
        <v>#N/A</v>
      </c>
      <c r="KD29" s="96" t="e">
        <f t="shared" si="1128"/>
        <v>#N/A</v>
      </c>
      <c r="KE29" s="96" t="e">
        <f t="shared" si="1129"/>
        <v>#N/A</v>
      </c>
      <c r="KF29" s="96" t="e">
        <f t="shared" si="1130"/>
        <v>#N/A</v>
      </c>
      <c r="KG29" s="96" t="e">
        <f t="shared" si="1131"/>
        <v>#N/A</v>
      </c>
      <c r="KH29" s="96" t="e">
        <f t="shared" si="1132"/>
        <v>#N/A</v>
      </c>
      <c r="KI29" s="96" t="e">
        <f t="shared" si="1133"/>
        <v>#N/A</v>
      </c>
      <c r="KJ29" s="96" t="e">
        <f t="shared" si="1134"/>
        <v>#N/A</v>
      </c>
      <c r="KK29" s="96" t="e">
        <f t="shared" si="1135"/>
        <v>#N/A</v>
      </c>
      <c r="KL29" s="96" t="e">
        <f t="shared" si="1136"/>
        <v>#N/A</v>
      </c>
      <c r="KM29" s="96" t="e">
        <f t="shared" si="1137"/>
        <v>#N/A</v>
      </c>
      <c r="KN29" s="96" t="e">
        <f t="shared" si="1138"/>
        <v>#N/A</v>
      </c>
    </row>
    <row r="30" spans="1:300" x14ac:dyDescent="0.3">
      <c r="A30" t="str">
        <f t="shared" si="904"/>
        <v>Germany</v>
      </c>
      <c r="G30" s="96">
        <f t="shared" si="905"/>
        <v>0.37354228352311925</v>
      </c>
      <c r="H30" s="96">
        <f t="shared" si="905"/>
        <v>0.40441079527753554</v>
      </c>
      <c r="I30" s="96">
        <f t="shared" si="905"/>
        <v>0.39509648108807743</v>
      </c>
      <c r="J30" s="96">
        <f t="shared" si="905"/>
        <v>0.37523690781646574</v>
      </c>
      <c r="K30" s="96">
        <f t="shared" si="905"/>
        <v>0.34496538458474951</v>
      </c>
      <c r="L30" s="96">
        <f t="shared" si="905"/>
        <v>0.3160434553275247</v>
      </c>
      <c r="M30" s="96">
        <f t="shared" si="905"/>
        <v>0.29534488154218402</v>
      </c>
      <c r="N30" s="96">
        <f t="shared" si="905"/>
        <v>0.26726332890073645</v>
      </c>
      <c r="O30" s="96">
        <f t="shared" si="905"/>
        <v>0.26893974390431086</v>
      </c>
      <c r="P30" s="96">
        <f t="shared" si="905"/>
        <v>0.28039174516066145</v>
      </c>
      <c r="Q30" s="96">
        <f t="shared" si="905"/>
        <v>0.28596017113457833</v>
      </c>
      <c r="R30" s="96">
        <f t="shared" si="905"/>
        <v>0.2731932619194033</v>
      </c>
      <c r="S30" s="96">
        <f t="shared" si="1139"/>
        <v>0.25696421428648125</v>
      </c>
      <c r="T30" s="96">
        <f t="shared" si="1139"/>
        <v>0.23760771011725793</v>
      </c>
      <c r="U30" s="96">
        <f t="shared" si="1139"/>
        <v>0.22096845969127724</v>
      </c>
      <c r="V30" s="96">
        <f t="shared" si="1139"/>
        <v>0.20531440899552589</v>
      </c>
      <c r="W30" s="96">
        <f t="shared" si="1139"/>
        <v>0.19066299449311522</v>
      </c>
      <c r="X30" s="96">
        <f t="shared" si="1139"/>
        <v>0.1730567714490511</v>
      </c>
      <c r="Y30" s="96">
        <f t="shared" si="1139"/>
        <v>0.15784123070790801</v>
      </c>
      <c r="Z30" s="96">
        <f t="shared" si="1139"/>
        <v>0.14199918727121977</v>
      </c>
      <c r="AA30" s="96">
        <f t="shared" si="1139"/>
        <v>0.13409777070157972</v>
      </c>
      <c r="AB30" s="96">
        <f t="shared" si="1139"/>
        <v>0.12759524761746008</v>
      </c>
      <c r="AC30" s="96">
        <f t="shared" si="1139"/>
        <v>0.12447780740962548</v>
      </c>
      <c r="AD30" s="96">
        <f t="shared" si="1139"/>
        <v>0.10986258353838174</v>
      </c>
      <c r="AE30" s="96">
        <f t="shared" si="1139"/>
        <v>9.616522518063686E-2</v>
      </c>
      <c r="AF30" s="96">
        <f t="shared" si="1139"/>
        <v>7.7952385221784562E-2</v>
      </c>
      <c r="AG30" s="96">
        <f t="shared" si="1139"/>
        <v>6.520162865728836E-2</v>
      </c>
      <c r="AH30" s="96">
        <f t="shared" si="1139"/>
        <v>5.9001446783990774E-2</v>
      </c>
      <c r="AI30" s="96">
        <f t="shared" si="1139"/>
        <v>6.5109757252433662E-2</v>
      </c>
      <c r="AJ30" s="96">
        <f t="shared" si="1139"/>
        <v>7.4368958982990785E-2</v>
      </c>
      <c r="AK30" s="96">
        <f t="shared" si="1139"/>
        <v>7.5462015696106999E-2</v>
      </c>
      <c r="AL30" s="96">
        <f t="shared" si="1139"/>
        <v>7.1032228991232627E-2</v>
      </c>
      <c r="AM30" s="96">
        <f t="shared" si="1139"/>
        <v>6.2576931996667515E-2</v>
      </c>
      <c r="AN30" s="96" t="e">
        <f t="shared" si="1139"/>
        <v>#N/A</v>
      </c>
      <c r="AO30" s="96" t="e">
        <f t="shared" si="1139"/>
        <v>#N/A</v>
      </c>
      <c r="AP30" s="96" t="e">
        <f t="shared" si="1139"/>
        <v>#N/A</v>
      </c>
      <c r="AQ30" s="96" t="e">
        <f t="shared" si="1139"/>
        <v>#N/A</v>
      </c>
      <c r="AR30" s="96" t="e">
        <f t="shared" si="1139"/>
        <v>#N/A</v>
      </c>
      <c r="AS30" s="96" t="e">
        <f t="shared" si="1139"/>
        <v>#N/A</v>
      </c>
      <c r="AT30" s="96" t="e">
        <f t="shared" si="1139"/>
        <v>#N/A</v>
      </c>
      <c r="AU30" s="96" t="e">
        <f t="shared" si="1139"/>
        <v>#N/A</v>
      </c>
      <c r="AV30" s="96" t="e">
        <f t="shared" si="1139"/>
        <v>#N/A</v>
      </c>
      <c r="AW30" s="96" t="e">
        <f t="shared" si="1139"/>
        <v>#N/A</v>
      </c>
      <c r="AX30" s="96" t="e">
        <f t="shared" si="1139"/>
        <v>#N/A</v>
      </c>
      <c r="AY30" s="96" t="e">
        <f t="shared" si="1139"/>
        <v>#N/A</v>
      </c>
      <c r="AZ30" s="96" t="e">
        <f t="shared" si="1139"/>
        <v>#N/A</v>
      </c>
      <c r="BA30" s="96" t="e">
        <f t="shared" si="1139"/>
        <v>#N/A</v>
      </c>
      <c r="BB30" s="96" t="e">
        <f t="shared" si="1139"/>
        <v>#N/A</v>
      </c>
      <c r="BC30" s="96" t="e">
        <f t="shared" si="1139"/>
        <v>#N/A</v>
      </c>
      <c r="BD30" s="96" t="e">
        <f t="shared" si="1139"/>
        <v>#N/A</v>
      </c>
      <c r="BE30" s="96" t="e">
        <f t="shared" si="1139"/>
        <v>#N/A</v>
      </c>
      <c r="BF30" s="96" t="e">
        <f t="shared" si="1139"/>
        <v>#N/A</v>
      </c>
      <c r="BG30" s="96" t="e">
        <f t="shared" si="1139"/>
        <v>#N/A</v>
      </c>
      <c r="BH30" s="96" t="e">
        <f t="shared" si="1139"/>
        <v>#N/A</v>
      </c>
      <c r="BI30" s="96" t="e">
        <f t="shared" si="1139"/>
        <v>#N/A</v>
      </c>
      <c r="BJ30" s="96" t="e">
        <f t="shared" si="1139"/>
        <v>#N/A</v>
      </c>
      <c r="BK30" s="96" t="e">
        <f t="shared" si="1139"/>
        <v>#N/A</v>
      </c>
      <c r="BL30" s="96" t="e">
        <f t="shared" si="1139"/>
        <v>#N/A</v>
      </c>
      <c r="BM30" s="96" t="e">
        <f t="shared" si="1139"/>
        <v>#N/A</v>
      </c>
      <c r="BN30" s="96" t="e">
        <f t="shared" si="1139"/>
        <v>#N/A</v>
      </c>
      <c r="BO30" s="96" t="e">
        <f t="shared" si="1139"/>
        <v>#N/A</v>
      </c>
      <c r="BP30" s="96" t="e">
        <f t="shared" si="906"/>
        <v>#N/A</v>
      </c>
      <c r="BQ30" s="96" t="e">
        <f t="shared" si="907"/>
        <v>#N/A</v>
      </c>
      <c r="BR30" s="96" t="e">
        <f t="shared" si="908"/>
        <v>#N/A</v>
      </c>
      <c r="BS30" s="96" t="e">
        <f t="shared" si="909"/>
        <v>#N/A</v>
      </c>
      <c r="BT30" s="96" t="e">
        <f t="shared" si="910"/>
        <v>#N/A</v>
      </c>
      <c r="BU30" s="96" t="e">
        <f t="shared" si="911"/>
        <v>#N/A</v>
      </c>
      <c r="BV30" s="96" t="e">
        <f t="shared" si="912"/>
        <v>#N/A</v>
      </c>
      <c r="BW30" s="96" t="e">
        <f t="shared" si="913"/>
        <v>#N/A</v>
      </c>
      <c r="BX30" s="96" t="e">
        <f t="shared" si="914"/>
        <v>#N/A</v>
      </c>
      <c r="BY30" s="96" t="e">
        <f t="shared" si="915"/>
        <v>#N/A</v>
      </c>
      <c r="BZ30" s="96" t="e">
        <f t="shared" si="916"/>
        <v>#N/A</v>
      </c>
      <c r="CA30" s="96" t="e">
        <f t="shared" si="917"/>
        <v>#N/A</v>
      </c>
      <c r="CB30" s="96" t="e">
        <f t="shared" si="918"/>
        <v>#N/A</v>
      </c>
      <c r="CC30" s="96" t="e">
        <f t="shared" si="919"/>
        <v>#N/A</v>
      </c>
      <c r="CD30" s="96" t="e">
        <f t="shared" si="920"/>
        <v>#N/A</v>
      </c>
      <c r="CE30" s="96" t="e">
        <f t="shared" si="921"/>
        <v>#N/A</v>
      </c>
      <c r="CF30" s="96" t="e">
        <f t="shared" si="922"/>
        <v>#N/A</v>
      </c>
      <c r="CG30" s="96" t="e">
        <f t="shared" si="923"/>
        <v>#N/A</v>
      </c>
      <c r="CH30" s="96" t="e">
        <f t="shared" si="924"/>
        <v>#N/A</v>
      </c>
      <c r="CI30" s="96" t="e">
        <f t="shared" si="925"/>
        <v>#N/A</v>
      </c>
      <c r="CJ30" s="96" t="e">
        <f t="shared" si="926"/>
        <v>#N/A</v>
      </c>
      <c r="CK30" s="96" t="e">
        <f t="shared" si="927"/>
        <v>#N/A</v>
      </c>
      <c r="CL30" s="96" t="e">
        <f t="shared" si="928"/>
        <v>#N/A</v>
      </c>
      <c r="CM30" s="96" t="e">
        <f t="shared" si="929"/>
        <v>#N/A</v>
      </c>
      <c r="CN30" s="96" t="e">
        <f t="shared" si="930"/>
        <v>#N/A</v>
      </c>
      <c r="CO30" s="96" t="e">
        <f t="shared" si="931"/>
        <v>#N/A</v>
      </c>
      <c r="CP30" s="96" t="e">
        <f t="shared" si="932"/>
        <v>#N/A</v>
      </c>
      <c r="CQ30" s="96" t="e">
        <f t="shared" si="933"/>
        <v>#N/A</v>
      </c>
      <c r="CR30" s="96" t="e">
        <f t="shared" si="934"/>
        <v>#N/A</v>
      </c>
      <c r="CS30" s="96" t="e">
        <f t="shared" si="935"/>
        <v>#N/A</v>
      </c>
      <c r="CT30" s="96" t="e">
        <f t="shared" si="936"/>
        <v>#N/A</v>
      </c>
      <c r="CU30" s="96" t="e">
        <f t="shared" si="937"/>
        <v>#N/A</v>
      </c>
      <c r="CV30" s="96" t="e">
        <f t="shared" si="938"/>
        <v>#N/A</v>
      </c>
      <c r="CW30" s="96" t="e">
        <f t="shared" si="939"/>
        <v>#N/A</v>
      </c>
      <c r="CX30" s="96" t="e">
        <f t="shared" si="940"/>
        <v>#N/A</v>
      </c>
      <c r="CY30" s="96" t="e">
        <f t="shared" si="941"/>
        <v>#N/A</v>
      </c>
      <c r="CZ30" s="96" t="e">
        <f t="shared" si="942"/>
        <v>#N/A</v>
      </c>
      <c r="DA30" s="96" t="e">
        <f t="shared" si="943"/>
        <v>#N/A</v>
      </c>
      <c r="DB30" s="96" t="e">
        <f t="shared" si="944"/>
        <v>#N/A</v>
      </c>
      <c r="DC30" s="96" t="e">
        <f t="shared" si="945"/>
        <v>#N/A</v>
      </c>
      <c r="DD30" s="96" t="e">
        <f t="shared" si="946"/>
        <v>#N/A</v>
      </c>
      <c r="DE30" s="96" t="e">
        <f t="shared" si="947"/>
        <v>#N/A</v>
      </c>
      <c r="DF30" s="96" t="e">
        <f t="shared" si="948"/>
        <v>#N/A</v>
      </c>
      <c r="DG30" s="96" t="e">
        <f t="shared" si="949"/>
        <v>#N/A</v>
      </c>
      <c r="DH30" s="96" t="e">
        <f t="shared" si="950"/>
        <v>#N/A</v>
      </c>
      <c r="DI30" s="96" t="e">
        <f t="shared" si="951"/>
        <v>#N/A</v>
      </c>
      <c r="DJ30" s="96" t="e">
        <f t="shared" si="952"/>
        <v>#N/A</v>
      </c>
      <c r="DK30" s="96" t="e">
        <f t="shared" si="953"/>
        <v>#N/A</v>
      </c>
      <c r="DL30" s="96" t="e">
        <f t="shared" si="954"/>
        <v>#N/A</v>
      </c>
      <c r="DM30" s="96" t="e">
        <f t="shared" si="955"/>
        <v>#N/A</v>
      </c>
      <c r="DN30" s="96" t="e">
        <f t="shared" si="956"/>
        <v>#N/A</v>
      </c>
      <c r="DO30" s="96" t="e">
        <f t="shared" si="957"/>
        <v>#N/A</v>
      </c>
      <c r="DP30" s="96" t="e">
        <f t="shared" si="958"/>
        <v>#N/A</v>
      </c>
      <c r="DQ30" s="96" t="e">
        <f t="shared" si="959"/>
        <v>#N/A</v>
      </c>
      <c r="DR30" s="96" t="e">
        <f t="shared" si="960"/>
        <v>#N/A</v>
      </c>
      <c r="DS30" s="96" t="e">
        <f t="shared" si="961"/>
        <v>#N/A</v>
      </c>
      <c r="DT30" s="96" t="e">
        <f t="shared" si="962"/>
        <v>#N/A</v>
      </c>
      <c r="DU30" s="96" t="e">
        <f t="shared" si="963"/>
        <v>#N/A</v>
      </c>
      <c r="DV30" s="96" t="e">
        <f t="shared" si="964"/>
        <v>#N/A</v>
      </c>
      <c r="DW30" s="96" t="e">
        <f t="shared" si="965"/>
        <v>#N/A</v>
      </c>
      <c r="DX30" s="96" t="e">
        <f t="shared" si="966"/>
        <v>#N/A</v>
      </c>
      <c r="DY30" s="96" t="e">
        <f t="shared" si="967"/>
        <v>#N/A</v>
      </c>
      <c r="DZ30" s="96" t="e">
        <f t="shared" si="968"/>
        <v>#N/A</v>
      </c>
      <c r="EA30" s="96" t="e">
        <f t="shared" si="969"/>
        <v>#N/A</v>
      </c>
      <c r="EB30" s="96" t="e">
        <f t="shared" si="970"/>
        <v>#N/A</v>
      </c>
      <c r="EC30" s="96" t="e">
        <f t="shared" si="971"/>
        <v>#N/A</v>
      </c>
      <c r="ED30" s="96" t="e">
        <f t="shared" si="972"/>
        <v>#N/A</v>
      </c>
      <c r="EE30" s="96" t="e">
        <f t="shared" si="973"/>
        <v>#N/A</v>
      </c>
      <c r="EF30" s="96" t="e">
        <f t="shared" si="974"/>
        <v>#N/A</v>
      </c>
      <c r="EG30" s="96" t="e">
        <f t="shared" si="975"/>
        <v>#N/A</v>
      </c>
      <c r="EH30" s="96" t="e">
        <f t="shared" si="976"/>
        <v>#N/A</v>
      </c>
      <c r="EI30" s="96" t="e">
        <f t="shared" si="977"/>
        <v>#N/A</v>
      </c>
      <c r="EJ30" s="96" t="e">
        <f t="shared" si="978"/>
        <v>#N/A</v>
      </c>
      <c r="EK30" s="96" t="e">
        <f t="shared" si="979"/>
        <v>#N/A</v>
      </c>
      <c r="EL30" s="96" t="e">
        <f t="shared" si="980"/>
        <v>#N/A</v>
      </c>
      <c r="EM30" s="96" t="e">
        <f t="shared" si="981"/>
        <v>#N/A</v>
      </c>
      <c r="EN30" s="96" t="e">
        <f t="shared" si="982"/>
        <v>#N/A</v>
      </c>
      <c r="EO30" s="96" t="e">
        <f t="shared" si="983"/>
        <v>#N/A</v>
      </c>
      <c r="EP30" s="96" t="e">
        <f t="shared" si="984"/>
        <v>#N/A</v>
      </c>
      <c r="EQ30" s="96" t="e">
        <f t="shared" si="985"/>
        <v>#N/A</v>
      </c>
      <c r="ER30" s="96" t="e">
        <f t="shared" si="986"/>
        <v>#N/A</v>
      </c>
      <c r="ES30" s="96" t="e">
        <f t="shared" si="987"/>
        <v>#N/A</v>
      </c>
      <c r="ET30" s="96" t="e">
        <f t="shared" si="988"/>
        <v>#N/A</v>
      </c>
      <c r="EU30" s="96" t="e">
        <f t="shared" si="989"/>
        <v>#N/A</v>
      </c>
      <c r="EV30" s="96" t="e">
        <f t="shared" si="990"/>
        <v>#N/A</v>
      </c>
      <c r="EW30" s="96" t="e">
        <f t="shared" si="991"/>
        <v>#N/A</v>
      </c>
      <c r="EX30" s="96" t="e">
        <f t="shared" si="992"/>
        <v>#N/A</v>
      </c>
      <c r="EY30" s="96" t="e">
        <f t="shared" si="993"/>
        <v>#N/A</v>
      </c>
      <c r="EZ30" s="96" t="e">
        <f t="shared" si="994"/>
        <v>#N/A</v>
      </c>
      <c r="FA30" s="96" t="e">
        <f t="shared" si="995"/>
        <v>#N/A</v>
      </c>
      <c r="FB30" s="96" t="e">
        <f t="shared" si="996"/>
        <v>#N/A</v>
      </c>
      <c r="FC30" s="96" t="e">
        <f t="shared" si="997"/>
        <v>#N/A</v>
      </c>
      <c r="FD30" s="96" t="e">
        <f t="shared" si="998"/>
        <v>#N/A</v>
      </c>
      <c r="FE30" s="96" t="e">
        <f t="shared" si="999"/>
        <v>#N/A</v>
      </c>
      <c r="FF30" s="96" t="e">
        <f t="shared" si="1000"/>
        <v>#N/A</v>
      </c>
      <c r="FG30" s="96" t="e">
        <f t="shared" si="1001"/>
        <v>#N/A</v>
      </c>
      <c r="FH30" s="96" t="e">
        <f t="shared" si="1002"/>
        <v>#N/A</v>
      </c>
      <c r="FI30" s="96" t="e">
        <f t="shared" si="1003"/>
        <v>#N/A</v>
      </c>
      <c r="FJ30" s="96" t="e">
        <f t="shared" si="1004"/>
        <v>#N/A</v>
      </c>
      <c r="FK30" s="96" t="e">
        <f t="shared" si="1005"/>
        <v>#N/A</v>
      </c>
      <c r="FL30" s="96" t="e">
        <f t="shared" si="1006"/>
        <v>#N/A</v>
      </c>
      <c r="FM30" s="96" t="e">
        <f t="shared" si="1007"/>
        <v>#N/A</v>
      </c>
      <c r="FN30" s="96" t="e">
        <f t="shared" si="1008"/>
        <v>#N/A</v>
      </c>
      <c r="FO30" s="96" t="e">
        <f t="shared" si="1009"/>
        <v>#N/A</v>
      </c>
      <c r="FP30" s="96" t="e">
        <f t="shared" si="1010"/>
        <v>#N/A</v>
      </c>
      <c r="FQ30" s="96" t="e">
        <f t="shared" si="1011"/>
        <v>#N/A</v>
      </c>
      <c r="FR30" s="96" t="e">
        <f t="shared" si="1012"/>
        <v>#N/A</v>
      </c>
      <c r="FS30" s="96" t="e">
        <f t="shared" si="1013"/>
        <v>#N/A</v>
      </c>
      <c r="FT30" s="96" t="e">
        <f t="shared" si="1014"/>
        <v>#N/A</v>
      </c>
      <c r="FU30" s="96" t="e">
        <f t="shared" si="1015"/>
        <v>#N/A</v>
      </c>
      <c r="FV30" s="96" t="e">
        <f t="shared" si="1016"/>
        <v>#N/A</v>
      </c>
      <c r="FW30" s="96" t="e">
        <f t="shared" si="1017"/>
        <v>#N/A</v>
      </c>
      <c r="FX30" s="96" t="e">
        <f t="shared" si="1018"/>
        <v>#N/A</v>
      </c>
      <c r="FY30" s="96" t="e">
        <f t="shared" si="1019"/>
        <v>#N/A</v>
      </c>
      <c r="FZ30" s="96" t="e">
        <f t="shared" si="1020"/>
        <v>#N/A</v>
      </c>
      <c r="GA30" s="96" t="e">
        <f t="shared" si="1021"/>
        <v>#N/A</v>
      </c>
      <c r="GB30" s="96" t="e">
        <f t="shared" si="1022"/>
        <v>#N/A</v>
      </c>
      <c r="GC30" s="96" t="e">
        <f t="shared" si="1023"/>
        <v>#N/A</v>
      </c>
      <c r="GD30" s="96" t="e">
        <f t="shared" si="1024"/>
        <v>#N/A</v>
      </c>
      <c r="GE30" s="96" t="e">
        <f t="shared" si="1025"/>
        <v>#N/A</v>
      </c>
      <c r="GF30" s="96" t="e">
        <f t="shared" si="1026"/>
        <v>#N/A</v>
      </c>
      <c r="GG30" s="96" t="e">
        <f t="shared" si="1027"/>
        <v>#N/A</v>
      </c>
      <c r="GH30" s="96" t="e">
        <f t="shared" si="1028"/>
        <v>#N/A</v>
      </c>
      <c r="GI30" s="96" t="e">
        <f t="shared" si="1029"/>
        <v>#N/A</v>
      </c>
      <c r="GJ30" s="96" t="e">
        <f t="shared" si="1030"/>
        <v>#N/A</v>
      </c>
      <c r="GK30" s="96" t="e">
        <f t="shared" si="1031"/>
        <v>#N/A</v>
      </c>
      <c r="GL30" s="96" t="e">
        <f t="shared" si="1032"/>
        <v>#N/A</v>
      </c>
      <c r="GM30" s="96" t="e">
        <f t="shared" si="1033"/>
        <v>#N/A</v>
      </c>
      <c r="GN30" s="96" t="e">
        <f t="shared" si="1034"/>
        <v>#N/A</v>
      </c>
      <c r="GO30" s="96" t="e">
        <f t="shared" si="1035"/>
        <v>#N/A</v>
      </c>
      <c r="GP30" s="96" t="e">
        <f t="shared" si="1036"/>
        <v>#N/A</v>
      </c>
      <c r="GQ30" s="96" t="e">
        <f t="shared" si="1037"/>
        <v>#N/A</v>
      </c>
      <c r="GR30" s="96" t="e">
        <f t="shared" si="1038"/>
        <v>#N/A</v>
      </c>
      <c r="GS30" s="96" t="e">
        <f t="shared" si="1039"/>
        <v>#N/A</v>
      </c>
      <c r="GT30" s="96" t="e">
        <f t="shared" si="1040"/>
        <v>#N/A</v>
      </c>
      <c r="GU30" s="96" t="e">
        <f t="shared" si="1041"/>
        <v>#N/A</v>
      </c>
      <c r="GV30" s="96" t="e">
        <f t="shared" si="1042"/>
        <v>#N/A</v>
      </c>
      <c r="GW30" s="96" t="e">
        <f t="shared" si="1043"/>
        <v>#N/A</v>
      </c>
      <c r="GX30" s="96" t="e">
        <f t="shared" si="1044"/>
        <v>#N/A</v>
      </c>
      <c r="GY30" s="96" t="e">
        <f t="shared" si="1045"/>
        <v>#N/A</v>
      </c>
      <c r="GZ30" s="96" t="e">
        <f t="shared" si="1046"/>
        <v>#N/A</v>
      </c>
      <c r="HA30" s="96" t="e">
        <f t="shared" si="1047"/>
        <v>#N/A</v>
      </c>
      <c r="HB30" s="96" t="e">
        <f t="shared" si="1048"/>
        <v>#N/A</v>
      </c>
      <c r="HC30" s="96" t="e">
        <f t="shared" si="1049"/>
        <v>#N/A</v>
      </c>
      <c r="HD30" s="96" t="e">
        <f t="shared" si="1050"/>
        <v>#N/A</v>
      </c>
      <c r="HE30" s="96" t="e">
        <f t="shared" si="1051"/>
        <v>#N/A</v>
      </c>
      <c r="HF30" s="96" t="e">
        <f t="shared" si="1052"/>
        <v>#N/A</v>
      </c>
      <c r="HG30" s="96" t="e">
        <f t="shared" si="1053"/>
        <v>#N/A</v>
      </c>
      <c r="HH30" s="96" t="e">
        <f t="shared" si="1054"/>
        <v>#N/A</v>
      </c>
      <c r="HI30" s="96" t="e">
        <f t="shared" si="1055"/>
        <v>#N/A</v>
      </c>
      <c r="HJ30" s="96" t="e">
        <f t="shared" si="1056"/>
        <v>#N/A</v>
      </c>
      <c r="HK30" s="96" t="e">
        <f t="shared" si="1057"/>
        <v>#N/A</v>
      </c>
      <c r="HL30" s="96" t="e">
        <f t="shared" si="1058"/>
        <v>#N/A</v>
      </c>
      <c r="HM30" s="96" t="e">
        <f t="shared" si="1059"/>
        <v>#N/A</v>
      </c>
      <c r="HN30" s="96" t="e">
        <f t="shared" si="1060"/>
        <v>#N/A</v>
      </c>
      <c r="HO30" s="96" t="e">
        <f t="shared" si="1061"/>
        <v>#N/A</v>
      </c>
      <c r="HP30" s="96" t="e">
        <f t="shared" si="1062"/>
        <v>#N/A</v>
      </c>
      <c r="HQ30" s="96" t="e">
        <f t="shared" si="1063"/>
        <v>#N/A</v>
      </c>
      <c r="HR30" s="96" t="e">
        <f t="shared" si="1064"/>
        <v>#N/A</v>
      </c>
      <c r="HS30" s="96" t="e">
        <f t="shared" si="1065"/>
        <v>#N/A</v>
      </c>
      <c r="HT30" s="96" t="e">
        <f t="shared" si="1066"/>
        <v>#N/A</v>
      </c>
      <c r="HU30" s="96" t="e">
        <f t="shared" si="1067"/>
        <v>#N/A</v>
      </c>
      <c r="HV30" s="96" t="e">
        <f t="shared" si="1068"/>
        <v>#N/A</v>
      </c>
      <c r="HW30" s="96" t="e">
        <f t="shared" si="1069"/>
        <v>#N/A</v>
      </c>
      <c r="HX30" s="96" t="e">
        <f t="shared" si="1070"/>
        <v>#N/A</v>
      </c>
      <c r="HY30" s="96" t="e">
        <f t="shared" si="1071"/>
        <v>#N/A</v>
      </c>
      <c r="HZ30" s="96" t="e">
        <f t="shared" si="1072"/>
        <v>#N/A</v>
      </c>
      <c r="IA30" s="96" t="e">
        <f t="shared" si="1073"/>
        <v>#N/A</v>
      </c>
      <c r="IB30" s="96" t="e">
        <f t="shared" si="1074"/>
        <v>#N/A</v>
      </c>
      <c r="IC30" s="96" t="e">
        <f t="shared" si="1075"/>
        <v>#N/A</v>
      </c>
      <c r="ID30" s="96" t="e">
        <f t="shared" si="1076"/>
        <v>#N/A</v>
      </c>
      <c r="IE30" s="96" t="e">
        <f t="shared" si="1077"/>
        <v>#N/A</v>
      </c>
      <c r="IF30" s="96" t="e">
        <f t="shared" si="1078"/>
        <v>#N/A</v>
      </c>
      <c r="IG30" s="96" t="e">
        <f t="shared" si="1079"/>
        <v>#N/A</v>
      </c>
      <c r="IH30" s="96" t="e">
        <f t="shared" si="1080"/>
        <v>#N/A</v>
      </c>
      <c r="II30" s="96" t="e">
        <f t="shared" si="1081"/>
        <v>#N/A</v>
      </c>
      <c r="IJ30" s="96" t="e">
        <f t="shared" si="1082"/>
        <v>#N/A</v>
      </c>
      <c r="IK30" s="96" t="e">
        <f t="shared" si="1083"/>
        <v>#N/A</v>
      </c>
      <c r="IL30" s="96" t="e">
        <f t="shared" si="1084"/>
        <v>#N/A</v>
      </c>
      <c r="IM30" s="96" t="e">
        <f t="shared" si="1085"/>
        <v>#N/A</v>
      </c>
      <c r="IN30" s="96" t="e">
        <f t="shared" si="1086"/>
        <v>#N/A</v>
      </c>
      <c r="IO30" s="96" t="e">
        <f t="shared" si="1087"/>
        <v>#N/A</v>
      </c>
      <c r="IP30" s="96" t="e">
        <f t="shared" si="1088"/>
        <v>#N/A</v>
      </c>
      <c r="IQ30" s="96" t="e">
        <f t="shared" si="1089"/>
        <v>#N/A</v>
      </c>
      <c r="IR30" s="96" t="e">
        <f t="shared" si="1090"/>
        <v>#N/A</v>
      </c>
      <c r="IS30" s="96" t="e">
        <f t="shared" si="1091"/>
        <v>#N/A</v>
      </c>
      <c r="IT30" s="96" t="e">
        <f t="shared" si="1092"/>
        <v>#N/A</v>
      </c>
      <c r="IU30" s="96" t="e">
        <f t="shared" si="1093"/>
        <v>#N/A</v>
      </c>
      <c r="IV30" s="96" t="e">
        <f t="shared" si="1094"/>
        <v>#N/A</v>
      </c>
      <c r="IW30" s="96" t="e">
        <f t="shared" si="1095"/>
        <v>#N/A</v>
      </c>
      <c r="IX30" s="96" t="e">
        <f t="shared" si="1096"/>
        <v>#N/A</v>
      </c>
      <c r="IY30" s="96" t="e">
        <f t="shared" si="1097"/>
        <v>#N/A</v>
      </c>
      <c r="IZ30" s="96" t="e">
        <f t="shared" si="1098"/>
        <v>#N/A</v>
      </c>
      <c r="JA30" s="96" t="e">
        <f t="shared" si="1099"/>
        <v>#N/A</v>
      </c>
      <c r="JB30" s="96" t="e">
        <f t="shared" si="1100"/>
        <v>#N/A</v>
      </c>
      <c r="JC30" s="96" t="e">
        <f t="shared" si="1101"/>
        <v>#N/A</v>
      </c>
      <c r="JD30" s="96" t="e">
        <f t="shared" si="1102"/>
        <v>#N/A</v>
      </c>
      <c r="JE30" s="96" t="e">
        <f t="shared" si="1103"/>
        <v>#N/A</v>
      </c>
      <c r="JF30" s="96" t="e">
        <f t="shared" si="1104"/>
        <v>#N/A</v>
      </c>
      <c r="JG30" s="96" t="e">
        <f t="shared" si="1105"/>
        <v>#N/A</v>
      </c>
      <c r="JH30" s="96" t="e">
        <f t="shared" si="1106"/>
        <v>#N/A</v>
      </c>
      <c r="JI30" s="96" t="e">
        <f t="shared" si="1107"/>
        <v>#N/A</v>
      </c>
      <c r="JJ30" s="96" t="e">
        <f t="shared" si="1108"/>
        <v>#N/A</v>
      </c>
      <c r="JK30" s="96" t="e">
        <f t="shared" si="1109"/>
        <v>#N/A</v>
      </c>
      <c r="JL30" s="96" t="e">
        <f t="shared" si="1110"/>
        <v>#N/A</v>
      </c>
      <c r="JM30" s="96" t="e">
        <f t="shared" si="1111"/>
        <v>#N/A</v>
      </c>
      <c r="JN30" s="96" t="e">
        <f t="shared" si="1112"/>
        <v>#N/A</v>
      </c>
      <c r="JO30" s="96" t="e">
        <f t="shared" si="1113"/>
        <v>#N/A</v>
      </c>
      <c r="JP30" s="96" t="e">
        <f t="shared" si="1114"/>
        <v>#N/A</v>
      </c>
      <c r="JQ30" s="96" t="e">
        <f t="shared" si="1115"/>
        <v>#N/A</v>
      </c>
      <c r="JR30" s="96" t="e">
        <f t="shared" si="1116"/>
        <v>#N/A</v>
      </c>
      <c r="JS30" s="96" t="e">
        <f t="shared" si="1117"/>
        <v>#N/A</v>
      </c>
      <c r="JT30" s="96" t="e">
        <f t="shared" si="1118"/>
        <v>#N/A</v>
      </c>
      <c r="JU30" s="96" t="e">
        <f t="shared" si="1119"/>
        <v>#N/A</v>
      </c>
      <c r="JV30" s="96" t="e">
        <f t="shared" si="1120"/>
        <v>#N/A</v>
      </c>
      <c r="JW30" s="96" t="e">
        <f t="shared" si="1121"/>
        <v>#N/A</v>
      </c>
      <c r="JX30" s="96" t="e">
        <f t="shared" si="1122"/>
        <v>#N/A</v>
      </c>
      <c r="JY30" s="96" t="e">
        <f t="shared" si="1123"/>
        <v>#N/A</v>
      </c>
      <c r="JZ30" s="96" t="e">
        <f t="shared" si="1124"/>
        <v>#N/A</v>
      </c>
      <c r="KA30" s="96" t="e">
        <f t="shared" si="1125"/>
        <v>#N/A</v>
      </c>
      <c r="KB30" s="96" t="e">
        <f t="shared" si="1126"/>
        <v>#N/A</v>
      </c>
      <c r="KC30" s="96" t="e">
        <f t="shared" si="1127"/>
        <v>#N/A</v>
      </c>
      <c r="KD30" s="96" t="e">
        <f t="shared" si="1128"/>
        <v>#N/A</v>
      </c>
      <c r="KE30" s="96" t="e">
        <f t="shared" si="1129"/>
        <v>#N/A</v>
      </c>
      <c r="KF30" s="96" t="e">
        <f t="shared" si="1130"/>
        <v>#N/A</v>
      </c>
      <c r="KG30" s="96" t="e">
        <f t="shared" si="1131"/>
        <v>#N/A</v>
      </c>
      <c r="KH30" s="96" t="e">
        <f t="shared" si="1132"/>
        <v>#N/A</v>
      </c>
      <c r="KI30" s="96" t="e">
        <f t="shared" si="1133"/>
        <v>#N/A</v>
      </c>
      <c r="KJ30" s="96" t="e">
        <f t="shared" si="1134"/>
        <v>#N/A</v>
      </c>
      <c r="KK30" s="96" t="e">
        <f t="shared" si="1135"/>
        <v>#N/A</v>
      </c>
      <c r="KL30" s="96" t="e">
        <f t="shared" si="1136"/>
        <v>#N/A</v>
      </c>
      <c r="KM30" s="96" t="e">
        <f t="shared" si="1137"/>
        <v>#N/A</v>
      </c>
      <c r="KN30" s="96" t="e">
        <f t="shared" si="1138"/>
        <v>#N/A</v>
      </c>
    </row>
    <row r="31" spans="1:300" x14ac:dyDescent="0.3">
      <c r="A31" t="str">
        <f t="shared" si="904"/>
        <v>Spain</v>
      </c>
      <c r="G31" s="96">
        <f t="shared" si="905"/>
        <v>0.53779941107799512</v>
      </c>
      <c r="H31" s="96">
        <f t="shared" si="905"/>
        <v>0.52338459837250317</v>
      </c>
      <c r="I31" s="96">
        <f t="shared" si="905"/>
        <v>0.50701112822326999</v>
      </c>
      <c r="J31" s="96">
        <f t="shared" si="905"/>
        <v>0.50285717224054483</v>
      </c>
      <c r="K31" s="96">
        <f t="shared" si="905"/>
        <v>0.4820428269809236</v>
      </c>
      <c r="L31" s="96">
        <f t="shared" si="905"/>
        <v>0.47071346158477806</v>
      </c>
      <c r="M31" s="96">
        <f t="shared" si="905"/>
        <v>0.41621552961786051</v>
      </c>
      <c r="N31" s="96">
        <f t="shared" si="905"/>
        <v>0.37937557461109678</v>
      </c>
      <c r="O31" s="96">
        <f t="shared" si="905"/>
        <v>0.33016324871949693</v>
      </c>
      <c r="P31" s="96">
        <f t="shared" si="905"/>
        <v>0.31650050927603518</v>
      </c>
      <c r="Q31" s="96">
        <f t="shared" si="905"/>
        <v>0.29502840738328778</v>
      </c>
      <c r="R31" s="96">
        <f t="shared" si="905"/>
        <v>0.29740125022038932</v>
      </c>
      <c r="S31" s="96">
        <f t="shared" si="1139"/>
        <v>0.28246226440254213</v>
      </c>
      <c r="T31" s="96">
        <f t="shared" si="1139"/>
        <v>0.28676164093028356</v>
      </c>
      <c r="U31" s="96">
        <f t="shared" si="1139"/>
        <v>0.27347598639282417</v>
      </c>
      <c r="V31" s="96">
        <f t="shared" si="1139"/>
        <v>0.26055464271710999</v>
      </c>
      <c r="W31" s="96">
        <f t="shared" si="1139"/>
        <v>0.23556158129465876</v>
      </c>
      <c r="X31" s="96">
        <f t="shared" si="1139"/>
        <v>0.21346306205394003</v>
      </c>
      <c r="Y31" s="96">
        <f t="shared" si="1139"/>
        <v>0.18826914274913142</v>
      </c>
      <c r="Z31" s="96">
        <f t="shared" si="1139"/>
        <v>0.16563642090019845</v>
      </c>
      <c r="AA31" s="96">
        <f t="shared" si="1139"/>
        <v>0.14380046646607228</v>
      </c>
      <c r="AB31" s="96">
        <f t="shared" si="1139"/>
        <v>0.12851627121246714</v>
      </c>
      <c r="AC31" s="96">
        <f t="shared" si="1139"/>
        <v>0.11624949236737676</v>
      </c>
      <c r="AD31" s="96">
        <f t="shared" si="1139"/>
        <v>0.10400817657644401</v>
      </c>
      <c r="AE31" s="96">
        <f t="shared" si="1139"/>
        <v>9.3238289857670686E-2</v>
      </c>
      <c r="AF31" s="96">
        <f t="shared" si="1139"/>
        <v>8.2579105050450366E-2</v>
      </c>
      <c r="AG31" s="96">
        <f t="shared" si="1139"/>
        <v>7.3121171829279172E-2</v>
      </c>
      <c r="AH31" s="96">
        <f t="shared" si="1139"/>
        <v>6.4360662844909822E-2</v>
      </c>
      <c r="AI31" s="96">
        <f t="shared" si="1139"/>
        <v>5.7659553081180016E-2</v>
      </c>
      <c r="AJ31" s="96">
        <f t="shared" si="1139"/>
        <v>5.3098406196950609E-2</v>
      </c>
      <c r="AK31" s="96">
        <f t="shared" si="1139"/>
        <v>4.8934435247133479E-2</v>
      </c>
      <c r="AL31" s="96">
        <f t="shared" si="1139"/>
        <v>4.5181066699177354E-2</v>
      </c>
      <c r="AM31" s="96">
        <f t="shared" si="1139"/>
        <v>4.1143283786019724E-2</v>
      </c>
      <c r="AN31" s="96">
        <f t="shared" si="1139"/>
        <v>3.6792541001695746E-2</v>
      </c>
      <c r="AO31" s="96">
        <f t="shared" si="1139"/>
        <v>3.3210904428922307E-2</v>
      </c>
      <c r="AP31" s="96">
        <f t="shared" si="1139"/>
        <v>3.1038314898245749E-2</v>
      </c>
      <c r="AQ31" s="96">
        <f t="shared" si="1139"/>
        <v>3.0649000533797599E-2</v>
      </c>
      <c r="AR31" s="96">
        <f t="shared" si="1139"/>
        <v>2.8583045839678967E-2</v>
      </c>
      <c r="AS31" s="96">
        <f t="shared" si="1139"/>
        <v>2.6769283203228245E-2</v>
      </c>
      <c r="AT31" s="96">
        <f t="shared" si="1139"/>
        <v>2.3902600329438545E-2</v>
      </c>
      <c r="AU31" s="96" t="e">
        <f t="shared" si="1139"/>
        <v>#N/A</v>
      </c>
      <c r="AV31" s="96" t="e">
        <f t="shared" si="1139"/>
        <v>#N/A</v>
      </c>
      <c r="AW31" s="96" t="e">
        <f t="shared" si="1139"/>
        <v>#N/A</v>
      </c>
      <c r="AX31" s="96" t="e">
        <f t="shared" si="1139"/>
        <v>#N/A</v>
      </c>
      <c r="AY31" s="96" t="e">
        <f t="shared" si="1139"/>
        <v>#N/A</v>
      </c>
      <c r="AZ31" s="96" t="e">
        <f t="shared" si="1139"/>
        <v>#N/A</v>
      </c>
      <c r="BA31" s="96" t="e">
        <f t="shared" si="1139"/>
        <v>#N/A</v>
      </c>
      <c r="BB31" s="96" t="e">
        <f t="shared" si="1139"/>
        <v>#N/A</v>
      </c>
      <c r="BC31" s="96" t="e">
        <f t="shared" si="1139"/>
        <v>#N/A</v>
      </c>
      <c r="BD31" s="96" t="e">
        <f t="shared" si="1139"/>
        <v>#N/A</v>
      </c>
      <c r="BE31" s="96" t="e">
        <f t="shared" si="1139"/>
        <v>#N/A</v>
      </c>
      <c r="BF31" s="96" t="e">
        <f t="shared" si="1139"/>
        <v>#N/A</v>
      </c>
      <c r="BG31" s="96" t="e">
        <f t="shared" si="1139"/>
        <v>#N/A</v>
      </c>
      <c r="BH31" s="96" t="e">
        <f t="shared" si="1139"/>
        <v>#N/A</v>
      </c>
      <c r="BI31" s="96" t="e">
        <f t="shared" si="1139"/>
        <v>#N/A</v>
      </c>
      <c r="BJ31" s="96" t="e">
        <f t="shared" si="1139"/>
        <v>#N/A</v>
      </c>
      <c r="BK31" s="96" t="e">
        <f t="shared" si="1139"/>
        <v>#N/A</v>
      </c>
      <c r="BL31" s="96" t="e">
        <f t="shared" si="1139"/>
        <v>#N/A</v>
      </c>
      <c r="BM31" s="96" t="e">
        <f t="shared" si="1139"/>
        <v>#N/A</v>
      </c>
      <c r="BN31" s="96" t="e">
        <f t="shared" si="1139"/>
        <v>#N/A</v>
      </c>
      <c r="BO31" s="96" t="e">
        <f t="shared" si="1139"/>
        <v>#N/A</v>
      </c>
      <c r="BP31" s="96" t="e">
        <f t="shared" si="906"/>
        <v>#N/A</v>
      </c>
      <c r="BQ31" s="96" t="e">
        <f t="shared" si="907"/>
        <v>#N/A</v>
      </c>
      <c r="BR31" s="96" t="e">
        <f t="shared" si="908"/>
        <v>#N/A</v>
      </c>
      <c r="BS31" s="96" t="e">
        <f t="shared" si="909"/>
        <v>#N/A</v>
      </c>
      <c r="BT31" s="96" t="e">
        <f t="shared" si="910"/>
        <v>#N/A</v>
      </c>
      <c r="BU31" s="96" t="e">
        <f t="shared" si="911"/>
        <v>#N/A</v>
      </c>
      <c r="BV31" s="96" t="e">
        <f t="shared" si="912"/>
        <v>#N/A</v>
      </c>
      <c r="BW31" s="96" t="e">
        <f t="shared" si="913"/>
        <v>#N/A</v>
      </c>
      <c r="BX31" s="96" t="e">
        <f t="shared" si="914"/>
        <v>#N/A</v>
      </c>
      <c r="BY31" s="96" t="e">
        <f t="shared" si="915"/>
        <v>#N/A</v>
      </c>
      <c r="BZ31" s="96" t="e">
        <f t="shared" si="916"/>
        <v>#N/A</v>
      </c>
      <c r="CA31" s="96" t="e">
        <f t="shared" si="917"/>
        <v>#N/A</v>
      </c>
      <c r="CB31" s="96" t="e">
        <f t="shared" si="918"/>
        <v>#N/A</v>
      </c>
      <c r="CC31" s="96" t="e">
        <f t="shared" si="919"/>
        <v>#N/A</v>
      </c>
      <c r="CD31" s="96" t="e">
        <f t="shared" si="920"/>
        <v>#N/A</v>
      </c>
      <c r="CE31" s="96" t="e">
        <f t="shared" si="921"/>
        <v>#N/A</v>
      </c>
      <c r="CF31" s="96" t="e">
        <f t="shared" si="922"/>
        <v>#N/A</v>
      </c>
      <c r="CG31" s="96" t="e">
        <f t="shared" si="923"/>
        <v>#N/A</v>
      </c>
      <c r="CH31" s="96" t="e">
        <f t="shared" si="924"/>
        <v>#N/A</v>
      </c>
      <c r="CI31" s="96" t="e">
        <f t="shared" si="925"/>
        <v>#N/A</v>
      </c>
      <c r="CJ31" s="96" t="e">
        <f t="shared" si="926"/>
        <v>#N/A</v>
      </c>
      <c r="CK31" s="96" t="e">
        <f t="shared" si="927"/>
        <v>#N/A</v>
      </c>
      <c r="CL31" s="96" t="e">
        <f t="shared" si="928"/>
        <v>#N/A</v>
      </c>
      <c r="CM31" s="96" t="e">
        <f t="shared" si="929"/>
        <v>#N/A</v>
      </c>
      <c r="CN31" s="96" t="e">
        <f t="shared" si="930"/>
        <v>#N/A</v>
      </c>
      <c r="CO31" s="96" t="e">
        <f t="shared" si="931"/>
        <v>#N/A</v>
      </c>
      <c r="CP31" s="96" t="e">
        <f t="shared" si="932"/>
        <v>#N/A</v>
      </c>
      <c r="CQ31" s="96" t="e">
        <f t="shared" si="933"/>
        <v>#N/A</v>
      </c>
      <c r="CR31" s="96" t="e">
        <f t="shared" si="934"/>
        <v>#N/A</v>
      </c>
      <c r="CS31" s="96" t="e">
        <f t="shared" si="935"/>
        <v>#N/A</v>
      </c>
      <c r="CT31" s="96" t="e">
        <f t="shared" si="936"/>
        <v>#N/A</v>
      </c>
      <c r="CU31" s="96" t="e">
        <f t="shared" si="937"/>
        <v>#N/A</v>
      </c>
      <c r="CV31" s="96" t="e">
        <f t="shared" si="938"/>
        <v>#N/A</v>
      </c>
      <c r="CW31" s="96" t="e">
        <f t="shared" si="939"/>
        <v>#N/A</v>
      </c>
      <c r="CX31" s="96" t="e">
        <f t="shared" si="940"/>
        <v>#N/A</v>
      </c>
      <c r="CY31" s="96" t="e">
        <f t="shared" si="941"/>
        <v>#N/A</v>
      </c>
      <c r="CZ31" s="96" t="e">
        <f t="shared" si="942"/>
        <v>#N/A</v>
      </c>
      <c r="DA31" s="96" t="e">
        <f t="shared" si="943"/>
        <v>#N/A</v>
      </c>
      <c r="DB31" s="96" t="e">
        <f t="shared" si="944"/>
        <v>#N/A</v>
      </c>
      <c r="DC31" s="96" t="e">
        <f t="shared" si="945"/>
        <v>#N/A</v>
      </c>
      <c r="DD31" s="96" t="e">
        <f t="shared" si="946"/>
        <v>#N/A</v>
      </c>
      <c r="DE31" s="96" t="e">
        <f t="shared" si="947"/>
        <v>#N/A</v>
      </c>
      <c r="DF31" s="96" t="e">
        <f t="shared" si="948"/>
        <v>#N/A</v>
      </c>
      <c r="DG31" s="96" t="e">
        <f t="shared" si="949"/>
        <v>#N/A</v>
      </c>
      <c r="DH31" s="96" t="e">
        <f t="shared" si="950"/>
        <v>#N/A</v>
      </c>
      <c r="DI31" s="96" t="e">
        <f t="shared" si="951"/>
        <v>#N/A</v>
      </c>
      <c r="DJ31" s="96" t="e">
        <f t="shared" si="952"/>
        <v>#N/A</v>
      </c>
      <c r="DK31" s="96" t="e">
        <f t="shared" si="953"/>
        <v>#N/A</v>
      </c>
      <c r="DL31" s="96" t="e">
        <f t="shared" si="954"/>
        <v>#N/A</v>
      </c>
      <c r="DM31" s="96" t="e">
        <f t="shared" si="955"/>
        <v>#N/A</v>
      </c>
      <c r="DN31" s="96" t="e">
        <f t="shared" si="956"/>
        <v>#N/A</v>
      </c>
      <c r="DO31" s="96" t="e">
        <f t="shared" si="957"/>
        <v>#N/A</v>
      </c>
      <c r="DP31" s="96" t="e">
        <f t="shared" si="958"/>
        <v>#N/A</v>
      </c>
      <c r="DQ31" s="96" t="e">
        <f t="shared" si="959"/>
        <v>#N/A</v>
      </c>
      <c r="DR31" s="96" t="e">
        <f t="shared" si="960"/>
        <v>#N/A</v>
      </c>
      <c r="DS31" s="96" t="e">
        <f t="shared" si="961"/>
        <v>#N/A</v>
      </c>
      <c r="DT31" s="96" t="e">
        <f t="shared" si="962"/>
        <v>#N/A</v>
      </c>
      <c r="DU31" s="96" t="e">
        <f t="shared" si="963"/>
        <v>#N/A</v>
      </c>
      <c r="DV31" s="96" t="e">
        <f t="shared" si="964"/>
        <v>#N/A</v>
      </c>
      <c r="DW31" s="96" t="e">
        <f t="shared" si="965"/>
        <v>#N/A</v>
      </c>
      <c r="DX31" s="96" t="e">
        <f t="shared" si="966"/>
        <v>#N/A</v>
      </c>
      <c r="DY31" s="96" t="e">
        <f t="shared" si="967"/>
        <v>#N/A</v>
      </c>
      <c r="DZ31" s="96" t="e">
        <f t="shared" si="968"/>
        <v>#N/A</v>
      </c>
      <c r="EA31" s="96" t="e">
        <f t="shared" si="969"/>
        <v>#N/A</v>
      </c>
      <c r="EB31" s="96" t="e">
        <f t="shared" si="970"/>
        <v>#N/A</v>
      </c>
      <c r="EC31" s="96" t="e">
        <f t="shared" si="971"/>
        <v>#N/A</v>
      </c>
      <c r="ED31" s="96" t="e">
        <f t="shared" si="972"/>
        <v>#N/A</v>
      </c>
      <c r="EE31" s="96" t="e">
        <f t="shared" si="973"/>
        <v>#N/A</v>
      </c>
      <c r="EF31" s="96" t="e">
        <f t="shared" si="974"/>
        <v>#N/A</v>
      </c>
      <c r="EG31" s="96" t="e">
        <f t="shared" si="975"/>
        <v>#N/A</v>
      </c>
      <c r="EH31" s="96" t="e">
        <f t="shared" si="976"/>
        <v>#N/A</v>
      </c>
      <c r="EI31" s="96" t="e">
        <f t="shared" si="977"/>
        <v>#N/A</v>
      </c>
      <c r="EJ31" s="96" t="e">
        <f t="shared" si="978"/>
        <v>#N/A</v>
      </c>
      <c r="EK31" s="96" t="e">
        <f t="shared" si="979"/>
        <v>#N/A</v>
      </c>
      <c r="EL31" s="96" t="e">
        <f t="shared" si="980"/>
        <v>#N/A</v>
      </c>
      <c r="EM31" s="96" t="e">
        <f t="shared" si="981"/>
        <v>#N/A</v>
      </c>
      <c r="EN31" s="96" t="e">
        <f t="shared" si="982"/>
        <v>#N/A</v>
      </c>
      <c r="EO31" s="96" t="e">
        <f t="shared" si="983"/>
        <v>#N/A</v>
      </c>
      <c r="EP31" s="96" t="e">
        <f t="shared" si="984"/>
        <v>#N/A</v>
      </c>
      <c r="EQ31" s="96" t="e">
        <f t="shared" si="985"/>
        <v>#N/A</v>
      </c>
      <c r="ER31" s="96" t="e">
        <f t="shared" si="986"/>
        <v>#N/A</v>
      </c>
      <c r="ES31" s="96" t="e">
        <f t="shared" si="987"/>
        <v>#N/A</v>
      </c>
      <c r="ET31" s="96" t="e">
        <f t="shared" si="988"/>
        <v>#N/A</v>
      </c>
      <c r="EU31" s="96" t="e">
        <f t="shared" si="989"/>
        <v>#N/A</v>
      </c>
      <c r="EV31" s="96" t="e">
        <f t="shared" si="990"/>
        <v>#N/A</v>
      </c>
      <c r="EW31" s="96" t="e">
        <f t="shared" si="991"/>
        <v>#N/A</v>
      </c>
      <c r="EX31" s="96" t="e">
        <f t="shared" si="992"/>
        <v>#N/A</v>
      </c>
      <c r="EY31" s="96" t="e">
        <f t="shared" si="993"/>
        <v>#N/A</v>
      </c>
      <c r="EZ31" s="96" t="e">
        <f t="shared" si="994"/>
        <v>#N/A</v>
      </c>
      <c r="FA31" s="96" t="e">
        <f t="shared" si="995"/>
        <v>#N/A</v>
      </c>
      <c r="FB31" s="96" t="e">
        <f t="shared" si="996"/>
        <v>#N/A</v>
      </c>
      <c r="FC31" s="96" t="e">
        <f t="shared" si="997"/>
        <v>#N/A</v>
      </c>
      <c r="FD31" s="96" t="e">
        <f t="shared" si="998"/>
        <v>#N/A</v>
      </c>
      <c r="FE31" s="96" t="e">
        <f t="shared" si="999"/>
        <v>#N/A</v>
      </c>
      <c r="FF31" s="96" t="e">
        <f t="shared" si="1000"/>
        <v>#N/A</v>
      </c>
      <c r="FG31" s="96" t="e">
        <f t="shared" si="1001"/>
        <v>#N/A</v>
      </c>
      <c r="FH31" s="96" t="e">
        <f t="shared" si="1002"/>
        <v>#N/A</v>
      </c>
      <c r="FI31" s="96" t="e">
        <f t="shared" si="1003"/>
        <v>#N/A</v>
      </c>
      <c r="FJ31" s="96" t="e">
        <f t="shared" si="1004"/>
        <v>#N/A</v>
      </c>
      <c r="FK31" s="96" t="e">
        <f t="shared" si="1005"/>
        <v>#N/A</v>
      </c>
      <c r="FL31" s="96" t="e">
        <f t="shared" si="1006"/>
        <v>#N/A</v>
      </c>
      <c r="FM31" s="96" t="e">
        <f t="shared" si="1007"/>
        <v>#N/A</v>
      </c>
      <c r="FN31" s="96" t="e">
        <f t="shared" si="1008"/>
        <v>#N/A</v>
      </c>
      <c r="FO31" s="96" t="e">
        <f t="shared" si="1009"/>
        <v>#N/A</v>
      </c>
      <c r="FP31" s="96" t="e">
        <f t="shared" si="1010"/>
        <v>#N/A</v>
      </c>
      <c r="FQ31" s="96" t="e">
        <f t="shared" si="1011"/>
        <v>#N/A</v>
      </c>
      <c r="FR31" s="96" t="e">
        <f t="shared" si="1012"/>
        <v>#N/A</v>
      </c>
      <c r="FS31" s="96" t="e">
        <f t="shared" si="1013"/>
        <v>#N/A</v>
      </c>
      <c r="FT31" s="96" t="e">
        <f t="shared" si="1014"/>
        <v>#N/A</v>
      </c>
      <c r="FU31" s="96" t="e">
        <f t="shared" si="1015"/>
        <v>#N/A</v>
      </c>
      <c r="FV31" s="96" t="e">
        <f t="shared" si="1016"/>
        <v>#N/A</v>
      </c>
      <c r="FW31" s="96" t="e">
        <f t="shared" si="1017"/>
        <v>#N/A</v>
      </c>
      <c r="FX31" s="96" t="e">
        <f t="shared" si="1018"/>
        <v>#N/A</v>
      </c>
      <c r="FY31" s="96" t="e">
        <f t="shared" si="1019"/>
        <v>#N/A</v>
      </c>
      <c r="FZ31" s="96" t="e">
        <f t="shared" si="1020"/>
        <v>#N/A</v>
      </c>
      <c r="GA31" s="96" t="e">
        <f t="shared" si="1021"/>
        <v>#N/A</v>
      </c>
      <c r="GB31" s="96" t="e">
        <f t="shared" si="1022"/>
        <v>#N/A</v>
      </c>
      <c r="GC31" s="96" t="e">
        <f t="shared" si="1023"/>
        <v>#N/A</v>
      </c>
      <c r="GD31" s="96" t="e">
        <f t="shared" si="1024"/>
        <v>#N/A</v>
      </c>
      <c r="GE31" s="96" t="e">
        <f t="shared" si="1025"/>
        <v>#N/A</v>
      </c>
      <c r="GF31" s="96" t="e">
        <f t="shared" si="1026"/>
        <v>#N/A</v>
      </c>
      <c r="GG31" s="96" t="e">
        <f t="shared" si="1027"/>
        <v>#N/A</v>
      </c>
      <c r="GH31" s="96" t="e">
        <f t="shared" si="1028"/>
        <v>#N/A</v>
      </c>
      <c r="GI31" s="96" t="e">
        <f t="shared" si="1029"/>
        <v>#N/A</v>
      </c>
      <c r="GJ31" s="96" t="e">
        <f t="shared" si="1030"/>
        <v>#N/A</v>
      </c>
      <c r="GK31" s="96" t="e">
        <f t="shared" si="1031"/>
        <v>#N/A</v>
      </c>
      <c r="GL31" s="96" t="e">
        <f t="shared" si="1032"/>
        <v>#N/A</v>
      </c>
      <c r="GM31" s="96" t="e">
        <f t="shared" si="1033"/>
        <v>#N/A</v>
      </c>
      <c r="GN31" s="96" t="e">
        <f t="shared" si="1034"/>
        <v>#N/A</v>
      </c>
      <c r="GO31" s="96" t="e">
        <f t="shared" si="1035"/>
        <v>#N/A</v>
      </c>
      <c r="GP31" s="96" t="e">
        <f t="shared" si="1036"/>
        <v>#N/A</v>
      </c>
      <c r="GQ31" s="96" t="e">
        <f t="shared" si="1037"/>
        <v>#N/A</v>
      </c>
      <c r="GR31" s="96" t="e">
        <f t="shared" si="1038"/>
        <v>#N/A</v>
      </c>
      <c r="GS31" s="96" t="e">
        <f t="shared" si="1039"/>
        <v>#N/A</v>
      </c>
      <c r="GT31" s="96" t="e">
        <f t="shared" si="1040"/>
        <v>#N/A</v>
      </c>
      <c r="GU31" s="96" t="e">
        <f t="shared" si="1041"/>
        <v>#N/A</v>
      </c>
      <c r="GV31" s="96" t="e">
        <f t="shared" si="1042"/>
        <v>#N/A</v>
      </c>
      <c r="GW31" s="96" t="e">
        <f t="shared" si="1043"/>
        <v>#N/A</v>
      </c>
      <c r="GX31" s="96" t="e">
        <f t="shared" si="1044"/>
        <v>#N/A</v>
      </c>
      <c r="GY31" s="96" t="e">
        <f t="shared" si="1045"/>
        <v>#N/A</v>
      </c>
      <c r="GZ31" s="96" t="e">
        <f t="shared" si="1046"/>
        <v>#N/A</v>
      </c>
      <c r="HA31" s="96" t="e">
        <f t="shared" si="1047"/>
        <v>#N/A</v>
      </c>
      <c r="HB31" s="96" t="e">
        <f t="shared" si="1048"/>
        <v>#N/A</v>
      </c>
      <c r="HC31" s="96" t="e">
        <f t="shared" si="1049"/>
        <v>#N/A</v>
      </c>
      <c r="HD31" s="96" t="e">
        <f t="shared" si="1050"/>
        <v>#N/A</v>
      </c>
      <c r="HE31" s="96" t="e">
        <f t="shared" si="1051"/>
        <v>#N/A</v>
      </c>
      <c r="HF31" s="96" t="e">
        <f t="shared" si="1052"/>
        <v>#N/A</v>
      </c>
      <c r="HG31" s="96" t="e">
        <f t="shared" si="1053"/>
        <v>#N/A</v>
      </c>
      <c r="HH31" s="96" t="e">
        <f t="shared" si="1054"/>
        <v>#N/A</v>
      </c>
      <c r="HI31" s="96" t="e">
        <f t="shared" si="1055"/>
        <v>#N/A</v>
      </c>
      <c r="HJ31" s="96" t="e">
        <f t="shared" si="1056"/>
        <v>#N/A</v>
      </c>
      <c r="HK31" s="96" t="e">
        <f t="shared" si="1057"/>
        <v>#N/A</v>
      </c>
      <c r="HL31" s="96" t="e">
        <f t="shared" si="1058"/>
        <v>#N/A</v>
      </c>
      <c r="HM31" s="96" t="e">
        <f t="shared" si="1059"/>
        <v>#N/A</v>
      </c>
      <c r="HN31" s="96" t="e">
        <f t="shared" si="1060"/>
        <v>#N/A</v>
      </c>
      <c r="HO31" s="96" t="e">
        <f t="shared" si="1061"/>
        <v>#N/A</v>
      </c>
      <c r="HP31" s="96" t="e">
        <f t="shared" si="1062"/>
        <v>#N/A</v>
      </c>
      <c r="HQ31" s="96" t="e">
        <f t="shared" si="1063"/>
        <v>#N/A</v>
      </c>
      <c r="HR31" s="96" t="e">
        <f t="shared" si="1064"/>
        <v>#N/A</v>
      </c>
      <c r="HS31" s="96" t="e">
        <f t="shared" si="1065"/>
        <v>#N/A</v>
      </c>
      <c r="HT31" s="96" t="e">
        <f t="shared" si="1066"/>
        <v>#N/A</v>
      </c>
      <c r="HU31" s="96" t="e">
        <f t="shared" si="1067"/>
        <v>#N/A</v>
      </c>
      <c r="HV31" s="96" t="e">
        <f t="shared" si="1068"/>
        <v>#N/A</v>
      </c>
      <c r="HW31" s="96" t="e">
        <f t="shared" si="1069"/>
        <v>#N/A</v>
      </c>
      <c r="HX31" s="96" t="e">
        <f t="shared" si="1070"/>
        <v>#N/A</v>
      </c>
      <c r="HY31" s="96" t="e">
        <f t="shared" si="1071"/>
        <v>#N/A</v>
      </c>
      <c r="HZ31" s="96" t="e">
        <f t="shared" si="1072"/>
        <v>#N/A</v>
      </c>
      <c r="IA31" s="96" t="e">
        <f t="shared" si="1073"/>
        <v>#N/A</v>
      </c>
      <c r="IB31" s="96" t="e">
        <f t="shared" si="1074"/>
        <v>#N/A</v>
      </c>
      <c r="IC31" s="96" t="e">
        <f t="shared" si="1075"/>
        <v>#N/A</v>
      </c>
      <c r="ID31" s="96" t="e">
        <f t="shared" si="1076"/>
        <v>#N/A</v>
      </c>
      <c r="IE31" s="96" t="e">
        <f t="shared" si="1077"/>
        <v>#N/A</v>
      </c>
      <c r="IF31" s="96" t="e">
        <f t="shared" si="1078"/>
        <v>#N/A</v>
      </c>
      <c r="IG31" s="96" t="e">
        <f t="shared" si="1079"/>
        <v>#N/A</v>
      </c>
      <c r="IH31" s="96" t="e">
        <f t="shared" si="1080"/>
        <v>#N/A</v>
      </c>
      <c r="II31" s="96" t="e">
        <f t="shared" si="1081"/>
        <v>#N/A</v>
      </c>
      <c r="IJ31" s="96" t="e">
        <f t="shared" si="1082"/>
        <v>#N/A</v>
      </c>
      <c r="IK31" s="96" t="e">
        <f t="shared" si="1083"/>
        <v>#N/A</v>
      </c>
      <c r="IL31" s="96" t="e">
        <f t="shared" si="1084"/>
        <v>#N/A</v>
      </c>
      <c r="IM31" s="96" t="e">
        <f t="shared" si="1085"/>
        <v>#N/A</v>
      </c>
      <c r="IN31" s="96" t="e">
        <f t="shared" si="1086"/>
        <v>#N/A</v>
      </c>
      <c r="IO31" s="96" t="e">
        <f t="shared" si="1087"/>
        <v>#N/A</v>
      </c>
      <c r="IP31" s="96" t="e">
        <f t="shared" si="1088"/>
        <v>#N/A</v>
      </c>
      <c r="IQ31" s="96" t="e">
        <f t="shared" si="1089"/>
        <v>#N/A</v>
      </c>
      <c r="IR31" s="96" t="e">
        <f t="shared" si="1090"/>
        <v>#N/A</v>
      </c>
      <c r="IS31" s="96" t="e">
        <f t="shared" si="1091"/>
        <v>#N/A</v>
      </c>
      <c r="IT31" s="96" t="e">
        <f t="shared" si="1092"/>
        <v>#N/A</v>
      </c>
      <c r="IU31" s="96" t="e">
        <f t="shared" si="1093"/>
        <v>#N/A</v>
      </c>
      <c r="IV31" s="96" t="e">
        <f t="shared" si="1094"/>
        <v>#N/A</v>
      </c>
      <c r="IW31" s="96" t="e">
        <f t="shared" si="1095"/>
        <v>#N/A</v>
      </c>
      <c r="IX31" s="96" t="e">
        <f t="shared" si="1096"/>
        <v>#N/A</v>
      </c>
      <c r="IY31" s="96" t="e">
        <f t="shared" si="1097"/>
        <v>#N/A</v>
      </c>
      <c r="IZ31" s="96" t="e">
        <f t="shared" si="1098"/>
        <v>#N/A</v>
      </c>
      <c r="JA31" s="96" t="e">
        <f t="shared" si="1099"/>
        <v>#N/A</v>
      </c>
      <c r="JB31" s="96" t="e">
        <f t="shared" si="1100"/>
        <v>#N/A</v>
      </c>
      <c r="JC31" s="96" t="e">
        <f t="shared" si="1101"/>
        <v>#N/A</v>
      </c>
      <c r="JD31" s="96" t="e">
        <f t="shared" si="1102"/>
        <v>#N/A</v>
      </c>
      <c r="JE31" s="96" t="e">
        <f t="shared" si="1103"/>
        <v>#N/A</v>
      </c>
      <c r="JF31" s="96" t="e">
        <f t="shared" si="1104"/>
        <v>#N/A</v>
      </c>
      <c r="JG31" s="96" t="e">
        <f t="shared" si="1105"/>
        <v>#N/A</v>
      </c>
      <c r="JH31" s="96" t="e">
        <f t="shared" si="1106"/>
        <v>#N/A</v>
      </c>
      <c r="JI31" s="96" t="e">
        <f t="shared" si="1107"/>
        <v>#N/A</v>
      </c>
      <c r="JJ31" s="96" t="e">
        <f t="shared" si="1108"/>
        <v>#N/A</v>
      </c>
      <c r="JK31" s="96" t="e">
        <f t="shared" si="1109"/>
        <v>#N/A</v>
      </c>
      <c r="JL31" s="96" t="e">
        <f t="shared" si="1110"/>
        <v>#N/A</v>
      </c>
      <c r="JM31" s="96" t="e">
        <f t="shared" si="1111"/>
        <v>#N/A</v>
      </c>
      <c r="JN31" s="96" t="e">
        <f t="shared" si="1112"/>
        <v>#N/A</v>
      </c>
      <c r="JO31" s="96" t="e">
        <f t="shared" si="1113"/>
        <v>#N/A</v>
      </c>
      <c r="JP31" s="96" t="e">
        <f t="shared" si="1114"/>
        <v>#N/A</v>
      </c>
      <c r="JQ31" s="96" t="e">
        <f t="shared" si="1115"/>
        <v>#N/A</v>
      </c>
      <c r="JR31" s="96" t="e">
        <f t="shared" si="1116"/>
        <v>#N/A</v>
      </c>
      <c r="JS31" s="96" t="e">
        <f t="shared" si="1117"/>
        <v>#N/A</v>
      </c>
      <c r="JT31" s="96" t="e">
        <f t="shared" si="1118"/>
        <v>#N/A</v>
      </c>
      <c r="JU31" s="96" t="e">
        <f t="shared" si="1119"/>
        <v>#N/A</v>
      </c>
      <c r="JV31" s="96" t="e">
        <f t="shared" si="1120"/>
        <v>#N/A</v>
      </c>
      <c r="JW31" s="96" t="e">
        <f t="shared" si="1121"/>
        <v>#N/A</v>
      </c>
      <c r="JX31" s="96" t="e">
        <f t="shared" si="1122"/>
        <v>#N/A</v>
      </c>
      <c r="JY31" s="96" t="e">
        <f t="shared" si="1123"/>
        <v>#N/A</v>
      </c>
      <c r="JZ31" s="96" t="e">
        <f t="shared" si="1124"/>
        <v>#N/A</v>
      </c>
      <c r="KA31" s="96" t="e">
        <f t="shared" si="1125"/>
        <v>#N/A</v>
      </c>
      <c r="KB31" s="96" t="e">
        <f t="shared" si="1126"/>
        <v>#N/A</v>
      </c>
      <c r="KC31" s="96" t="e">
        <f t="shared" si="1127"/>
        <v>#N/A</v>
      </c>
      <c r="KD31" s="96" t="e">
        <f t="shared" si="1128"/>
        <v>#N/A</v>
      </c>
      <c r="KE31" s="96" t="e">
        <f t="shared" si="1129"/>
        <v>#N/A</v>
      </c>
      <c r="KF31" s="96" t="e">
        <f t="shared" si="1130"/>
        <v>#N/A</v>
      </c>
      <c r="KG31" s="96" t="e">
        <f t="shared" si="1131"/>
        <v>#N/A</v>
      </c>
      <c r="KH31" s="96" t="e">
        <f t="shared" si="1132"/>
        <v>#N/A</v>
      </c>
      <c r="KI31" s="96" t="e">
        <f t="shared" si="1133"/>
        <v>#N/A</v>
      </c>
      <c r="KJ31" s="96" t="e">
        <f t="shared" si="1134"/>
        <v>#N/A</v>
      </c>
      <c r="KK31" s="96" t="e">
        <f t="shared" si="1135"/>
        <v>#N/A</v>
      </c>
      <c r="KL31" s="96" t="e">
        <f t="shared" si="1136"/>
        <v>#N/A</v>
      </c>
      <c r="KM31" s="96" t="e">
        <f t="shared" si="1137"/>
        <v>#N/A</v>
      </c>
      <c r="KN31" s="96" t="e">
        <f t="shared" si="1138"/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zoomScale="94" workbookViewId="0"/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>I2*1.4</f>
        <v>140</v>
      </c>
      <c r="K2" s="10">
        <f>J2*1.4</f>
        <v>196</v>
      </c>
      <c r="L2" s="10">
        <f>K2*1.4</f>
        <v>274.39999999999998</v>
      </c>
      <c r="M2" s="10">
        <f>L2*1.4</f>
        <v>384.15999999999997</v>
      </c>
      <c r="N2" s="10">
        <f>M2*1.4</f>
        <v>537.82399999999996</v>
      </c>
      <c r="O2" s="10">
        <f>N2*1.4</f>
        <v>752.95359999999994</v>
      </c>
      <c r="P2" s="10">
        <f>O2*1.4</f>
        <v>1054.1350399999999</v>
      </c>
      <c r="Q2" s="10">
        <f>P2*1.4</f>
        <v>1475.7890559999998</v>
      </c>
      <c r="R2" s="10">
        <f>Q2*1.4</f>
        <v>2066.1046783999996</v>
      </c>
      <c r="S2" s="10">
        <f>R2*1.4</f>
        <v>2892.5465497599994</v>
      </c>
      <c r="T2" s="10">
        <f>S2*1.4</f>
        <v>4049.5651696639989</v>
      </c>
      <c r="U2" s="10">
        <f>T2*1.4</f>
        <v>5669.3912375295977</v>
      </c>
      <c r="V2" s="10">
        <f>U2*1.4</f>
        <v>7937.1477325414362</v>
      </c>
      <c r="W2" s="10">
        <f>V2*1.4</f>
        <v>11112.00682555801</v>
      </c>
      <c r="X2" s="10">
        <f>W2*1.4</f>
        <v>15556.809555781212</v>
      </c>
      <c r="Y2" s="10">
        <f>X2*1.4</f>
        <v>21779.533378093696</v>
      </c>
      <c r="Z2" s="10">
        <f>Y2*1.4</f>
        <v>30491.346729331173</v>
      </c>
      <c r="AA2" s="10">
        <f>Z2*1.4</f>
        <v>42687.885421063642</v>
      </c>
      <c r="AB2" s="10">
        <f>AA2*1.4</f>
        <v>59763.039589489097</v>
      </c>
      <c r="AC2" s="10">
        <f>AB2*1.4</f>
        <v>83668.255425284733</v>
      </c>
      <c r="AD2" s="10">
        <f>AC2*1.4</f>
        <v>117135.55759539861</v>
      </c>
      <c r="AE2" s="10">
        <f>AD2*1.4</f>
        <v>163989.78063355805</v>
      </c>
      <c r="AF2" s="10">
        <f>AE2*1.4</f>
        <v>229585.69288698127</v>
      </c>
      <c r="AG2" s="10">
        <f>AF2*1.4</f>
        <v>321419.97004177375</v>
      </c>
      <c r="AH2" s="10">
        <f>AG2*1.4</f>
        <v>449987.9580584832</v>
      </c>
      <c r="AI2" s="10">
        <f>AH2*1.4</f>
        <v>629983.14128187648</v>
      </c>
      <c r="AJ2" s="10">
        <f>AI2*1.4</f>
        <v>881976.397794627</v>
      </c>
      <c r="AK2" s="10">
        <f>AJ2*1.4</f>
        <v>1234766.9569124777</v>
      </c>
      <c r="AL2" s="10">
        <f>AK2*1.4</f>
        <v>1728673.7396774688</v>
      </c>
      <c r="AM2" s="10">
        <f>AL2*1.4</f>
        <v>2420143.2355484562</v>
      </c>
      <c r="AN2" s="10">
        <f>AM2*1.4</f>
        <v>3388200.5297678383</v>
      </c>
      <c r="AO2" s="10">
        <f>AN2*1.4</f>
        <v>4743480.7416749736</v>
      </c>
      <c r="AP2" s="10">
        <f>AO2*1.4</f>
        <v>6640873.0383449625</v>
      </c>
      <c r="AQ2" s="10">
        <f>AP2*1.4</f>
        <v>9297222.2536829468</v>
      </c>
      <c r="AR2" s="10">
        <f>AQ2*1.4</f>
        <v>13016111.155156124</v>
      </c>
      <c r="AS2" s="10">
        <f>AR2*1.4</f>
        <v>18222555.617218573</v>
      </c>
      <c r="AT2" s="10">
        <f>AS2*1.4</f>
        <v>25511577.864105999</v>
      </c>
      <c r="AU2" s="10">
        <f>AT2*1.4</f>
        <v>35716209.009748399</v>
      </c>
      <c r="AV2" s="10">
        <f>AU2*1.4</f>
        <v>50002692.613647759</v>
      </c>
      <c r="AW2" s="10">
        <f>AV2*1.4</f>
        <v>70003769.659106866</v>
      </c>
      <c r="AX2" s="10">
        <f>AW2*1.4</f>
        <v>98005277.522749603</v>
      </c>
      <c r="AY2" s="10">
        <f>AX2*1.4</f>
        <v>137207388.53184944</v>
      </c>
      <c r="AZ2" s="10">
        <f>AY2*1.4</f>
        <v>192090343.9445892</v>
      </c>
      <c r="BA2" s="10">
        <f>AZ2*1.4</f>
        <v>268926481.52242488</v>
      </c>
      <c r="BB2" s="10">
        <f>BA2*1.4</f>
        <v>376497074.1313948</v>
      </c>
      <c r="BC2" s="10">
        <f>BB2*1.4</f>
        <v>527095903.78395271</v>
      </c>
      <c r="BD2" s="10">
        <f>BC2*1.4</f>
        <v>737934265.29753375</v>
      </c>
      <c r="BE2" s="10">
        <f>BD2*1.4</f>
        <v>1033107971.4165472</v>
      </c>
      <c r="BF2" s="10">
        <f>BE2*1.4</f>
        <v>1446351159.983166</v>
      </c>
      <c r="BG2" s="10">
        <f>BF2*1.4</f>
        <v>2024891623.9764323</v>
      </c>
      <c r="BH2" s="10">
        <f>BG2*1.4</f>
        <v>2834848273.5670052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>IF(COUNTIF(I3:XFD3,"&gt;"&amp;0)=0,,(E3/F3)^(1/MIN(COUNTIF(I3:XFD3,"&gt;"&amp;0)-1,$F$1)))</f>
        <v>1.3</v>
      </c>
      <c r="H3" s="15" t="s">
        <v>431</v>
      </c>
      <c r="I3" s="9">
        <v>100</v>
      </c>
      <c r="J3" s="10">
        <f>I3*1.3</f>
        <v>130</v>
      </c>
      <c r="K3" s="10">
        <f>J3*1.3</f>
        <v>169</v>
      </c>
      <c r="L3" s="10">
        <f>K3*1.3</f>
        <v>219.70000000000002</v>
      </c>
      <c r="M3" s="10">
        <f>L3*1.3</f>
        <v>285.61</v>
      </c>
      <c r="N3" s="10">
        <f>M3*1.3</f>
        <v>371.29300000000001</v>
      </c>
      <c r="O3" s="10">
        <f>N3*1.3</f>
        <v>482.68090000000001</v>
      </c>
      <c r="P3" s="10">
        <f>O3*1.3</f>
        <v>627.48517000000004</v>
      </c>
      <c r="Q3" s="10">
        <f>P3*1.3</f>
        <v>815.73072100000013</v>
      </c>
      <c r="R3" s="10">
        <f>Q3*1.3</f>
        <v>1060.4499373000001</v>
      </c>
      <c r="S3" s="10">
        <f>R3*1.3</f>
        <v>1378.5849184900003</v>
      </c>
      <c r="T3" s="10">
        <f>S3*1.3</f>
        <v>1792.1603940370005</v>
      </c>
      <c r="U3" s="10">
        <f>T3*1.3</f>
        <v>2329.8085122481007</v>
      </c>
      <c r="V3" s="10">
        <f>U3*1.3</f>
        <v>3028.7510659225309</v>
      </c>
      <c r="W3" s="10">
        <f>V3*1.3</f>
        <v>3937.37638569929</v>
      </c>
      <c r="X3" s="10">
        <f>W3*1.3</f>
        <v>5118.5893014090771</v>
      </c>
      <c r="Y3" s="10">
        <f>X3*1.3</f>
        <v>6654.1660918318003</v>
      </c>
      <c r="Z3" s="10">
        <f>Y3*1.3</f>
        <v>8650.4159193813412</v>
      </c>
      <c r="AA3" s="10">
        <f>Z3*1.3</f>
        <v>11245.540695195745</v>
      </c>
      <c r="AB3" s="10">
        <f>AA3*1.3</f>
        <v>14619.202903754469</v>
      </c>
      <c r="AC3" s="10">
        <f>AB3*1.3</f>
        <v>19004.963774880809</v>
      </c>
      <c r="AD3" s="10">
        <f>AC3*1.3</f>
        <v>24706.452907345054</v>
      </c>
      <c r="AE3" s="10">
        <f>AD3*1.3</f>
        <v>32118.388779548572</v>
      </c>
      <c r="AF3" s="10">
        <f>AE3*1.3</f>
        <v>41753.905413413144</v>
      </c>
      <c r="AG3" s="10">
        <f>AF3*1.3</f>
        <v>54280.077037437091</v>
      </c>
      <c r="AH3" s="10">
        <f>AG3*1.3</f>
        <v>70564.100148668222</v>
      </c>
      <c r="AI3" s="10">
        <f>AH3*1.3</f>
        <v>91733.330193268688</v>
      </c>
      <c r="AJ3" s="10">
        <f>AI3*1.3</f>
        <v>119253.32925124929</v>
      </c>
      <c r="AK3" s="10">
        <f>AJ3*1.3</f>
        <v>155029.32802662408</v>
      </c>
      <c r="AL3" s="10">
        <f>AK3*1.3</f>
        <v>201538.1264346113</v>
      </c>
      <c r="AM3" s="10">
        <f>AL3*1.3</f>
        <v>261999.5643649947</v>
      </c>
      <c r="AN3" s="10">
        <f>AM3*1.3</f>
        <v>340599.43367449311</v>
      </c>
      <c r="AO3" s="10">
        <f>AN3*1.3</f>
        <v>442779.26377684105</v>
      </c>
      <c r="AP3" s="10">
        <f>AO3*1.3</f>
        <v>575613.04290989344</v>
      </c>
      <c r="AQ3" s="10">
        <f>AP3*1.3</f>
        <v>748296.95578286145</v>
      </c>
      <c r="AR3" s="10">
        <f>AQ3*1.3</f>
        <v>972786.04251771991</v>
      </c>
      <c r="AS3" s="10">
        <f>AR3*1.3</f>
        <v>1264621.8552730358</v>
      </c>
      <c r="AT3" s="10">
        <f>AS3*1.3</f>
        <v>1644008.4118549465</v>
      </c>
      <c r="AU3" s="10">
        <f>AT3*1.3</f>
        <v>2137210.9354114304</v>
      </c>
      <c r="AV3" s="10">
        <f>AU3*1.3</f>
        <v>2778374.2160348599</v>
      </c>
      <c r="AW3" s="10">
        <f>AV3*1.3</f>
        <v>3611886.4808453182</v>
      </c>
      <c r="AX3" s="10">
        <f>AW3*1.3</f>
        <v>4695452.4250989137</v>
      </c>
      <c r="AY3" s="10">
        <f>AX3*1.3</f>
        <v>6104088.1526285885</v>
      </c>
      <c r="AZ3" s="10">
        <f>AY3*1.3</f>
        <v>7935314.5984171657</v>
      </c>
      <c r="BA3" s="10">
        <f>AZ3*1.3</f>
        <v>10315908.977942316</v>
      </c>
      <c r="BB3" s="10">
        <f>BA3*1.3</f>
        <v>13410681.671325011</v>
      </c>
      <c r="BC3" s="10">
        <f>BB3*1.3</f>
        <v>17433886.172722515</v>
      </c>
      <c r="BD3" s="10">
        <f>BC3*1.3</f>
        <v>22664052.02453927</v>
      </c>
      <c r="BE3" s="10">
        <f>BD3*1.3</f>
        <v>29463267.631901052</v>
      </c>
      <c r="BF3" s="10">
        <f>BE3*1.3</f>
        <v>38302247.921471372</v>
      </c>
      <c r="BG3" s="10">
        <f>BF3*1.3</f>
        <v>49792922.297912784</v>
      </c>
      <c r="BH3" s="10">
        <f>BG3*1.3</f>
        <v>64730798.98728662</v>
      </c>
    </row>
    <row r="4" spans="1:307" x14ac:dyDescent="0.25">
      <c r="A4" s="9">
        <f t="shared" si="5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>IF(COUNTIF(I4:XFD4,"&gt;"&amp;0)=0,,(E4/F4)^(1/MIN(COUNTIF(I4:XFD4,"&gt;"&amp;0)-1,$F$1)))</f>
        <v>1.2</v>
      </c>
      <c r="H4" s="15" t="s">
        <v>613</v>
      </c>
      <c r="I4" s="9">
        <v>100</v>
      </c>
      <c r="J4" s="10">
        <f>I4*1.2</f>
        <v>120</v>
      </c>
      <c r="K4" s="10">
        <f>J4*1.2</f>
        <v>144</v>
      </c>
      <c r="L4" s="10">
        <f>K4*1.2</f>
        <v>172.79999999999998</v>
      </c>
      <c r="M4" s="10">
        <f>L4*1.2</f>
        <v>207.35999999999999</v>
      </c>
      <c r="N4" s="10">
        <f>M4*1.2</f>
        <v>248.83199999999997</v>
      </c>
      <c r="O4" s="10">
        <f>N4*1.2</f>
        <v>298.59839999999997</v>
      </c>
      <c r="P4" s="10">
        <f>O4*1.2</f>
        <v>358.31807999999995</v>
      </c>
      <c r="Q4" s="10">
        <f>P4*1.2</f>
        <v>429.98169599999994</v>
      </c>
      <c r="R4" s="10">
        <f>Q4*1.2</f>
        <v>515.97803519999991</v>
      </c>
      <c r="S4" s="10">
        <f>R4*1.2</f>
        <v>619.17364223999982</v>
      </c>
      <c r="T4" s="10">
        <f>S4*1.2</f>
        <v>743.00837068799979</v>
      </c>
      <c r="U4" s="10">
        <f>T4*1.2</f>
        <v>891.61004482559974</v>
      </c>
      <c r="V4" s="10">
        <f>U4*1.2</f>
        <v>1069.9320537907197</v>
      </c>
      <c r="W4" s="10">
        <f>V4*1.2</f>
        <v>1283.9184645488635</v>
      </c>
      <c r="X4" s="10">
        <f>W4*1.2</f>
        <v>1540.7021574586363</v>
      </c>
      <c r="Y4" s="10">
        <f>X4*1.2</f>
        <v>1848.8425889503635</v>
      </c>
      <c r="Z4" s="10">
        <f>Y4*1.2</f>
        <v>2218.6111067404363</v>
      </c>
      <c r="AA4" s="10">
        <f>Z4*1.2</f>
        <v>2662.3333280885236</v>
      </c>
      <c r="AB4" s="10">
        <f>AA4*1.2</f>
        <v>3194.7999937062282</v>
      </c>
      <c r="AC4" s="10">
        <f>AB4*1.2</f>
        <v>3833.7599924474735</v>
      </c>
      <c r="AD4" s="10">
        <f>AC4*1.2</f>
        <v>4600.5119909369678</v>
      </c>
      <c r="AE4" s="10">
        <f>AD4*1.2</f>
        <v>5520.614389124361</v>
      </c>
      <c r="AF4" s="10">
        <f>AE4*1.2</f>
        <v>6624.7372669492333</v>
      </c>
      <c r="AG4" s="10">
        <f>AF4*1.2</f>
        <v>7949.6847203390798</v>
      </c>
      <c r="AH4" s="10">
        <f>AG4*1.2</f>
        <v>9539.6216644068954</v>
      </c>
      <c r="AI4" s="10">
        <f>AH4*1.2</f>
        <v>11447.545997288275</v>
      </c>
      <c r="AJ4" s="10">
        <f>AI4*1.2</f>
        <v>13737.055196745929</v>
      </c>
      <c r="AK4" s="10">
        <f>AJ4*1.2</f>
        <v>16484.466236095115</v>
      </c>
      <c r="AL4" s="10">
        <f>AK4*1.2</f>
        <v>19781.359483314136</v>
      </c>
      <c r="AM4" s="10">
        <f>AL4*1.2</f>
        <v>23737.631379976963</v>
      </c>
      <c r="AN4" s="10">
        <f>AM4*1.2</f>
        <v>28485.157655972354</v>
      </c>
      <c r="AO4" s="10">
        <f>AN4*1.2</f>
        <v>34182.189187166827</v>
      </c>
      <c r="AP4" s="10">
        <f>AO4*1.2</f>
        <v>41018.627024600188</v>
      </c>
      <c r="AQ4" s="10">
        <f>AP4*1.2</f>
        <v>49222.352429520222</v>
      </c>
      <c r="AR4" s="10">
        <f>AQ4*1.2</f>
        <v>59066.822915424265</v>
      </c>
      <c r="AS4" s="10">
        <f>AR4*1.2</f>
        <v>70880.187498509113</v>
      </c>
      <c r="AT4" s="10">
        <f>AS4*1.2</f>
        <v>85056.224998210935</v>
      </c>
      <c r="AU4" s="10">
        <f>AT4*1.2</f>
        <v>102067.46999785311</v>
      </c>
      <c r="AV4" s="10">
        <f>AU4*1.2</f>
        <v>122480.96399742374</v>
      </c>
      <c r="AW4" s="10">
        <f>AV4*1.2</f>
        <v>146977.15679690847</v>
      </c>
      <c r="AX4" s="10">
        <f>AW4*1.2</f>
        <v>176372.58815629015</v>
      </c>
      <c r="AY4" s="10">
        <f>AX4*1.2</f>
        <v>211647.10578754818</v>
      </c>
      <c r="AZ4" s="10">
        <f>AY4*1.2</f>
        <v>253976.52694505779</v>
      </c>
      <c r="BA4" s="10">
        <f>AZ4*1.2</f>
        <v>304771.83233406936</v>
      </c>
      <c r="BB4" s="10">
        <f>BA4*1.2</f>
        <v>365726.1988008832</v>
      </c>
      <c r="BC4" s="10">
        <f>BB4*1.2</f>
        <v>438871.43856105983</v>
      </c>
      <c r="BD4" s="10">
        <f>BC4*1.2</f>
        <v>526645.72627327172</v>
      </c>
      <c r="BE4" s="10">
        <f>BD4*1.2</f>
        <v>631974.87152792607</v>
      </c>
      <c r="BF4" s="10">
        <f>BE4*1.2</f>
        <v>758369.84583351121</v>
      </c>
      <c r="BG4" s="10">
        <f>BF4*1.2</f>
        <v>910043.81500021345</v>
      </c>
      <c r="BH4" s="10">
        <f>BG4*1.2</f>
        <v>1092052.5780002561</v>
      </c>
    </row>
    <row r="5" spans="1:307" x14ac:dyDescent="0.25">
      <c r="A5" s="9">
        <f t="shared" si="5"/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MAX(I5:KU5)</f>
        <v>2461123</v>
      </c>
      <c r="E5" s="6">
        <f>IF(COUNTIF(I5:XFD5,"&gt;"&amp;0)=0,,HLOOKUP(COUNTIF(I5:XFD5,"&gt;"&amp;0)-1,I$1:XFD5,A5+1,FALSE))</f>
        <v>2461123</v>
      </c>
      <c r="F5" s="7">
        <f>IF(COUNTIF(I5:XFD5,"&gt;"&amp;0)=0,,HLOOKUP(COUNTIF(I5:XFD5,"&gt;"&amp;0)-MIN($F$1+1,COUNTIF(I5:XFD5,"&gt;"&amp;0)),I$1:XFD5,A5+1,FALSE))</f>
        <v>2047574</v>
      </c>
      <c r="G5" s="8">
        <f>IF(COUNTIF(I5:XFD5,"&gt;"&amp;0)=0,,(E5/F5)^(1/MIN(COUNTIF(I5:XFD5,"&gt;"&amp;0)-1,$F$1)))</f>
        <v>1.0374776330901243</v>
      </c>
      <c r="H5" s="13" t="s">
        <v>597</v>
      </c>
      <c r="I5" s="9">
        <v>555</v>
      </c>
      <c r="J5" s="9">
        <v>654</v>
      </c>
      <c r="K5" s="9">
        <v>941</v>
      </c>
      <c r="L5" s="9">
        <v>1434</v>
      </c>
      <c r="M5" s="9">
        <v>2118</v>
      </c>
      <c r="N5" s="9">
        <v>2927</v>
      </c>
      <c r="O5" s="9">
        <v>5578</v>
      </c>
      <c r="P5" s="9">
        <v>6166</v>
      </c>
      <c r="Q5" s="9">
        <v>8234</v>
      </c>
      <c r="R5" s="9">
        <v>9927</v>
      </c>
      <c r="S5" s="9">
        <v>12038</v>
      </c>
      <c r="T5" s="9">
        <v>16787</v>
      </c>
      <c r="U5" s="9">
        <v>19881</v>
      </c>
      <c r="V5" s="9">
        <v>23892</v>
      </c>
      <c r="W5" s="9">
        <v>27635</v>
      </c>
      <c r="X5" s="9">
        <v>30794</v>
      </c>
      <c r="Y5" s="9">
        <v>34330</v>
      </c>
      <c r="Z5" s="9">
        <v>37059</v>
      </c>
      <c r="AA5" s="9">
        <v>40086</v>
      </c>
      <c r="AB5" s="9">
        <v>42627</v>
      </c>
      <c r="AC5" s="9">
        <v>44667</v>
      </c>
      <c r="AD5" s="9">
        <v>50287</v>
      </c>
      <c r="AE5" s="9">
        <v>60193</v>
      </c>
      <c r="AF5" s="9">
        <v>66667</v>
      </c>
      <c r="AG5" s="9">
        <v>68745</v>
      </c>
      <c r="AH5" s="9">
        <v>70869</v>
      </c>
      <c r="AI5" s="9">
        <v>72804</v>
      </c>
      <c r="AJ5" s="9">
        <v>74594</v>
      </c>
      <c r="AK5" s="9">
        <v>75018</v>
      </c>
      <c r="AL5" s="9">
        <v>75563</v>
      </c>
      <c r="AM5" s="9">
        <v>76185</v>
      </c>
      <c r="AN5" s="9">
        <v>77938</v>
      </c>
      <c r="AO5" s="9">
        <v>78267</v>
      </c>
      <c r="AP5" s="9">
        <v>78870</v>
      </c>
      <c r="AQ5" s="9">
        <v>79715</v>
      </c>
      <c r="AR5" s="9">
        <v>80683</v>
      </c>
      <c r="AS5" s="9">
        <v>82041</v>
      </c>
      <c r="AT5" s="9">
        <v>83407</v>
      </c>
      <c r="AU5" s="9">
        <v>85306</v>
      </c>
      <c r="AV5" s="9">
        <v>87664</v>
      </c>
      <c r="AW5" s="9">
        <v>89601</v>
      </c>
      <c r="AX5" s="9">
        <v>92134</v>
      </c>
      <c r="AY5" s="9">
        <v>94414</v>
      </c>
      <c r="AZ5" s="9">
        <v>97176</v>
      </c>
      <c r="BA5" s="9">
        <v>101088</v>
      </c>
      <c r="BB5" s="9">
        <v>105125</v>
      </c>
      <c r="BC5" s="9">
        <v>109099</v>
      </c>
      <c r="BD5" s="9">
        <v>112865</v>
      </c>
      <c r="BE5" s="9">
        <v>117888</v>
      </c>
      <c r="BF5" s="9">
        <v>125139</v>
      </c>
      <c r="BG5" s="9">
        <v>132517</v>
      </c>
      <c r="BH5" s="9">
        <v>144468</v>
      </c>
      <c r="BI5" s="9">
        <v>155337</v>
      </c>
      <c r="BJ5" s="9">
        <v>167781</v>
      </c>
      <c r="BK5" s="9">
        <v>180762</v>
      </c>
      <c r="BL5" s="9">
        <v>196234</v>
      </c>
      <c r="BM5" s="9">
        <v>213897</v>
      </c>
      <c r="BN5" s="9">
        <v>242123</v>
      </c>
      <c r="BO5" s="9">
        <v>271122</v>
      </c>
      <c r="BP5" s="9">
        <v>303294</v>
      </c>
      <c r="BQ5" s="9">
        <v>335631</v>
      </c>
      <c r="BR5" s="9">
        <v>376808</v>
      </c>
      <c r="BS5" s="9">
        <v>416492</v>
      </c>
      <c r="BT5" s="9">
        <v>465942</v>
      </c>
      <c r="BU5" s="9">
        <v>527572</v>
      </c>
      <c r="BV5" s="9">
        <v>591115</v>
      </c>
      <c r="BW5" s="9">
        <v>658361</v>
      </c>
      <c r="BX5" s="9">
        <v>717571</v>
      </c>
      <c r="BY5" s="9">
        <v>779681</v>
      </c>
      <c r="BZ5" s="9">
        <v>854558</v>
      </c>
      <c r="CA5" s="9">
        <v>929458</v>
      </c>
      <c r="CB5" s="9">
        <v>1010094</v>
      </c>
      <c r="CC5" s="9">
        <v>1092307</v>
      </c>
      <c r="CD5" s="9">
        <v>1172182</v>
      </c>
      <c r="CE5" s="9">
        <v>1245581</v>
      </c>
      <c r="CF5" s="9">
        <v>1316890</v>
      </c>
      <c r="CG5" s="9">
        <v>1391554</v>
      </c>
      <c r="CH5" s="9">
        <v>1474955</v>
      </c>
      <c r="CI5" s="9">
        <v>1559679</v>
      </c>
      <c r="CJ5" s="9">
        <v>1651607</v>
      </c>
      <c r="CK5" s="9">
        <v>1729276</v>
      </c>
      <c r="CL5" s="9">
        <v>1827865</v>
      </c>
      <c r="CM5" s="9">
        <v>1897538</v>
      </c>
      <c r="CN5" s="9">
        <v>1968314</v>
      </c>
      <c r="CO5" s="9">
        <v>2047574</v>
      </c>
      <c r="CP5" s="9">
        <v>2143540</v>
      </c>
      <c r="CQ5" s="9">
        <v>2230709</v>
      </c>
      <c r="CR5" s="9">
        <v>2307740</v>
      </c>
      <c r="CS5" s="9">
        <v>2390685</v>
      </c>
      <c r="CT5" s="9">
        <v>2461123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MAX(I6:KU6)</f>
        <v>1160640</v>
      </c>
      <c r="E6" s="6">
        <f>IF(COUNTIF(I6:XFD6,"&gt;"&amp;0)=0,,HLOOKUP(COUNTIF(I6:XFD6,"&gt;"&amp;0)-1,I$1:XFD6,A6+1,FALSE))</f>
        <v>1160640</v>
      </c>
      <c r="F6" s="7">
        <f>IF(COUNTIF(I6:XFD6,"&gt;"&amp;0)=0,,HLOOKUP(COUNTIF(I6:XFD6,"&gt;"&amp;0)-MIN($F$1+1,COUNTIF(I6:XFD6,"&gt;"&amp;0)),I$1:XFD6,A6+1,FALSE))</f>
        <v>1001377</v>
      </c>
      <c r="G6" s="8">
        <f t="shared" ref="G6:G69" si="8">IF(COUNTIF(I6:XFD6,"&gt;"&amp;0)=0,,(E6/F6)^(1/MIN(COUNTIF(I6:XFD6,"&gt;"&amp;0)-1,$F$1)))</f>
        <v>1.0299591125101177</v>
      </c>
      <c r="H6" s="13" t="s">
        <v>600</v>
      </c>
      <c r="I6" s="9">
        <v>104</v>
      </c>
      <c r="J6" s="9">
        <v>197</v>
      </c>
      <c r="K6" s="9">
        <v>275</v>
      </c>
      <c r="L6" s="9">
        <v>379</v>
      </c>
      <c r="M6" s="9">
        <v>540</v>
      </c>
      <c r="N6" s="9">
        <v>804</v>
      </c>
      <c r="O6" s="9">
        <v>1093</v>
      </c>
      <c r="P6" s="9">
        <v>1465</v>
      </c>
      <c r="Q6" s="9">
        <v>2205</v>
      </c>
      <c r="R6" s="9">
        <v>2731</v>
      </c>
      <c r="S6" s="9">
        <v>3360</v>
      </c>
      <c r="T6" s="9">
        <v>4342</v>
      </c>
      <c r="U6" s="9">
        <v>5743</v>
      </c>
      <c r="V6" s="9">
        <v>7509</v>
      </c>
      <c r="W6" s="9">
        <v>9653</v>
      </c>
      <c r="X6" s="9">
        <v>12202</v>
      </c>
      <c r="Y6" s="9">
        <v>14988</v>
      </c>
      <c r="Z6" s="9">
        <v>18391</v>
      </c>
      <c r="AA6" s="9">
        <v>23465</v>
      </c>
      <c r="AB6" s="9">
        <v>29097</v>
      </c>
      <c r="AC6" s="9">
        <v>38314</v>
      </c>
      <c r="AD6" s="9">
        <v>46524</v>
      </c>
      <c r="AE6" s="9">
        <v>56031</v>
      </c>
      <c r="AF6" s="9">
        <v>65711</v>
      </c>
      <c r="AG6" s="9">
        <v>76893</v>
      </c>
      <c r="AH6" s="9">
        <v>90579</v>
      </c>
      <c r="AI6" s="9">
        <v>109607</v>
      </c>
      <c r="AJ6" s="9">
        <v>129704</v>
      </c>
      <c r="AK6" s="9">
        <v>151490</v>
      </c>
      <c r="AL6" s="9">
        <v>171175</v>
      </c>
      <c r="AM6" s="9">
        <v>196940</v>
      </c>
      <c r="AN6" s="9">
        <v>220914</v>
      </c>
      <c r="AO6" s="9">
        <v>251069</v>
      </c>
      <c r="AP6" s="9">
        <v>287075</v>
      </c>
      <c r="AQ6" s="9">
        <v>324624</v>
      </c>
      <c r="AR6" s="9">
        <v>362825</v>
      </c>
      <c r="AS6" s="9">
        <v>393877</v>
      </c>
      <c r="AT6" s="9">
        <v>426252</v>
      </c>
      <c r="AU6" s="9">
        <v>463747</v>
      </c>
      <c r="AV6" s="9">
        <v>502136</v>
      </c>
      <c r="AW6" s="9">
        <v>539587</v>
      </c>
      <c r="AX6" s="9">
        <v>579028</v>
      </c>
      <c r="AY6" s="9">
        <v>615051</v>
      </c>
      <c r="AZ6" s="9">
        <v>647458</v>
      </c>
      <c r="BA6" s="9">
        <v>676844</v>
      </c>
      <c r="BB6" s="9">
        <v>708670</v>
      </c>
      <c r="BC6" s="9">
        <v>746218</v>
      </c>
      <c r="BD6" s="9">
        <v>782282</v>
      </c>
      <c r="BE6" s="9">
        <v>823878</v>
      </c>
      <c r="BF6" s="9">
        <v>857928</v>
      </c>
      <c r="BG6" s="9">
        <v>913357</v>
      </c>
      <c r="BH6" s="9">
        <v>940718</v>
      </c>
      <c r="BI6" s="9">
        <v>969084</v>
      </c>
      <c r="BJ6" s="9">
        <v>1001377</v>
      </c>
      <c r="BK6" s="9">
        <v>1046116</v>
      </c>
      <c r="BL6" s="9">
        <v>1079296</v>
      </c>
      <c r="BM6" s="9">
        <v>1102345</v>
      </c>
      <c r="BN6" s="9">
        <v>1135879</v>
      </c>
      <c r="BO6" s="9">
        <v>1160640</v>
      </c>
      <c r="CD6" s="9">
        <v>0</v>
      </c>
      <c r="CE6" s="9">
        <v>0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North America</v>
      </c>
      <c r="D7" s="6">
        <f t="shared" si="7"/>
        <v>836706</v>
      </c>
      <c r="E7" s="6">
        <f>IF(COUNTIF(I7:XFD7,"&gt;"&amp;0)=0,,HLOOKUP(COUNTIF(I7:XFD7,"&gt;"&amp;0)-1,I$1:XFD7,A7+1,FALSE))</f>
        <v>836706</v>
      </c>
      <c r="F7" s="7">
        <f>IF(COUNTIF(I7:XFD7,"&gt;"&amp;0)=0,,HLOOKUP(COUNTIF(I7:XFD7,"&gt;"&amp;0)-MIN($F$1+1,COUNTIF(I7:XFD7,"&gt;"&amp;0)),I$1:XFD7,A7+1,FALSE))</f>
        <v>675119</v>
      </c>
      <c r="G7" s="8">
        <f t="shared" si="8"/>
        <v>1.0438509974597503</v>
      </c>
      <c r="H7" s="13" t="s">
        <v>602</v>
      </c>
      <c r="I7" s="9">
        <v>103</v>
      </c>
      <c r="J7" s="9">
        <v>130</v>
      </c>
      <c r="K7" s="9">
        <v>153</v>
      </c>
      <c r="L7" s="9">
        <v>187</v>
      </c>
      <c r="M7" s="9">
        <v>259</v>
      </c>
      <c r="N7" s="9">
        <v>318</v>
      </c>
      <c r="O7" s="9">
        <v>463</v>
      </c>
      <c r="P7" s="9">
        <v>594</v>
      </c>
      <c r="Q7" s="9">
        <v>676</v>
      </c>
      <c r="R7" s="9">
        <v>1055</v>
      </c>
      <c r="S7" s="9">
        <v>1419</v>
      </c>
      <c r="T7" s="9">
        <v>1830</v>
      </c>
      <c r="U7" s="9">
        <v>2447</v>
      </c>
      <c r="V7" s="9">
        <v>3026</v>
      </c>
      <c r="W7" s="9">
        <v>3877</v>
      </c>
      <c r="X7" s="9">
        <v>5205</v>
      </c>
      <c r="Y7" s="9">
        <v>7109</v>
      </c>
      <c r="Z7" s="9">
        <v>8690</v>
      </c>
      <c r="AA7" s="9">
        <v>14870</v>
      </c>
      <c r="AB7" s="9">
        <v>20639</v>
      </c>
      <c r="AC7" s="9">
        <v>27435</v>
      </c>
      <c r="AD7" s="9">
        <v>35498</v>
      </c>
      <c r="AE7" s="9">
        <v>46812</v>
      </c>
      <c r="AF7" s="9">
        <v>57487</v>
      </c>
      <c r="AG7" s="9">
        <v>70164</v>
      </c>
      <c r="AH7" s="9">
        <v>89242</v>
      </c>
      <c r="AI7" s="9">
        <v>107974</v>
      </c>
      <c r="AJ7" s="9">
        <v>128995</v>
      </c>
      <c r="AK7" s="9">
        <v>149430</v>
      </c>
      <c r="AL7" s="9">
        <v>171754</v>
      </c>
      <c r="AM7" s="9">
        <v>199550</v>
      </c>
      <c r="AN7" s="9">
        <v>225966</v>
      </c>
      <c r="AO7" s="9">
        <v>258426</v>
      </c>
      <c r="AP7" s="9">
        <v>291755</v>
      </c>
      <c r="AQ7" s="9">
        <v>325983</v>
      </c>
      <c r="AR7" s="9">
        <v>357366</v>
      </c>
      <c r="AS7" s="9">
        <v>388251</v>
      </c>
      <c r="AT7" s="9">
        <v>420877</v>
      </c>
      <c r="AU7" s="9">
        <v>454268</v>
      </c>
      <c r="AV7" s="9">
        <v>490279</v>
      </c>
      <c r="AW7" s="9">
        <v>525991</v>
      </c>
      <c r="AX7" s="9">
        <v>557813</v>
      </c>
      <c r="AY7" s="9">
        <v>588418</v>
      </c>
      <c r="AZ7" s="9">
        <v>615793</v>
      </c>
      <c r="BA7" s="9">
        <v>644670</v>
      </c>
      <c r="BB7" s="9">
        <v>675119</v>
      </c>
      <c r="BC7" s="9">
        <v>709668</v>
      </c>
      <c r="BD7" s="9">
        <v>744570</v>
      </c>
      <c r="BE7" s="9">
        <v>779464</v>
      </c>
      <c r="BF7" s="9">
        <v>808379</v>
      </c>
      <c r="BG7" s="9">
        <v>836706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US</v>
      </c>
      <c r="D8" s="6">
        <f t="shared" si="7"/>
        <v>784326</v>
      </c>
      <c r="E8" s="6">
        <f>IF(COUNTIF(I8:XFD8,"&gt;"&amp;0)=0,,HLOOKUP(COUNTIF(I8:XFD8,"&gt;"&amp;0)-1,I$1:XFD8,A8+1,FALSE))</f>
        <v>784326</v>
      </c>
      <c r="F8" s="7">
        <f>IF(COUNTIF(I8:XFD8,"&gt;"&amp;0)=0,,HLOOKUP(COUNTIF(I8:XFD8,"&gt;"&amp;0)-MIN($F$1+1,COUNTIF(I8:XFD8,"&gt;"&amp;0)),I$1:XFD8,A8+1,FALSE))</f>
        <v>636350</v>
      </c>
      <c r="G8" s="8">
        <f t="shared" si="8"/>
        <v>1.0427017746235614</v>
      </c>
      <c r="H8" s="13" t="s">
        <v>38</v>
      </c>
      <c r="I8" s="9">
        <v>118</v>
      </c>
      <c r="J8" s="9">
        <v>149</v>
      </c>
      <c r="K8" s="9">
        <v>217</v>
      </c>
      <c r="L8" s="9">
        <v>262</v>
      </c>
      <c r="M8" s="9">
        <v>402</v>
      </c>
      <c r="N8" s="9">
        <v>518</v>
      </c>
      <c r="O8" s="9">
        <v>583</v>
      </c>
      <c r="P8" s="9">
        <v>959</v>
      </c>
      <c r="Q8" s="9">
        <v>1281</v>
      </c>
      <c r="R8" s="9">
        <v>1663</v>
      </c>
      <c r="S8" s="9">
        <v>2179</v>
      </c>
      <c r="T8" s="9">
        <v>2727</v>
      </c>
      <c r="U8" s="9">
        <v>3499</v>
      </c>
      <c r="V8" s="9">
        <v>4632</v>
      </c>
      <c r="W8" s="9">
        <v>6421</v>
      </c>
      <c r="X8" s="9">
        <v>7783</v>
      </c>
      <c r="Y8" s="9">
        <v>13747</v>
      </c>
      <c r="Z8" s="9">
        <v>19273</v>
      </c>
      <c r="AA8" s="9">
        <v>25600</v>
      </c>
      <c r="AB8" s="9">
        <v>33276</v>
      </c>
      <c r="AC8" s="9">
        <v>43843</v>
      </c>
      <c r="AD8" s="9">
        <v>53736</v>
      </c>
      <c r="AE8" s="9">
        <v>65778</v>
      </c>
      <c r="AF8" s="9">
        <v>83836</v>
      </c>
      <c r="AG8" s="9">
        <v>101657</v>
      </c>
      <c r="AH8" s="9">
        <v>121465</v>
      </c>
      <c r="AI8" s="9">
        <v>140909</v>
      </c>
      <c r="AJ8" s="9">
        <v>161831</v>
      </c>
      <c r="AK8" s="9">
        <v>188172</v>
      </c>
      <c r="AL8" s="9">
        <v>213372</v>
      </c>
      <c r="AM8" s="9">
        <v>243762</v>
      </c>
      <c r="AN8" s="9">
        <v>275586</v>
      </c>
      <c r="AO8" s="9">
        <v>308853</v>
      </c>
      <c r="AP8" s="9">
        <v>337072</v>
      </c>
      <c r="AQ8" s="9">
        <v>366667</v>
      </c>
      <c r="AR8" s="9">
        <v>397505</v>
      </c>
      <c r="AS8" s="9">
        <v>429052</v>
      </c>
      <c r="AT8" s="9">
        <v>462780</v>
      </c>
      <c r="AU8" s="9">
        <v>496535</v>
      </c>
      <c r="AV8" s="9">
        <v>526396</v>
      </c>
      <c r="AW8" s="9">
        <v>555313</v>
      </c>
      <c r="AX8" s="9">
        <v>580619</v>
      </c>
      <c r="AY8" s="9">
        <v>607670</v>
      </c>
      <c r="AZ8" s="9">
        <v>636350</v>
      </c>
      <c r="BA8" s="9">
        <v>667592</v>
      </c>
      <c r="BB8" s="9">
        <v>699706</v>
      </c>
      <c r="BC8" s="9">
        <v>732197</v>
      </c>
      <c r="BD8" s="9">
        <v>759086</v>
      </c>
      <c r="BE8" s="9">
        <v>784326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Asia</v>
      </c>
      <c r="D9" s="6">
        <f t="shared" si="7"/>
        <v>216322</v>
      </c>
      <c r="E9" s="6">
        <f>IF(COUNTIF(I9:XFD9,"&gt;"&amp;0)=0,,HLOOKUP(COUNTIF(I9:XFD9,"&gt;"&amp;0)-1,I$1:XFD9,A9+1,FALSE))</f>
        <v>216322</v>
      </c>
      <c r="F9" s="7">
        <f>IF(COUNTIF(I9:XFD9,"&gt;"&amp;0)=0,,HLOOKUP(COUNTIF(I9:XFD9,"&gt;"&amp;0)-MIN($F$1+1,COUNTIF(I9:XFD9,"&gt;"&amp;0)),I$1:XFD9,A9+1,FALSE))</f>
        <v>172133</v>
      </c>
      <c r="G9" s="8">
        <f t="shared" si="8"/>
        <v>1.0467604623120987</v>
      </c>
      <c r="H9" s="13" t="s">
        <v>599</v>
      </c>
      <c r="I9" s="9">
        <v>554</v>
      </c>
      <c r="J9" s="9">
        <v>653</v>
      </c>
      <c r="K9" s="9">
        <v>937</v>
      </c>
      <c r="L9" s="9">
        <v>1429</v>
      </c>
      <c r="M9" s="9">
        <v>2105</v>
      </c>
      <c r="N9" s="9">
        <v>2911</v>
      </c>
      <c r="O9" s="9">
        <v>5557</v>
      </c>
      <c r="P9" s="9">
        <v>6138</v>
      </c>
      <c r="Q9" s="9">
        <v>8203</v>
      </c>
      <c r="R9" s="9">
        <v>9886</v>
      </c>
      <c r="S9" s="9">
        <v>11988</v>
      </c>
      <c r="T9" s="9">
        <v>16734</v>
      </c>
      <c r="U9" s="9">
        <v>19823</v>
      </c>
      <c r="V9" s="9">
        <v>23832</v>
      </c>
      <c r="W9" s="9">
        <v>27574</v>
      </c>
      <c r="X9" s="9">
        <v>30732</v>
      </c>
      <c r="Y9" s="9">
        <v>34262</v>
      </c>
      <c r="Z9" s="9">
        <v>36984</v>
      </c>
      <c r="AA9" s="9">
        <v>40009</v>
      </c>
      <c r="AB9" s="9">
        <v>42544</v>
      </c>
      <c r="AC9" s="9">
        <v>44581</v>
      </c>
      <c r="AD9" s="9">
        <v>50200</v>
      </c>
      <c r="AE9" s="9">
        <v>60105</v>
      </c>
      <c r="AF9" s="9">
        <v>66578</v>
      </c>
      <c r="AG9" s="9">
        <v>68655</v>
      </c>
      <c r="AH9" s="9">
        <v>70778</v>
      </c>
      <c r="AI9" s="9">
        <v>72712</v>
      </c>
      <c r="AJ9" s="9">
        <v>74502</v>
      </c>
      <c r="AK9" s="9">
        <v>74924</v>
      </c>
      <c r="AL9" s="9">
        <v>75466</v>
      </c>
      <c r="AM9" s="9">
        <v>76053</v>
      </c>
      <c r="AN9" s="9">
        <v>77750</v>
      </c>
      <c r="AO9" s="9">
        <v>77971</v>
      </c>
      <c r="AP9" s="9">
        <v>78435</v>
      </c>
      <c r="AQ9" s="9">
        <v>79108</v>
      </c>
      <c r="AR9" s="9">
        <v>79831</v>
      </c>
      <c r="AS9" s="9">
        <v>80796</v>
      </c>
      <c r="AT9" s="9">
        <v>81712</v>
      </c>
      <c r="AU9" s="9">
        <v>82985</v>
      </c>
      <c r="AV9" s="9">
        <v>84174</v>
      </c>
      <c r="AW9" s="9">
        <v>85004</v>
      </c>
      <c r="AX9" s="9">
        <v>86010</v>
      </c>
      <c r="AY9" s="9">
        <v>86645</v>
      </c>
      <c r="AZ9" s="9">
        <v>87311</v>
      </c>
      <c r="BA9" s="9">
        <v>88093</v>
      </c>
      <c r="BB9" s="9">
        <v>88691</v>
      </c>
      <c r="BC9" s="9">
        <v>89110</v>
      </c>
      <c r="BD9" s="9">
        <v>89366</v>
      </c>
      <c r="BE9" s="9">
        <v>89578</v>
      </c>
      <c r="BF9" s="9">
        <v>90009</v>
      </c>
      <c r="BG9" s="9">
        <v>90170</v>
      </c>
      <c r="BH9" s="9">
        <v>90559</v>
      </c>
      <c r="BI9" s="9">
        <v>90960</v>
      </c>
      <c r="BJ9" s="9">
        <v>91494</v>
      </c>
      <c r="BK9" s="9">
        <v>91957</v>
      </c>
      <c r="BL9" s="9">
        <v>92557</v>
      </c>
      <c r="BM9" s="9">
        <v>93142</v>
      </c>
      <c r="BN9" s="9">
        <v>93991</v>
      </c>
      <c r="BO9" s="9">
        <v>94711</v>
      </c>
      <c r="BP9" s="9">
        <v>95824</v>
      </c>
      <c r="BQ9" s="9">
        <v>96920</v>
      </c>
      <c r="BR9" s="9">
        <v>97888</v>
      </c>
      <c r="BS9" s="9">
        <v>98851</v>
      </c>
      <c r="BT9" s="9">
        <v>100098</v>
      </c>
      <c r="BU9" s="9">
        <v>101468</v>
      </c>
      <c r="BV9" s="9">
        <v>102919</v>
      </c>
      <c r="BW9" s="9">
        <v>104697</v>
      </c>
      <c r="BX9" s="9">
        <v>106439</v>
      </c>
      <c r="BY9" s="9">
        <v>107938</v>
      </c>
      <c r="BZ9" s="9">
        <v>110182</v>
      </c>
      <c r="CA9" s="9">
        <v>112645</v>
      </c>
      <c r="CB9" s="9">
        <v>115669</v>
      </c>
      <c r="CC9" s="9">
        <v>117911</v>
      </c>
      <c r="CD9" s="9">
        <v>120459</v>
      </c>
      <c r="CE9" s="9">
        <v>122989</v>
      </c>
      <c r="CF9" s="9">
        <v>127434</v>
      </c>
      <c r="CG9" s="9">
        <v>130573</v>
      </c>
      <c r="CH9" s="9">
        <v>134008</v>
      </c>
      <c r="CI9" s="9">
        <v>138294</v>
      </c>
      <c r="CJ9" s="9">
        <v>143006</v>
      </c>
      <c r="CK9" s="9">
        <v>147588</v>
      </c>
      <c r="CL9" s="9">
        <v>152973</v>
      </c>
      <c r="CM9" s="9">
        <v>159309</v>
      </c>
      <c r="CN9" s="9">
        <v>165395</v>
      </c>
      <c r="CO9" s="9">
        <v>172133</v>
      </c>
      <c r="CP9" s="9">
        <v>179757</v>
      </c>
      <c r="CQ9" s="9">
        <v>188230</v>
      </c>
      <c r="CR9" s="9">
        <v>197545</v>
      </c>
      <c r="CS9" s="9">
        <v>208402</v>
      </c>
      <c r="CT9" s="9">
        <v>216322</v>
      </c>
      <c r="CU9" s="9">
        <v>0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Spain</v>
      </c>
      <c r="D10" s="6">
        <f t="shared" si="7"/>
        <v>200210</v>
      </c>
      <c r="E10" s="6">
        <f>IF(COUNTIF(I10:XFD10,"&gt;"&amp;0)=0,,HLOOKUP(COUNTIF(I10:XFD10,"&gt;"&amp;0)-1,I$1:XFD10,A10+1,FALSE))</f>
        <v>200210</v>
      </c>
      <c r="F10" s="7">
        <f>IF(COUNTIF(I10:XFD10,"&gt;"&amp;0)=0,,HLOOKUP(COUNTIF(I10:XFD10,"&gt;"&amp;0)-MIN($F$1+1,COUNTIF(I10:XFD10,"&gt;"&amp;0)),I$1:XFD10,A10+1,FALSE))</f>
        <v>177644</v>
      </c>
      <c r="G10" s="8">
        <f t="shared" si="8"/>
        <v>1.0242053602324532</v>
      </c>
      <c r="H10" s="13" t="s">
        <v>60</v>
      </c>
      <c r="I10" s="9">
        <v>120</v>
      </c>
      <c r="J10" s="9">
        <v>165</v>
      </c>
      <c r="K10" s="9">
        <v>222</v>
      </c>
      <c r="L10" s="9">
        <v>259</v>
      </c>
      <c r="M10" s="9">
        <v>400</v>
      </c>
      <c r="N10" s="9">
        <v>500</v>
      </c>
      <c r="O10" s="9">
        <v>673</v>
      </c>
      <c r="P10" s="9">
        <v>1073</v>
      </c>
      <c r="Q10" s="9">
        <v>1695</v>
      </c>
      <c r="R10" s="9">
        <v>2277</v>
      </c>
      <c r="S10" s="9">
        <v>3146</v>
      </c>
      <c r="T10" s="9">
        <v>5232</v>
      </c>
      <c r="U10" s="9">
        <v>6391</v>
      </c>
      <c r="V10" s="9">
        <v>7798</v>
      </c>
      <c r="W10" s="9">
        <v>9942</v>
      </c>
      <c r="X10" s="9">
        <v>11748</v>
      </c>
      <c r="Y10" s="9">
        <v>13910</v>
      </c>
      <c r="Z10" s="9">
        <v>17963</v>
      </c>
      <c r="AA10" s="9">
        <v>20410</v>
      </c>
      <c r="AB10" s="9">
        <v>25374</v>
      </c>
      <c r="AC10" s="9">
        <v>28768</v>
      </c>
      <c r="AD10" s="9">
        <v>35136</v>
      </c>
      <c r="AE10" s="9">
        <v>39885</v>
      </c>
      <c r="AF10" s="9">
        <v>49515</v>
      </c>
      <c r="AG10" s="9">
        <v>57786</v>
      </c>
      <c r="AH10" s="9">
        <v>65719</v>
      </c>
      <c r="AI10" s="9">
        <v>73235</v>
      </c>
      <c r="AJ10" s="9">
        <v>80110</v>
      </c>
      <c r="AK10" s="9">
        <v>87956</v>
      </c>
      <c r="AL10" s="9">
        <v>95923</v>
      </c>
      <c r="AM10" s="9">
        <v>104118</v>
      </c>
      <c r="AN10" s="9">
        <v>112065</v>
      </c>
      <c r="AO10" s="9">
        <v>119199</v>
      </c>
      <c r="AP10" s="9">
        <v>126168</v>
      </c>
      <c r="AQ10" s="9">
        <v>131646</v>
      </c>
      <c r="AR10" s="9">
        <v>136675</v>
      </c>
      <c r="AS10" s="9">
        <v>141942</v>
      </c>
      <c r="AT10" s="9">
        <v>148220</v>
      </c>
      <c r="AU10" s="9">
        <v>153222</v>
      </c>
      <c r="AV10" s="9">
        <v>158273</v>
      </c>
      <c r="AW10" s="9">
        <v>163027</v>
      </c>
      <c r="AX10" s="9">
        <v>166831</v>
      </c>
      <c r="AY10" s="9">
        <v>170099</v>
      </c>
      <c r="AZ10" s="9">
        <v>172541</v>
      </c>
      <c r="BA10" s="9">
        <v>177644</v>
      </c>
      <c r="BB10" s="9">
        <v>184948</v>
      </c>
      <c r="BC10" s="9">
        <v>190839</v>
      </c>
      <c r="BD10" s="9">
        <v>191726</v>
      </c>
      <c r="BE10" s="9">
        <v>198674</v>
      </c>
      <c r="BF10" s="9">
        <v>200210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Italy</v>
      </c>
      <c r="D11" s="6">
        <f t="shared" si="7"/>
        <v>181228</v>
      </c>
      <c r="E11" s="6">
        <f>IF(COUNTIF(I11:XFD11,"&gt;"&amp;0)=0,,HLOOKUP(COUNTIF(I11:XFD11,"&gt;"&amp;0)-1,I$1:XFD11,A11+1,FALSE))</f>
        <v>181228</v>
      </c>
      <c r="F11" s="7">
        <f>IF(COUNTIF(I11:XFD11,"&gt;"&amp;0)=0,,HLOOKUP(COUNTIF(I11:XFD11,"&gt;"&amp;0)-MIN($F$1+1,COUNTIF(I11:XFD11,"&gt;"&amp;0)),I$1:XFD11,A11+1,FALSE))</f>
        <v>165155</v>
      </c>
      <c r="G11" s="8">
        <f t="shared" si="8"/>
        <v>1.0187478712847913</v>
      </c>
      <c r="H11" s="13" t="s">
        <v>58</v>
      </c>
      <c r="I11" s="9">
        <v>155</v>
      </c>
      <c r="J11" s="9">
        <v>229</v>
      </c>
      <c r="K11" s="9">
        <v>322</v>
      </c>
      <c r="L11" s="9">
        <v>453</v>
      </c>
      <c r="M11" s="9">
        <v>655</v>
      </c>
      <c r="N11" s="9">
        <v>888</v>
      </c>
      <c r="O11" s="9">
        <v>1128</v>
      </c>
      <c r="P11" s="9">
        <v>1694</v>
      </c>
      <c r="Q11" s="9">
        <v>2036</v>
      </c>
      <c r="R11" s="9">
        <v>2502</v>
      </c>
      <c r="S11" s="9">
        <v>3089</v>
      </c>
      <c r="T11" s="9">
        <v>3858</v>
      </c>
      <c r="U11" s="9">
        <v>4636</v>
      </c>
      <c r="V11" s="9">
        <v>5883</v>
      </c>
      <c r="W11" s="9">
        <v>7375</v>
      </c>
      <c r="X11" s="9">
        <v>9172</v>
      </c>
      <c r="Y11" s="9">
        <v>10149</v>
      </c>
      <c r="Z11" s="9">
        <v>12462</v>
      </c>
      <c r="AA11" s="9">
        <v>15113</v>
      </c>
      <c r="AB11" s="9">
        <v>17660</v>
      </c>
      <c r="AC11" s="9">
        <v>21157</v>
      </c>
      <c r="AD11" s="9">
        <v>24747</v>
      </c>
      <c r="AE11" s="9">
        <v>27980</v>
      </c>
      <c r="AF11" s="9">
        <v>31506</v>
      </c>
      <c r="AG11" s="9">
        <v>35713</v>
      </c>
      <c r="AH11" s="9">
        <v>41035</v>
      </c>
      <c r="AI11" s="9">
        <v>47021</v>
      </c>
      <c r="AJ11" s="9">
        <v>53578</v>
      </c>
      <c r="AK11" s="9">
        <v>59138</v>
      </c>
      <c r="AL11" s="9">
        <v>63927</v>
      </c>
      <c r="AM11" s="9">
        <v>69176</v>
      </c>
      <c r="AN11" s="9">
        <v>74386</v>
      </c>
      <c r="AO11" s="9">
        <v>80589</v>
      </c>
      <c r="AP11" s="9">
        <v>86498</v>
      </c>
      <c r="AQ11" s="9">
        <v>92472</v>
      </c>
      <c r="AR11" s="9">
        <v>97689</v>
      </c>
      <c r="AS11" s="9">
        <v>101739</v>
      </c>
      <c r="AT11" s="9">
        <v>105792</v>
      </c>
      <c r="AU11" s="9">
        <v>110574</v>
      </c>
      <c r="AV11" s="9">
        <v>115242</v>
      </c>
      <c r="AW11" s="9">
        <v>119827</v>
      </c>
      <c r="AX11" s="9">
        <v>124632</v>
      </c>
      <c r="AY11" s="9">
        <v>128948</v>
      </c>
      <c r="AZ11" s="9">
        <v>132547</v>
      </c>
      <c r="BA11" s="9">
        <v>135586</v>
      </c>
      <c r="BB11" s="9">
        <v>139422</v>
      </c>
      <c r="BC11" s="9">
        <v>143626</v>
      </c>
      <c r="BD11" s="9">
        <v>147577</v>
      </c>
      <c r="BE11" s="9">
        <v>152271</v>
      </c>
      <c r="BF11" s="9">
        <v>156363</v>
      </c>
      <c r="BG11" s="9">
        <v>159516</v>
      </c>
      <c r="BH11" s="9">
        <v>162488</v>
      </c>
      <c r="BI11" s="9">
        <v>165155</v>
      </c>
      <c r="BJ11" s="9">
        <v>168941</v>
      </c>
      <c r="BK11" s="9">
        <v>172434</v>
      </c>
      <c r="BL11" s="9">
        <v>175925</v>
      </c>
      <c r="BM11" s="9">
        <v>178972</v>
      </c>
      <c r="BN11" s="9">
        <v>181228</v>
      </c>
      <c r="CD11" s="9">
        <v>0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France</v>
      </c>
      <c r="D12" s="6">
        <f t="shared" si="7"/>
        <v>156480</v>
      </c>
      <c r="E12" s="6">
        <f>IF(COUNTIF(I12:XFD12,"&gt;"&amp;0)=0,,HLOOKUP(COUNTIF(I12:XFD12,"&gt;"&amp;0)-1,I$1:XFD12,A12+1,FALSE))</f>
        <v>156480</v>
      </c>
      <c r="F12" s="7">
        <f>IF(COUNTIF(I12:XFD12,"&gt;"&amp;0)=0,,HLOOKUP(COUNTIF(I12:XFD12,"&gt;"&amp;0)-MIN($F$1+1,COUNTIF(I12:XFD12,"&gt;"&amp;0)),I$1:XFD12,A12+1,FALSE))</f>
        <v>134582</v>
      </c>
      <c r="G12" s="8">
        <f t="shared" si="8"/>
        <v>1.030610046961828</v>
      </c>
      <c r="H12" s="13" t="s">
        <v>41</v>
      </c>
      <c r="I12" s="9">
        <v>100</v>
      </c>
      <c r="J12" s="9">
        <v>130</v>
      </c>
      <c r="K12" s="9">
        <v>191</v>
      </c>
      <c r="L12" s="9">
        <v>204</v>
      </c>
      <c r="M12" s="9">
        <v>288</v>
      </c>
      <c r="N12" s="9">
        <v>380</v>
      </c>
      <c r="O12" s="9">
        <v>656</v>
      </c>
      <c r="P12" s="9">
        <v>959</v>
      </c>
      <c r="Q12" s="9">
        <v>1136</v>
      </c>
      <c r="R12" s="9">
        <v>1219</v>
      </c>
      <c r="S12" s="9">
        <v>1794</v>
      </c>
      <c r="T12" s="9">
        <v>2293</v>
      </c>
      <c r="U12" s="9">
        <v>2876</v>
      </c>
      <c r="V12" s="9">
        <v>3681</v>
      </c>
      <c r="W12" s="9">
        <v>4496</v>
      </c>
      <c r="X12" s="9">
        <v>5432</v>
      </c>
      <c r="Y12" s="9">
        <v>6683</v>
      </c>
      <c r="Z12" s="9">
        <v>7715</v>
      </c>
      <c r="AA12" s="9">
        <v>9124</v>
      </c>
      <c r="AB12" s="9">
        <v>10970</v>
      </c>
      <c r="AC12" s="9">
        <v>12758</v>
      </c>
      <c r="AD12" s="9">
        <v>14463</v>
      </c>
      <c r="AE12" s="9">
        <v>16243</v>
      </c>
      <c r="AF12" s="9">
        <v>20123</v>
      </c>
      <c r="AG12" s="9">
        <v>22622</v>
      </c>
      <c r="AH12" s="9">
        <v>25600</v>
      </c>
      <c r="AI12" s="9">
        <v>29551</v>
      </c>
      <c r="AJ12" s="9">
        <v>33402</v>
      </c>
      <c r="AK12" s="9">
        <v>38105</v>
      </c>
      <c r="AL12" s="9">
        <v>40708</v>
      </c>
      <c r="AM12" s="9">
        <v>45170</v>
      </c>
      <c r="AN12" s="9">
        <v>52827</v>
      </c>
      <c r="AO12" s="9">
        <v>57749</v>
      </c>
      <c r="AP12" s="9">
        <v>59929</v>
      </c>
      <c r="AQ12" s="9">
        <v>65202</v>
      </c>
      <c r="AR12" s="9">
        <v>69500</v>
      </c>
      <c r="AS12" s="9">
        <v>71412</v>
      </c>
      <c r="AT12" s="9">
        <v>75343</v>
      </c>
      <c r="AU12" s="9">
        <v>79163</v>
      </c>
      <c r="AV12" s="9">
        <v>83057</v>
      </c>
      <c r="AW12" s="9">
        <v>87366</v>
      </c>
      <c r="AX12" s="9">
        <v>91738</v>
      </c>
      <c r="AY12" s="9">
        <v>94863</v>
      </c>
      <c r="AZ12" s="9">
        <v>121712</v>
      </c>
      <c r="BA12" s="9">
        <v>125394</v>
      </c>
      <c r="BB12" s="9">
        <v>131361</v>
      </c>
      <c r="BC12" s="9">
        <v>134582</v>
      </c>
      <c r="BD12" s="9">
        <v>147091</v>
      </c>
      <c r="BE12" s="9">
        <v>149130</v>
      </c>
      <c r="BF12" s="9">
        <v>149149</v>
      </c>
      <c r="BG12" s="9">
        <v>154097</v>
      </c>
      <c r="BH12" s="9">
        <v>156480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Germany</v>
      </c>
      <c r="D13" s="6">
        <f t="shared" si="7"/>
        <v>147065</v>
      </c>
      <c r="E13" s="6">
        <f>IF(COUNTIF(I13:XFD13,"&gt;"&amp;0)=0,,HLOOKUP(COUNTIF(I13:XFD13,"&gt;"&amp;0)-1,I$1:XFD13,A13+1,FALSE))</f>
        <v>147065</v>
      </c>
      <c r="F13" s="7">
        <f>IF(COUNTIF(I13:XFD13,"&gt;"&amp;0)=0,,HLOOKUP(COUNTIF(I13:XFD13,"&gt;"&amp;0)-MIN($F$1+1,COUNTIF(I13:XFD13,"&gt;"&amp;0)),I$1:XFD13,A13+1,FALSE))</f>
        <v>134753</v>
      </c>
      <c r="G13" s="8">
        <f t="shared" si="8"/>
        <v>1.0176400178879967</v>
      </c>
      <c r="H13" s="13" t="s">
        <v>53</v>
      </c>
      <c r="I13" s="9">
        <v>130</v>
      </c>
      <c r="J13" s="9">
        <v>159</v>
      </c>
      <c r="K13" s="9">
        <v>196</v>
      </c>
      <c r="L13" s="9">
        <v>262</v>
      </c>
      <c r="M13" s="9">
        <v>482</v>
      </c>
      <c r="N13" s="9">
        <v>670</v>
      </c>
      <c r="O13" s="9">
        <v>799</v>
      </c>
      <c r="P13" s="9">
        <v>1040</v>
      </c>
      <c r="Q13" s="9">
        <v>1176</v>
      </c>
      <c r="R13" s="9">
        <v>1457</v>
      </c>
      <c r="S13" s="9">
        <v>1908</v>
      </c>
      <c r="T13" s="9">
        <v>2745</v>
      </c>
      <c r="U13" s="9">
        <v>3675</v>
      </c>
      <c r="V13" s="9">
        <v>4585</v>
      </c>
      <c r="W13" s="9">
        <v>5795</v>
      </c>
      <c r="X13" s="9">
        <v>7272</v>
      </c>
      <c r="Y13" s="9">
        <v>9257</v>
      </c>
      <c r="Z13" s="9">
        <v>12327</v>
      </c>
      <c r="AA13" s="9">
        <v>15320</v>
      </c>
      <c r="AB13" s="9">
        <v>19848</v>
      </c>
      <c r="AC13" s="9">
        <v>22213</v>
      </c>
      <c r="AD13" s="9">
        <v>24873</v>
      </c>
      <c r="AE13" s="9">
        <v>29056</v>
      </c>
      <c r="AF13" s="9">
        <v>32986</v>
      </c>
      <c r="AG13" s="9">
        <v>37323</v>
      </c>
      <c r="AH13" s="9">
        <v>43938</v>
      </c>
      <c r="AI13" s="9">
        <v>50871</v>
      </c>
      <c r="AJ13" s="9">
        <v>57695</v>
      </c>
      <c r="AK13" s="9">
        <v>62095</v>
      </c>
      <c r="AL13" s="9">
        <v>66885</v>
      </c>
      <c r="AM13" s="9">
        <v>71808</v>
      </c>
      <c r="AN13" s="9">
        <v>77872</v>
      </c>
      <c r="AO13" s="9">
        <v>84794</v>
      </c>
      <c r="AP13" s="9">
        <v>91159</v>
      </c>
      <c r="AQ13" s="9">
        <v>96092</v>
      </c>
      <c r="AR13" s="9">
        <v>100123</v>
      </c>
      <c r="AS13" s="9">
        <v>103374</v>
      </c>
      <c r="AT13" s="9">
        <v>107663</v>
      </c>
      <c r="AU13" s="9">
        <v>113296</v>
      </c>
      <c r="AV13" s="9">
        <v>118181</v>
      </c>
      <c r="AW13" s="9">
        <v>122171</v>
      </c>
      <c r="AX13" s="9">
        <v>124908</v>
      </c>
      <c r="AY13" s="9">
        <v>127854</v>
      </c>
      <c r="AZ13" s="9">
        <v>130072</v>
      </c>
      <c r="BA13" s="9">
        <v>131359</v>
      </c>
      <c r="BB13" s="9">
        <v>134753</v>
      </c>
      <c r="BC13" s="9">
        <v>137698</v>
      </c>
      <c r="BD13" s="9">
        <v>141397</v>
      </c>
      <c r="BE13" s="9">
        <v>143342</v>
      </c>
      <c r="BF13" s="9">
        <v>145184</v>
      </c>
      <c r="BG13" s="9">
        <v>147065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Middle East</v>
      </c>
      <c r="D14" s="6">
        <f t="shared" si="7"/>
        <v>129996</v>
      </c>
      <c r="E14" s="6">
        <f>IF(COUNTIF(I14:XFD14,"&gt;"&amp;0)=0,,HLOOKUP(COUNTIF(I14:XFD14,"&gt;"&amp;0)-1,I$1:XFD14,A14+1,FALSE))</f>
        <v>129996</v>
      </c>
      <c r="F14" s="7">
        <f>IF(COUNTIF(I14:XFD14,"&gt;"&amp;0)=0,,HLOOKUP(COUNTIF(I14:XFD14,"&gt;"&amp;0)-MIN($F$1+1,COUNTIF(I14:XFD14,"&gt;"&amp;0)),I$1:XFD14,A14+1,FALSE))</f>
        <v>111072</v>
      </c>
      <c r="G14" s="8">
        <f t="shared" si="8"/>
        <v>1.0319652646565802</v>
      </c>
      <c r="H14" s="13" t="s">
        <v>601</v>
      </c>
      <c r="I14" s="9">
        <v>148</v>
      </c>
      <c r="J14" s="9">
        <v>225</v>
      </c>
      <c r="K14" s="9">
        <v>351</v>
      </c>
      <c r="L14" s="9">
        <v>506</v>
      </c>
      <c r="M14" s="9">
        <v>732</v>
      </c>
      <c r="N14" s="9">
        <v>1140</v>
      </c>
      <c r="O14" s="9">
        <v>1687</v>
      </c>
      <c r="P14" s="9">
        <v>2547</v>
      </c>
      <c r="Q14" s="9">
        <v>3146</v>
      </c>
      <c r="R14" s="9">
        <v>3757</v>
      </c>
      <c r="S14" s="9">
        <v>5024</v>
      </c>
      <c r="T14" s="9">
        <v>6164</v>
      </c>
      <c r="U14" s="9">
        <v>6960</v>
      </c>
      <c r="V14" s="9">
        <v>7572</v>
      </c>
      <c r="W14" s="9">
        <v>8550</v>
      </c>
      <c r="X14" s="9">
        <v>9861</v>
      </c>
      <c r="Y14" s="9">
        <v>11000</v>
      </c>
      <c r="Z14" s="9">
        <v>12461</v>
      </c>
      <c r="AA14" s="9">
        <v>13957</v>
      </c>
      <c r="AB14" s="9">
        <v>15351</v>
      </c>
      <c r="AC14" s="9">
        <v>16495</v>
      </c>
      <c r="AD14" s="9">
        <v>17839</v>
      </c>
      <c r="AE14" s="9">
        <v>19209</v>
      </c>
      <c r="AF14" s="9">
        <v>20622</v>
      </c>
      <c r="AG14" s="9">
        <v>22099</v>
      </c>
      <c r="AH14" s="9">
        <v>23391</v>
      </c>
      <c r="AI14" s="9">
        <v>24889</v>
      </c>
      <c r="AJ14" s="9">
        <v>26713</v>
      </c>
      <c r="AK14" s="9">
        <v>29119</v>
      </c>
      <c r="AL14" s="9">
        <v>32804</v>
      </c>
      <c r="AM14" s="9">
        <v>35824</v>
      </c>
      <c r="AN14" s="9">
        <v>39454</v>
      </c>
      <c r="AO14" s="9">
        <v>43425</v>
      </c>
      <c r="AP14" s="9">
        <v>47344</v>
      </c>
      <c r="AQ14" s="9">
        <v>51421</v>
      </c>
      <c r="AR14" s="9">
        <v>55631</v>
      </c>
      <c r="AS14" s="9">
        <v>59872</v>
      </c>
      <c r="AT14" s="9">
        <v>64237</v>
      </c>
      <c r="AU14" s="9">
        <v>68249</v>
      </c>
      <c r="AV14" s="9">
        <v>72067</v>
      </c>
      <c r="AW14" s="9">
        <v>76197</v>
      </c>
      <c r="AX14" s="9">
        <v>79957</v>
      </c>
      <c r="AY14" s="9">
        <v>83419</v>
      </c>
      <c r="AZ14" s="9">
        <v>86468</v>
      </c>
      <c r="BA14" s="9">
        <v>89765</v>
      </c>
      <c r="BB14" s="9">
        <v>93306</v>
      </c>
      <c r="BC14" s="9">
        <v>96882</v>
      </c>
      <c r="BD14" s="9">
        <v>100342</v>
      </c>
      <c r="BE14" s="9">
        <v>104029</v>
      </c>
      <c r="BF14" s="9">
        <v>107501</v>
      </c>
      <c r="BG14" s="9">
        <v>111072</v>
      </c>
      <c r="BH14" s="9">
        <v>114643</v>
      </c>
      <c r="BI14" s="9">
        <v>118513</v>
      </c>
      <c r="BJ14" s="9">
        <v>121952</v>
      </c>
      <c r="BK14" s="9">
        <v>125980</v>
      </c>
      <c r="BL14" s="9">
        <v>129996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United Kingdom</v>
      </c>
      <c r="D15" s="6">
        <f t="shared" si="7"/>
        <v>125856</v>
      </c>
      <c r="E15" s="6">
        <f>IF(COUNTIF(I15:XFD15,"&gt;"&amp;0)=0,,HLOOKUP(COUNTIF(I15:XFD15,"&gt;"&amp;0)-1,I$1:XFD15,A15+1,FALSE))</f>
        <v>125856</v>
      </c>
      <c r="F15" s="7">
        <f>IF(COUNTIF(I15:XFD15,"&gt;"&amp;0)=0,,HLOOKUP(COUNTIF(I15:XFD15,"&gt;"&amp;0)-MIN($F$1+1,COUNTIF(I15:XFD15,"&gt;"&amp;0)),I$1:XFD15,A15+1,FALSE))</f>
        <v>99483</v>
      </c>
      <c r="G15" s="8">
        <f t="shared" si="8"/>
        <v>1.0481537930132365</v>
      </c>
      <c r="H15" s="13" t="s">
        <v>349</v>
      </c>
      <c r="I15" s="9">
        <v>116</v>
      </c>
      <c r="J15" s="9">
        <v>164</v>
      </c>
      <c r="K15" s="9">
        <v>207</v>
      </c>
      <c r="L15" s="9">
        <v>274</v>
      </c>
      <c r="M15" s="9">
        <v>322</v>
      </c>
      <c r="N15" s="9">
        <v>384</v>
      </c>
      <c r="O15" s="9">
        <v>459</v>
      </c>
      <c r="P15" s="9">
        <v>590</v>
      </c>
      <c r="Q15" s="9">
        <v>802</v>
      </c>
      <c r="R15" s="9">
        <v>1144</v>
      </c>
      <c r="S15" s="9">
        <v>1355</v>
      </c>
      <c r="T15" s="9">
        <v>1551</v>
      </c>
      <c r="U15" s="9">
        <v>1960</v>
      </c>
      <c r="V15" s="9">
        <v>2642</v>
      </c>
      <c r="W15" s="9">
        <v>3269</v>
      </c>
      <c r="X15" s="9">
        <v>4014</v>
      </c>
      <c r="Y15" s="9">
        <v>5067</v>
      </c>
      <c r="Z15" s="9">
        <v>5745</v>
      </c>
      <c r="AA15" s="9">
        <v>6726</v>
      </c>
      <c r="AB15" s="9">
        <v>8164</v>
      </c>
      <c r="AC15" s="9">
        <v>9640</v>
      </c>
      <c r="AD15" s="9">
        <v>11812</v>
      </c>
      <c r="AE15" s="9">
        <v>14745</v>
      </c>
      <c r="AF15" s="9">
        <v>17312</v>
      </c>
      <c r="AG15" s="9">
        <v>19780</v>
      </c>
      <c r="AH15" s="9">
        <v>22453</v>
      </c>
      <c r="AI15" s="9">
        <v>25481</v>
      </c>
      <c r="AJ15" s="9">
        <v>29865</v>
      </c>
      <c r="AK15" s="9">
        <v>34173</v>
      </c>
      <c r="AL15" s="9">
        <v>38689</v>
      </c>
      <c r="AM15" s="9">
        <v>42477</v>
      </c>
      <c r="AN15" s="9">
        <v>48436</v>
      </c>
      <c r="AO15" s="9">
        <v>52279</v>
      </c>
      <c r="AP15" s="9">
        <v>55949</v>
      </c>
      <c r="AQ15" s="9">
        <v>61474</v>
      </c>
      <c r="AR15" s="9">
        <v>65872</v>
      </c>
      <c r="AS15" s="9">
        <v>74605</v>
      </c>
      <c r="AT15" s="9">
        <v>79874</v>
      </c>
      <c r="AU15" s="9">
        <v>85206</v>
      </c>
      <c r="AV15" s="9">
        <v>89570</v>
      </c>
      <c r="AW15" s="9">
        <v>94845</v>
      </c>
      <c r="AX15" s="9">
        <v>99483</v>
      </c>
      <c r="AY15" s="9">
        <v>104145</v>
      </c>
      <c r="AZ15" s="9">
        <v>109769</v>
      </c>
      <c r="BA15" s="9">
        <v>115314</v>
      </c>
      <c r="BB15" s="9">
        <v>121172</v>
      </c>
      <c r="BC15" s="9">
        <v>125856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South America</v>
      </c>
      <c r="D16" s="6">
        <f t="shared" si="7"/>
        <v>91021</v>
      </c>
      <c r="E16" s="6">
        <f>IF(COUNTIF(I16:XFD16,"&gt;"&amp;0)=0,,HLOOKUP(COUNTIF(I16:XFD16,"&gt;"&amp;0)-1,I$1:XFD16,A16+1,FALSE))</f>
        <v>91021</v>
      </c>
      <c r="F16" s="7">
        <f>IF(COUNTIF(I16:XFD16,"&gt;"&amp;0)=0,,HLOOKUP(COUNTIF(I16:XFD16,"&gt;"&amp;0)-MIN($F$1+1,COUNTIF(I16:XFD16,"&gt;"&amp;0)),I$1:XFD16,A16+1,FALSE))</f>
        <v>66242</v>
      </c>
      <c r="G16" s="8">
        <f t="shared" si="8"/>
        <v>1.0656182096071916</v>
      </c>
      <c r="H16" s="13" t="s">
        <v>603</v>
      </c>
      <c r="I16" s="9">
        <v>134</v>
      </c>
      <c r="J16" s="9">
        <v>153</v>
      </c>
      <c r="K16" s="9">
        <v>305</v>
      </c>
      <c r="L16" s="9">
        <v>371</v>
      </c>
      <c r="M16" s="9">
        <v>427</v>
      </c>
      <c r="N16" s="9">
        <v>635</v>
      </c>
      <c r="O16" s="9">
        <v>919</v>
      </c>
      <c r="P16" s="9">
        <v>1133</v>
      </c>
      <c r="Q16" s="9">
        <v>1604</v>
      </c>
      <c r="R16" s="9">
        <v>2266</v>
      </c>
      <c r="S16" s="9">
        <v>2969</v>
      </c>
      <c r="T16" s="9">
        <v>4204</v>
      </c>
      <c r="U16" s="9">
        <v>5055</v>
      </c>
      <c r="V16" s="9">
        <v>5926</v>
      </c>
      <c r="W16" s="9">
        <v>6804</v>
      </c>
      <c r="X16" s="9">
        <v>7992</v>
      </c>
      <c r="Y16" s="9">
        <v>9251</v>
      </c>
      <c r="Z16" s="9">
        <v>10656</v>
      </c>
      <c r="AA16" s="9">
        <v>11838</v>
      </c>
      <c r="AB16" s="9">
        <v>12874</v>
      </c>
      <c r="AC16" s="9">
        <v>15263</v>
      </c>
      <c r="AD16" s="9">
        <v>17825</v>
      </c>
      <c r="AE16" s="9">
        <v>20247</v>
      </c>
      <c r="AF16" s="9">
        <v>22359</v>
      </c>
      <c r="AG16" s="9">
        <v>24713</v>
      </c>
      <c r="AH16" s="9">
        <v>26876</v>
      </c>
      <c r="AI16" s="9">
        <v>28984</v>
      </c>
      <c r="AJ16" s="9">
        <v>31977</v>
      </c>
      <c r="AK16" s="9">
        <v>37183</v>
      </c>
      <c r="AL16" s="9">
        <v>41539</v>
      </c>
      <c r="AM16" s="9">
        <v>47200</v>
      </c>
      <c r="AN16" s="9">
        <v>50167</v>
      </c>
      <c r="AO16" s="9">
        <v>53269</v>
      </c>
      <c r="AP16" s="9">
        <v>57536</v>
      </c>
      <c r="AQ16" s="9">
        <v>60716</v>
      </c>
      <c r="AR16" s="9">
        <v>66242</v>
      </c>
      <c r="AS16" s="9">
        <v>70725</v>
      </c>
      <c r="AT16" s="9">
        <v>76398</v>
      </c>
      <c r="AU16" s="9">
        <v>81699</v>
      </c>
      <c r="AV16" s="9">
        <v>86534</v>
      </c>
      <c r="AW16" s="9">
        <v>91021</v>
      </c>
    </row>
    <row r="17" spans="1:99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Turkey</v>
      </c>
      <c r="D17" s="6">
        <f t="shared" si="7"/>
        <v>90980</v>
      </c>
      <c r="E17" s="6">
        <f>IF(COUNTIF(I17:XFD17,"&gt;"&amp;0)=0,,HLOOKUP(COUNTIF(I17:XFD17,"&gt;"&amp;0)-1,I$1:XFD17,A17+1,FALSE))</f>
        <v>90980</v>
      </c>
      <c r="F17" s="7">
        <f>IF(COUNTIF(I17:XFD17,"&gt;"&amp;0)=0,,HLOOKUP(COUNTIF(I17:XFD17,"&gt;"&amp;0)-MIN($F$1+1,COUNTIF(I17:XFD17,"&gt;"&amp;0)),I$1:XFD17,A17+1,FALSE))</f>
        <v>69392</v>
      </c>
      <c r="G17" s="8">
        <f t="shared" si="8"/>
        <v>1.0556678744781574</v>
      </c>
      <c r="H17" s="13" t="s">
        <v>355</v>
      </c>
      <c r="I17" s="9">
        <v>192</v>
      </c>
      <c r="J17" s="9">
        <v>359</v>
      </c>
      <c r="K17" s="9">
        <v>670</v>
      </c>
      <c r="L17" s="9">
        <v>1236</v>
      </c>
      <c r="M17" s="9">
        <v>1529</v>
      </c>
      <c r="N17" s="9">
        <v>1872</v>
      </c>
      <c r="O17" s="9">
        <v>2433</v>
      </c>
      <c r="P17" s="9">
        <v>3629</v>
      </c>
      <c r="Q17" s="9">
        <v>5698</v>
      </c>
      <c r="R17" s="9">
        <v>7402</v>
      </c>
      <c r="S17" s="9">
        <v>9217</v>
      </c>
      <c r="T17" s="9">
        <v>10827</v>
      </c>
      <c r="U17" s="9">
        <v>13531</v>
      </c>
      <c r="V17" s="9">
        <v>15679</v>
      </c>
      <c r="W17" s="9">
        <v>18135</v>
      </c>
      <c r="X17" s="9">
        <v>20921</v>
      </c>
      <c r="Y17" s="9">
        <v>23934</v>
      </c>
      <c r="Z17" s="9">
        <v>27069</v>
      </c>
      <c r="AA17" s="9">
        <v>30217</v>
      </c>
      <c r="AB17" s="9">
        <v>34109</v>
      </c>
      <c r="AC17" s="9">
        <v>38226</v>
      </c>
      <c r="AD17" s="9">
        <v>42282</v>
      </c>
      <c r="AE17" s="9">
        <v>47029</v>
      </c>
      <c r="AF17" s="9">
        <v>52167</v>
      </c>
      <c r="AG17" s="9">
        <v>56956</v>
      </c>
      <c r="AH17" s="9">
        <v>61049</v>
      </c>
      <c r="AI17" s="9">
        <v>65111</v>
      </c>
      <c r="AJ17" s="9">
        <v>69392</v>
      </c>
      <c r="AK17" s="9">
        <v>74193</v>
      </c>
      <c r="AL17" s="9">
        <v>78546</v>
      </c>
      <c r="AM17" s="9">
        <v>82329</v>
      </c>
      <c r="AN17" s="9">
        <v>86306</v>
      </c>
      <c r="AO17" s="9">
        <v>90980</v>
      </c>
    </row>
    <row r="18" spans="1:99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China</v>
      </c>
      <c r="D18" s="6">
        <f t="shared" si="7"/>
        <v>83817</v>
      </c>
      <c r="E18" s="6">
        <f>IF(COUNTIF(I18:XFD18,"&gt;"&amp;0)=0,,HLOOKUP(COUNTIF(I18:XFD18,"&gt;"&amp;0)-1,I$1:XFD18,A18+1,FALSE))</f>
        <v>83817</v>
      </c>
      <c r="F18" s="7">
        <f>IF(COUNTIF(I18:XFD18,"&gt;"&amp;0)=0,,HLOOKUP(COUNTIF(I18:XFD18,"&gt;"&amp;0)-MIN($F$1+1,COUNTIF(I18:XFD18,"&gt;"&amp;0)),I$1:XFD18,A18+1,FALSE))</f>
        <v>83356</v>
      </c>
      <c r="G18" s="8">
        <f t="shared" si="8"/>
        <v>1.0011036603186891</v>
      </c>
      <c r="H18" s="13" t="s">
        <v>337</v>
      </c>
      <c r="I18" s="9">
        <v>548</v>
      </c>
      <c r="J18" s="9">
        <v>643</v>
      </c>
      <c r="K18" s="9">
        <v>920</v>
      </c>
      <c r="L18" s="9">
        <v>1406</v>
      </c>
      <c r="M18" s="9">
        <v>2075</v>
      </c>
      <c r="N18" s="9">
        <v>2877</v>
      </c>
      <c r="O18" s="9">
        <v>5509</v>
      </c>
      <c r="P18" s="9">
        <v>6087</v>
      </c>
      <c r="Q18" s="9">
        <v>8141</v>
      </c>
      <c r="R18" s="9">
        <v>9802</v>
      </c>
      <c r="S18" s="9">
        <v>11891</v>
      </c>
      <c r="T18" s="9">
        <v>16630</v>
      </c>
      <c r="U18" s="9">
        <v>19716</v>
      </c>
      <c r="V18" s="9">
        <v>23707</v>
      </c>
      <c r="W18" s="9">
        <v>27440</v>
      </c>
      <c r="X18" s="9">
        <v>30587</v>
      </c>
      <c r="Y18" s="9">
        <v>34110</v>
      </c>
      <c r="Z18" s="9">
        <v>36814</v>
      </c>
      <c r="AA18" s="9">
        <v>39829</v>
      </c>
      <c r="AB18" s="9">
        <v>42354</v>
      </c>
      <c r="AC18" s="9">
        <v>44386</v>
      </c>
      <c r="AD18" s="9">
        <v>50000</v>
      </c>
      <c r="AE18" s="9">
        <v>59895</v>
      </c>
      <c r="AF18" s="9">
        <v>66358</v>
      </c>
      <c r="AG18" s="9">
        <v>68413</v>
      </c>
      <c r="AH18" s="9">
        <v>70513</v>
      </c>
      <c r="AI18" s="9">
        <v>72434</v>
      </c>
      <c r="AJ18" s="9">
        <v>74211</v>
      </c>
      <c r="AK18" s="9">
        <v>74619</v>
      </c>
      <c r="AL18" s="9">
        <v>75077</v>
      </c>
      <c r="AM18" s="9">
        <v>75550</v>
      </c>
      <c r="AN18" s="9">
        <v>77001</v>
      </c>
      <c r="AO18" s="9">
        <v>77022</v>
      </c>
      <c r="AP18" s="9">
        <v>77241</v>
      </c>
      <c r="AQ18" s="9">
        <v>77754</v>
      </c>
      <c r="AR18" s="9">
        <v>78166</v>
      </c>
      <c r="AS18" s="9">
        <v>78600</v>
      </c>
      <c r="AT18" s="9">
        <v>78928</v>
      </c>
      <c r="AU18" s="9">
        <v>79356</v>
      </c>
      <c r="AV18" s="9">
        <v>79932</v>
      </c>
      <c r="AW18" s="9">
        <v>80136</v>
      </c>
      <c r="AX18" s="9">
        <v>80261</v>
      </c>
      <c r="AY18" s="9">
        <v>80386</v>
      </c>
      <c r="AZ18" s="9">
        <v>80537</v>
      </c>
      <c r="BA18" s="9">
        <v>80690</v>
      </c>
      <c r="BB18" s="9">
        <v>80770</v>
      </c>
      <c r="BC18" s="9">
        <v>80823</v>
      </c>
      <c r="BD18" s="9">
        <v>80860</v>
      </c>
      <c r="BE18" s="9">
        <v>80887</v>
      </c>
      <c r="BF18" s="9">
        <v>80921</v>
      </c>
      <c r="BG18" s="9">
        <v>80932</v>
      </c>
      <c r="BH18" s="9">
        <v>80945</v>
      </c>
      <c r="BI18" s="9">
        <v>80977</v>
      </c>
      <c r="BJ18" s="9">
        <v>81003</v>
      </c>
      <c r="BK18" s="9">
        <v>81033</v>
      </c>
      <c r="BL18" s="9">
        <v>81058</v>
      </c>
      <c r="BM18" s="9">
        <v>81102</v>
      </c>
      <c r="BN18" s="9">
        <v>81156</v>
      </c>
      <c r="BO18" s="9">
        <v>81250</v>
      </c>
      <c r="BP18" s="9">
        <v>81305</v>
      </c>
      <c r="BQ18" s="9">
        <v>81435</v>
      </c>
      <c r="BR18" s="9">
        <v>81498</v>
      </c>
      <c r="BS18" s="9">
        <v>81591</v>
      </c>
      <c r="BT18" s="9">
        <v>81661</v>
      </c>
      <c r="BU18" s="9">
        <v>81782</v>
      </c>
      <c r="BV18" s="9">
        <v>81897</v>
      </c>
      <c r="BW18" s="9">
        <v>81999</v>
      </c>
      <c r="BX18" s="9">
        <v>82122</v>
      </c>
      <c r="BY18" s="9">
        <v>82198</v>
      </c>
      <c r="BZ18" s="9">
        <v>82279</v>
      </c>
      <c r="CA18" s="9">
        <v>82361</v>
      </c>
      <c r="CB18" s="9">
        <v>82432</v>
      </c>
      <c r="CC18" s="9">
        <v>82511</v>
      </c>
      <c r="CD18" s="9">
        <v>82543</v>
      </c>
      <c r="CE18" s="9">
        <v>82602</v>
      </c>
      <c r="CF18" s="9">
        <v>82665</v>
      </c>
      <c r="CG18" s="9">
        <v>82718</v>
      </c>
      <c r="CH18" s="9">
        <v>82809</v>
      </c>
      <c r="CI18" s="9">
        <v>82883</v>
      </c>
      <c r="CJ18" s="9">
        <v>82941</v>
      </c>
      <c r="CK18" s="9">
        <v>83014</v>
      </c>
      <c r="CL18" s="9">
        <v>83134</v>
      </c>
      <c r="CM18" s="9">
        <v>83213</v>
      </c>
      <c r="CN18" s="9">
        <v>83306</v>
      </c>
      <c r="CO18" s="9">
        <v>83356</v>
      </c>
      <c r="CP18" s="9">
        <v>83403</v>
      </c>
      <c r="CQ18" s="9">
        <v>83760</v>
      </c>
      <c r="CR18" s="9">
        <v>83787</v>
      </c>
      <c r="CS18" s="9">
        <v>83805</v>
      </c>
      <c r="CT18" s="9">
        <v>83817</v>
      </c>
      <c r="CU18" s="9">
        <v>0</v>
      </c>
    </row>
    <row r="19" spans="1:99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Iran</v>
      </c>
      <c r="D19" s="6">
        <f t="shared" si="7"/>
        <v>83505</v>
      </c>
      <c r="E19" s="6">
        <f>IF(COUNTIF(I19:XFD19,"&gt;"&amp;0)=0,,HLOOKUP(COUNTIF(I19:XFD19,"&gt;"&amp;0)-1,I$1:XFD19,A19+1,FALSE))</f>
        <v>83505</v>
      </c>
      <c r="F19" s="7">
        <f>IF(COUNTIF(I19:XFD19,"&gt;"&amp;0)=0,,HLOOKUP(COUNTIF(I19:XFD19,"&gt;"&amp;0)-MIN($F$1+1,COUNTIF(I19:XFD19,"&gt;"&amp;0)),I$1:XFD19,A19+1,FALSE))</f>
        <v>76389</v>
      </c>
      <c r="G19" s="8">
        <f t="shared" si="8"/>
        <v>1.0179731685026974</v>
      </c>
      <c r="H19" s="13" t="s">
        <v>338</v>
      </c>
      <c r="I19" s="9">
        <v>139</v>
      </c>
      <c r="J19" s="9">
        <v>245</v>
      </c>
      <c r="K19" s="9">
        <v>388</v>
      </c>
      <c r="L19" s="9">
        <v>593</v>
      </c>
      <c r="M19" s="9">
        <v>978</v>
      </c>
      <c r="N19" s="9">
        <v>1501</v>
      </c>
      <c r="O19" s="9">
        <v>2336</v>
      </c>
      <c r="P19" s="9">
        <v>2922</v>
      </c>
      <c r="Q19" s="9">
        <v>3513</v>
      </c>
      <c r="R19" s="9">
        <v>4747</v>
      </c>
      <c r="S19" s="9">
        <v>5823</v>
      </c>
      <c r="T19" s="9">
        <v>6566</v>
      </c>
      <c r="U19" s="9">
        <v>7161</v>
      </c>
      <c r="V19" s="9">
        <v>8042</v>
      </c>
      <c r="W19" s="9">
        <v>9000</v>
      </c>
      <c r="X19" s="9">
        <v>10075</v>
      </c>
      <c r="Y19" s="9">
        <v>11364</v>
      </c>
      <c r="Z19" s="9">
        <v>12729</v>
      </c>
      <c r="AA19" s="9">
        <v>13938</v>
      </c>
      <c r="AB19" s="9">
        <v>14991</v>
      </c>
      <c r="AC19" s="9">
        <v>16169</v>
      </c>
      <c r="AD19" s="9">
        <v>17361</v>
      </c>
      <c r="AE19" s="9">
        <v>18407</v>
      </c>
      <c r="AF19" s="9">
        <v>19644</v>
      </c>
      <c r="AG19" s="9">
        <v>20610</v>
      </c>
      <c r="AH19" s="9">
        <v>21638</v>
      </c>
      <c r="AI19" s="9">
        <v>23049</v>
      </c>
      <c r="AJ19" s="9">
        <v>24811</v>
      </c>
      <c r="AK19" s="9">
        <v>27017</v>
      </c>
      <c r="AL19" s="9">
        <v>29406</v>
      </c>
      <c r="AM19" s="9">
        <v>32332</v>
      </c>
      <c r="AN19" s="9">
        <v>35408</v>
      </c>
      <c r="AO19" s="9">
        <v>38309</v>
      </c>
      <c r="AP19" s="9">
        <v>41495</v>
      </c>
      <c r="AQ19" s="9">
        <v>44605</v>
      </c>
      <c r="AR19" s="9">
        <v>47593</v>
      </c>
      <c r="AS19" s="9">
        <v>50468</v>
      </c>
      <c r="AT19" s="9">
        <v>53183</v>
      </c>
      <c r="AU19" s="9">
        <v>55743</v>
      </c>
      <c r="AV19" s="9">
        <v>58226</v>
      </c>
      <c r="AW19" s="9">
        <v>60500</v>
      </c>
      <c r="AX19" s="9">
        <v>62589</v>
      </c>
      <c r="AY19" s="9">
        <v>64586</v>
      </c>
      <c r="AZ19" s="9">
        <v>66220</v>
      </c>
      <c r="BA19" s="9">
        <v>68192</v>
      </c>
      <c r="BB19" s="9">
        <v>70029</v>
      </c>
      <c r="BC19" s="9">
        <v>71686</v>
      </c>
      <c r="BD19" s="9">
        <v>73303</v>
      </c>
      <c r="BE19" s="9">
        <v>74877</v>
      </c>
      <c r="BF19" s="9">
        <v>76389</v>
      </c>
      <c r="BG19" s="9">
        <v>77995</v>
      </c>
      <c r="BH19" s="9">
        <v>79494</v>
      </c>
      <c r="BI19" s="9">
        <v>80868</v>
      </c>
      <c r="BJ19" s="9">
        <v>82211</v>
      </c>
      <c r="BK19" s="9">
        <v>83505</v>
      </c>
    </row>
    <row r="20" spans="1:99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Russia</v>
      </c>
      <c r="D20" s="6">
        <f t="shared" si="7"/>
        <v>47121</v>
      </c>
      <c r="E20" s="6">
        <f>IF(COUNTIF(I20:XFD20,"&gt;"&amp;0)=0,,HLOOKUP(COUNTIF(I20:XFD20,"&gt;"&amp;0)-1,I$1:XFD20,A20+1,FALSE))</f>
        <v>47121</v>
      </c>
      <c r="F20" s="7">
        <f>IF(COUNTIF(I20:XFD20,"&gt;"&amp;0)=0,,HLOOKUP(COUNTIF(I20:XFD20,"&gt;"&amp;0)-MIN($F$1+1,COUNTIF(I20:XFD20,"&gt;"&amp;0)),I$1:XFD20,A20+1,FALSE))</f>
        <v>24490</v>
      </c>
      <c r="G20" s="8">
        <f t="shared" si="8"/>
        <v>1.13984327867911</v>
      </c>
      <c r="H20" s="13" t="s">
        <v>344</v>
      </c>
      <c r="I20" s="9">
        <v>114</v>
      </c>
      <c r="J20" s="9">
        <v>147</v>
      </c>
      <c r="K20" s="9">
        <v>199</v>
      </c>
      <c r="L20" s="9">
        <v>253</v>
      </c>
      <c r="M20" s="9">
        <v>306</v>
      </c>
      <c r="N20" s="9">
        <v>367</v>
      </c>
      <c r="O20" s="9">
        <v>438</v>
      </c>
      <c r="P20" s="9">
        <v>495</v>
      </c>
      <c r="Q20" s="9">
        <v>658</v>
      </c>
      <c r="R20" s="9">
        <v>840</v>
      </c>
      <c r="S20" s="9">
        <v>1036</v>
      </c>
      <c r="T20" s="9">
        <v>1264</v>
      </c>
      <c r="U20" s="9">
        <v>1534</v>
      </c>
      <c r="V20" s="9">
        <v>1836</v>
      </c>
      <c r="W20" s="9">
        <v>2337</v>
      </c>
      <c r="X20" s="9">
        <v>2777</v>
      </c>
      <c r="Y20" s="9">
        <v>3548</v>
      </c>
      <c r="Z20" s="9">
        <v>4149</v>
      </c>
      <c r="AA20" s="9">
        <v>4731</v>
      </c>
      <c r="AB20" s="9">
        <v>5389</v>
      </c>
      <c r="AC20" s="9">
        <v>6343</v>
      </c>
      <c r="AD20" s="9">
        <v>7497</v>
      </c>
      <c r="AE20" s="9">
        <v>8672</v>
      </c>
      <c r="AF20" s="9">
        <v>10131</v>
      </c>
      <c r="AG20" s="9">
        <v>11917</v>
      </c>
      <c r="AH20" s="9">
        <v>13584</v>
      </c>
      <c r="AI20" s="9">
        <v>15770</v>
      </c>
      <c r="AJ20" s="9">
        <v>18328</v>
      </c>
      <c r="AK20" s="9">
        <v>21102</v>
      </c>
      <c r="AL20" s="9">
        <v>24490</v>
      </c>
      <c r="AM20" s="9">
        <v>27938</v>
      </c>
      <c r="AN20" s="9">
        <v>32008</v>
      </c>
      <c r="AO20" s="9">
        <v>36793</v>
      </c>
      <c r="AP20" s="9">
        <v>42853</v>
      </c>
      <c r="AQ20" s="9">
        <v>47121</v>
      </c>
    </row>
    <row r="21" spans="1:99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Brazil</v>
      </c>
      <c r="D21" s="6">
        <f t="shared" si="7"/>
        <v>40743</v>
      </c>
      <c r="E21" s="6">
        <f>IF(COUNTIF(I21:XFD21,"&gt;"&amp;0)=0,,HLOOKUP(COUNTIF(I21:XFD21,"&gt;"&amp;0)-1,I$1:XFD21,A21+1,FALSE))</f>
        <v>40743</v>
      </c>
      <c r="F21" s="7">
        <f>IF(COUNTIF(I21:XFD21,"&gt;"&amp;0)=0,,HLOOKUP(COUNTIF(I21:XFD21,"&gt;"&amp;0)-MIN($F$1+1,COUNTIF(I21:XFD21,"&gt;"&amp;0)),I$1:XFD21,A21+1,FALSE))</f>
        <v>28320</v>
      </c>
      <c r="G21" s="8">
        <f t="shared" si="8"/>
        <v>1.0754542768070869</v>
      </c>
      <c r="H21" s="13" t="s">
        <v>81</v>
      </c>
      <c r="I21" s="9">
        <v>151</v>
      </c>
      <c r="J21" s="9">
        <v>151</v>
      </c>
      <c r="K21" s="9">
        <v>162</v>
      </c>
      <c r="L21" s="9">
        <v>200</v>
      </c>
      <c r="M21" s="9">
        <v>321</v>
      </c>
      <c r="N21" s="9">
        <v>372</v>
      </c>
      <c r="O21" s="9">
        <v>621</v>
      </c>
      <c r="P21" s="9">
        <v>793</v>
      </c>
      <c r="Q21" s="9">
        <v>1021</v>
      </c>
      <c r="R21" s="9">
        <v>1546</v>
      </c>
      <c r="S21" s="9">
        <v>1924</v>
      </c>
      <c r="T21" s="9">
        <v>2247</v>
      </c>
      <c r="U21" s="9">
        <v>2554</v>
      </c>
      <c r="V21" s="9">
        <v>2985</v>
      </c>
      <c r="W21" s="9">
        <v>3417</v>
      </c>
      <c r="X21" s="9">
        <v>3904</v>
      </c>
      <c r="Y21" s="9">
        <v>4256</v>
      </c>
      <c r="Z21" s="9">
        <v>4579</v>
      </c>
      <c r="AA21" s="9">
        <v>5717</v>
      </c>
      <c r="AB21" s="9">
        <v>6836</v>
      </c>
      <c r="AC21" s="9">
        <v>8044</v>
      </c>
      <c r="AD21" s="9">
        <v>9056</v>
      </c>
      <c r="AE21" s="9">
        <v>10360</v>
      </c>
      <c r="AF21" s="9">
        <v>11130</v>
      </c>
      <c r="AG21" s="9">
        <v>12161</v>
      </c>
      <c r="AH21" s="9">
        <v>14034</v>
      </c>
      <c r="AI21" s="9">
        <v>16170</v>
      </c>
      <c r="AJ21" s="9">
        <v>18092</v>
      </c>
      <c r="AK21" s="9">
        <v>19638</v>
      </c>
      <c r="AL21" s="9">
        <v>20727</v>
      </c>
      <c r="AM21" s="9">
        <v>22192</v>
      </c>
      <c r="AN21" s="9">
        <v>23430</v>
      </c>
      <c r="AO21" s="9">
        <v>25262</v>
      </c>
      <c r="AP21" s="9">
        <v>28320</v>
      </c>
      <c r="AQ21" s="9">
        <v>30425</v>
      </c>
      <c r="AR21" s="9">
        <v>33682</v>
      </c>
      <c r="AS21" s="9">
        <v>36658</v>
      </c>
      <c r="AT21" s="9">
        <v>38654</v>
      </c>
      <c r="AU21" s="9">
        <v>40743</v>
      </c>
    </row>
    <row r="22" spans="1:99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Belgium</v>
      </c>
      <c r="D22" s="6">
        <f t="shared" si="7"/>
        <v>39983</v>
      </c>
      <c r="E22" s="6">
        <f>IF(COUNTIF(I22:XFD22,"&gt;"&amp;0)=0,,HLOOKUP(COUNTIF(I22:XFD22,"&gt;"&amp;0)-1,I$1:XFD22,A22+1,FALSE))</f>
        <v>39983</v>
      </c>
      <c r="F22" s="7">
        <f>IF(COUNTIF(I22:XFD22,"&gt;"&amp;0)=0,,HLOOKUP(COUNTIF(I22:XFD22,"&gt;"&amp;0)-MIN($F$1+1,COUNTIF(I22:XFD22,"&gt;"&amp;0)),I$1:XFD22,A22+1,FALSE))</f>
        <v>33573</v>
      </c>
      <c r="G22" s="8">
        <f t="shared" si="8"/>
        <v>1.0355642406857068</v>
      </c>
      <c r="H22" s="13" t="s">
        <v>63</v>
      </c>
      <c r="I22" s="9">
        <v>109</v>
      </c>
      <c r="J22" s="9">
        <v>169</v>
      </c>
      <c r="K22" s="9">
        <v>200</v>
      </c>
      <c r="L22" s="9">
        <v>239</v>
      </c>
      <c r="M22" s="9">
        <v>267</v>
      </c>
      <c r="N22" s="9">
        <v>314</v>
      </c>
      <c r="O22" s="9">
        <v>314</v>
      </c>
      <c r="P22" s="9">
        <v>559</v>
      </c>
      <c r="Q22" s="9">
        <v>689</v>
      </c>
      <c r="R22" s="9">
        <v>886</v>
      </c>
      <c r="S22" s="9">
        <v>1058</v>
      </c>
      <c r="T22" s="9">
        <v>1243</v>
      </c>
      <c r="U22" s="9">
        <v>1486</v>
      </c>
      <c r="V22" s="9">
        <v>1795</v>
      </c>
      <c r="W22" s="9">
        <v>2257</v>
      </c>
      <c r="X22" s="9">
        <v>2815</v>
      </c>
      <c r="Y22" s="9">
        <v>3401</v>
      </c>
      <c r="Z22" s="9">
        <v>3743</v>
      </c>
      <c r="AA22" s="9">
        <v>4269</v>
      </c>
      <c r="AB22" s="9">
        <v>4937</v>
      </c>
      <c r="AC22" s="9">
        <v>6235</v>
      </c>
      <c r="AD22" s="9">
        <v>7284</v>
      </c>
      <c r="AE22" s="9">
        <v>9134</v>
      </c>
      <c r="AF22" s="9">
        <v>10836</v>
      </c>
      <c r="AG22" s="9">
        <v>11899</v>
      </c>
      <c r="AH22" s="9">
        <v>12775</v>
      </c>
      <c r="AI22" s="9">
        <v>13964</v>
      </c>
      <c r="AJ22" s="9">
        <v>15348</v>
      </c>
      <c r="AK22" s="9">
        <v>16770</v>
      </c>
      <c r="AL22" s="9">
        <v>18431</v>
      </c>
      <c r="AM22" s="9">
        <v>19691</v>
      </c>
      <c r="AN22" s="9">
        <v>20814</v>
      </c>
      <c r="AO22" s="9">
        <v>22194</v>
      </c>
      <c r="AP22" s="9">
        <v>23403</v>
      </c>
      <c r="AQ22" s="9">
        <v>24983</v>
      </c>
      <c r="AR22" s="9">
        <v>26667</v>
      </c>
      <c r="AS22" s="9">
        <v>28018</v>
      </c>
      <c r="AT22" s="9">
        <v>29647</v>
      </c>
      <c r="AU22" s="9">
        <v>30589</v>
      </c>
      <c r="AV22" s="9">
        <v>31119</v>
      </c>
      <c r="AW22" s="9">
        <v>33573</v>
      </c>
      <c r="AX22" s="9">
        <v>34809</v>
      </c>
      <c r="AY22" s="9">
        <v>36138</v>
      </c>
      <c r="AZ22" s="9">
        <v>37183</v>
      </c>
      <c r="BA22" s="9">
        <v>38496</v>
      </c>
      <c r="BB22" s="9">
        <v>39983</v>
      </c>
    </row>
    <row r="23" spans="1:99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Canada</v>
      </c>
      <c r="D23" s="6">
        <f t="shared" si="7"/>
        <v>37657</v>
      </c>
      <c r="E23" s="6">
        <f>IF(COUNTIF(I23:XFD23,"&gt;"&amp;0)=0,,HLOOKUP(COUNTIF(I23:XFD23,"&gt;"&amp;0)-1,I$1:XFD23,A23+1,FALSE))</f>
        <v>37657</v>
      </c>
      <c r="F23" s="7">
        <f>IF(COUNTIF(I23:XFD23,"&gt;"&amp;0)=0,,HLOOKUP(COUNTIF(I23:XFD23,"&gt;"&amp;0)-MIN($F$1+1,COUNTIF(I23:XFD23,"&gt;"&amp;0)),I$1:XFD23,A23+1,FALSE))</f>
        <v>28208</v>
      </c>
      <c r="G23" s="8">
        <f t="shared" si="8"/>
        <v>1.0594846883549141</v>
      </c>
      <c r="H23" s="13" t="s">
        <v>45</v>
      </c>
      <c r="I23" s="9">
        <v>108</v>
      </c>
      <c r="J23" s="9">
        <v>117</v>
      </c>
      <c r="K23" s="9">
        <v>193</v>
      </c>
      <c r="L23" s="9">
        <v>198</v>
      </c>
      <c r="M23" s="9">
        <v>252</v>
      </c>
      <c r="N23" s="9">
        <v>415</v>
      </c>
      <c r="O23" s="9">
        <v>478</v>
      </c>
      <c r="P23" s="9">
        <v>657</v>
      </c>
      <c r="Q23" s="9">
        <v>800</v>
      </c>
      <c r="R23" s="9">
        <v>943</v>
      </c>
      <c r="S23" s="9">
        <v>1277</v>
      </c>
      <c r="T23" s="9">
        <v>1469</v>
      </c>
      <c r="U23" s="9">
        <v>2088</v>
      </c>
      <c r="V23" s="9">
        <v>2790</v>
      </c>
      <c r="W23" s="9">
        <v>3251</v>
      </c>
      <c r="X23" s="9">
        <v>4042</v>
      </c>
      <c r="Y23" s="9">
        <v>4682</v>
      </c>
      <c r="Z23" s="9">
        <v>5576</v>
      </c>
      <c r="AA23" s="9">
        <v>6280</v>
      </c>
      <c r="AB23" s="9">
        <v>7398</v>
      </c>
      <c r="AC23" s="9">
        <v>8527</v>
      </c>
      <c r="AD23" s="9">
        <v>9560</v>
      </c>
      <c r="AE23" s="9">
        <v>11284</v>
      </c>
      <c r="AF23" s="9">
        <v>12437</v>
      </c>
      <c r="AG23" s="9">
        <v>12978</v>
      </c>
      <c r="AH23" s="9">
        <v>15756</v>
      </c>
      <c r="AI23" s="9">
        <v>16563</v>
      </c>
      <c r="AJ23" s="9">
        <v>17872</v>
      </c>
      <c r="AK23" s="9">
        <v>19141</v>
      </c>
      <c r="AL23" s="9">
        <v>20654</v>
      </c>
      <c r="AM23" s="9">
        <v>22059</v>
      </c>
      <c r="AN23" s="9">
        <v>23316</v>
      </c>
      <c r="AO23" s="9">
        <v>24298</v>
      </c>
      <c r="AP23" s="9">
        <v>25679</v>
      </c>
      <c r="AQ23" s="9">
        <v>27034</v>
      </c>
      <c r="AR23" s="9">
        <v>28208</v>
      </c>
      <c r="AS23" s="9">
        <v>30808</v>
      </c>
      <c r="AT23" s="9">
        <v>32813</v>
      </c>
      <c r="AU23" s="9">
        <v>34355</v>
      </c>
      <c r="AV23" s="9">
        <v>35632</v>
      </c>
      <c r="AW23" s="9">
        <v>37657</v>
      </c>
    </row>
    <row r="24" spans="1:99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Netherlands</v>
      </c>
      <c r="D24" s="6">
        <f t="shared" si="7"/>
        <v>33588</v>
      </c>
      <c r="E24" s="6">
        <f>IF(COUNTIF(I24:XFD24,"&gt;"&amp;0)=0,,HLOOKUP(COUNTIF(I24:XFD24,"&gt;"&amp;0)-1,I$1:XFD24,A24+1,FALSE))</f>
        <v>33588</v>
      </c>
      <c r="F24" s="7">
        <f>IF(COUNTIF(I24:XFD24,"&gt;"&amp;0)=0,,HLOOKUP(COUNTIF(I24:XFD24,"&gt;"&amp;0)-MIN($F$1+1,COUNTIF(I24:XFD24,"&gt;"&amp;0)),I$1:XFD24,A24+1,FALSE))</f>
        <v>28316</v>
      </c>
      <c r="G24" s="8">
        <f t="shared" si="8"/>
        <v>1.0347381182773099</v>
      </c>
      <c r="H24" s="13" t="s">
        <v>89</v>
      </c>
      <c r="I24" s="9">
        <v>128</v>
      </c>
      <c r="J24" s="9">
        <v>188</v>
      </c>
      <c r="K24" s="9">
        <v>265</v>
      </c>
      <c r="L24" s="9">
        <v>321</v>
      </c>
      <c r="M24" s="9">
        <v>382</v>
      </c>
      <c r="N24" s="9">
        <v>503</v>
      </c>
      <c r="O24" s="9">
        <v>503</v>
      </c>
      <c r="P24" s="9">
        <v>806</v>
      </c>
      <c r="Q24" s="9">
        <v>962</v>
      </c>
      <c r="R24" s="9">
        <v>1138</v>
      </c>
      <c r="S24" s="9">
        <v>1416</v>
      </c>
      <c r="T24" s="9">
        <v>1711</v>
      </c>
      <c r="U24" s="9">
        <v>2058</v>
      </c>
      <c r="V24" s="9">
        <v>2467</v>
      </c>
      <c r="W24" s="9">
        <v>3003</v>
      </c>
      <c r="X24" s="9">
        <v>3640</v>
      </c>
      <c r="Y24" s="9">
        <v>4217</v>
      </c>
      <c r="Z24" s="9">
        <v>4764</v>
      </c>
      <c r="AA24" s="9">
        <v>5580</v>
      </c>
      <c r="AB24" s="9">
        <v>6438</v>
      </c>
      <c r="AC24" s="9">
        <v>7468</v>
      </c>
      <c r="AD24" s="9">
        <v>8647</v>
      </c>
      <c r="AE24" s="9">
        <v>9819</v>
      </c>
      <c r="AF24" s="9">
        <v>10930</v>
      </c>
      <c r="AG24" s="9">
        <v>11817</v>
      </c>
      <c r="AH24" s="9">
        <v>12667</v>
      </c>
      <c r="AI24" s="9">
        <v>13696</v>
      </c>
      <c r="AJ24" s="9">
        <v>14788</v>
      </c>
      <c r="AK24" s="9">
        <v>15821</v>
      </c>
      <c r="AL24" s="9">
        <v>16727</v>
      </c>
      <c r="AM24" s="9">
        <v>17953</v>
      </c>
      <c r="AN24" s="9">
        <v>18926</v>
      </c>
      <c r="AO24" s="9">
        <v>19709</v>
      </c>
      <c r="AP24" s="9">
        <v>20682</v>
      </c>
      <c r="AQ24" s="9">
        <v>21903</v>
      </c>
      <c r="AR24" s="9">
        <v>23249</v>
      </c>
      <c r="AS24" s="9">
        <v>24571</v>
      </c>
      <c r="AT24" s="9">
        <v>25746</v>
      </c>
      <c r="AU24" s="9">
        <v>26710</v>
      </c>
      <c r="AV24" s="9">
        <v>27580</v>
      </c>
      <c r="AW24" s="9">
        <v>28316</v>
      </c>
      <c r="AX24" s="9">
        <v>29383</v>
      </c>
      <c r="AY24" s="9">
        <v>30619</v>
      </c>
      <c r="AZ24" s="9">
        <v>31766</v>
      </c>
      <c r="BA24" s="9">
        <v>32838</v>
      </c>
      <c r="BB24" s="9">
        <v>33588</v>
      </c>
    </row>
    <row r="25" spans="1:99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Switzerland</v>
      </c>
      <c r="D25" s="6">
        <f t="shared" si="7"/>
        <v>27944</v>
      </c>
      <c r="E25" s="6">
        <f>IF(COUNTIF(I25:XFD25,"&gt;"&amp;0)=0,,HLOOKUP(COUNTIF(I25:XFD25,"&gt;"&amp;0)-1,I$1:XFD25,A25+1,FALSE))</f>
        <v>27944</v>
      </c>
      <c r="F25" s="7">
        <f>IF(COUNTIF(I25:XFD25,"&gt;"&amp;0)=0,,HLOOKUP(COUNTIF(I25:XFD25,"&gt;"&amp;0)-MIN($F$1+1,COUNTIF(I25:XFD25,"&gt;"&amp;0)),I$1:XFD25,A25+1,FALSE))</f>
        <v>26336</v>
      </c>
      <c r="G25" s="8">
        <f t="shared" si="8"/>
        <v>1.0119236634047746</v>
      </c>
      <c r="H25" s="13" t="s">
        <v>77</v>
      </c>
      <c r="I25" s="9">
        <v>114</v>
      </c>
      <c r="J25" s="9">
        <v>214</v>
      </c>
      <c r="K25" s="9">
        <v>268</v>
      </c>
      <c r="L25" s="9">
        <v>337</v>
      </c>
      <c r="M25" s="9">
        <v>374</v>
      </c>
      <c r="N25" s="9">
        <v>491</v>
      </c>
      <c r="O25" s="9">
        <v>652</v>
      </c>
      <c r="P25" s="9">
        <v>652</v>
      </c>
      <c r="Q25" s="9">
        <v>1139</v>
      </c>
      <c r="R25" s="9">
        <v>1359</v>
      </c>
      <c r="S25" s="9">
        <v>2200</v>
      </c>
      <c r="T25" s="9">
        <v>2200</v>
      </c>
      <c r="U25" s="9">
        <v>2700</v>
      </c>
      <c r="V25" s="9">
        <v>3028</v>
      </c>
      <c r="W25" s="9">
        <v>4075</v>
      </c>
      <c r="X25" s="9">
        <v>5294</v>
      </c>
      <c r="Y25" s="9">
        <v>6575</v>
      </c>
      <c r="Z25" s="9">
        <v>7474</v>
      </c>
      <c r="AA25" s="9">
        <v>8795</v>
      </c>
      <c r="AB25" s="9">
        <v>9877</v>
      </c>
      <c r="AC25" s="9">
        <v>10897</v>
      </c>
      <c r="AD25" s="9">
        <v>11811</v>
      </c>
      <c r="AE25" s="9">
        <v>12928</v>
      </c>
      <c r="AF25" s="9">
        <v>14076</v>
      </c>
      <c r="AG25" s="9">
        <v>14829</v>
      </c>
      <c r="AH25" s="9">
        <v>15922</v>
      </c>
      <c r="AI25" s="9">
        <v>16605</v>
      </c>
      <c r="AJ25" s="9">
        <v>17768</v>
      </c>
      <c r="AK25" s="9">
        <v>18827</v>
      </c>
      <c r="AL25" s="9">
        <v>19606</v>
      </c>
      <c r="AM25" s="9">
        <v>20505</v>
      </c>
      <c r="AN25" s="9">
        <v>21100</v>
      </c>
      <c r="AO25" s="9">
        <v>21657</v>
      </c>
      <c r="AP25" s="9">
        <v>22253</v>
      </c>
      <c r="AQ25" s="9">
        <v>23280</v>
      </c>
      <c r="AR25" s="9">
        <v>24051</v>
      </c>
      <c r="AS25" s="9">
        <v>24551</v>
      </c>
      <c r="AT25" s="9">
        <v>25107</v>
      </c>
      <c r="AU25" s="9">
        <v>25415</v>
      </c>
      <c r="AV25" s="9">
        <v>25688</v>
      </c>
      <c r="AW25" s="9">
        <v>25936</v>
      </c>
      <c r="AX25" s="9">
        <v>26336</v>
      </c>
      <c r="AY25" s="9">
        <v>26732</v>
      </c>
      <c r="AZ25" s="9">
        <v>27078</v>
      </c>
      <c r="BA25" s="9">
        <v>27404</v>
      </c>
      <c r="BB25" s="9">
        <v>27740</v>
      </c>
      <c r="BC25" s="9">
        <v>27944</v>
      </c>
    </row>
    <row r="26" spans="1:99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Portugal</v>
      </c>
      <c r="D26" s="6">
        <f t="shared" si="7"/>
        <v>20863</v>
      </c>
      <c r="E26" s="6">
        <f>IF(COUNTIF(I26:XFD26,"&gt;"&amp;0)=0,,HLOOKUP(COUNTIF(I26:XFD26,"&gt;"&amp;0)-1,I$1:XFD26,A26+1,FALSE))</f>
        <v>20863</v>
      </c>
      <c r="F26" s="7">
        <f>IF(COUNTIF(I26:XFD26,"&gt;"&amp;0)=0,,HLOOKUP(COUNTIF(I26:XFD26,"&gt;"&amp;0)-MIN($F$1+1,COUNTIF(I26:XFD26,"&gt;"&amp;0)),I$1:XFD26,A26+1,FALSE))</f>
        <v>18091</v>
      </c>
      <c r="G26" s="8">
        <f t="shared" si="8"/>
        <v>1.0289229089420491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  <c r="W26" s="9">
        <v>4268</v>
      </c>
      <c r="X26" s="9">
        <v>5170</v>
      </c>
      <c r="Y26" s="9">
        <v>5962</v>
      </c>
      <c r="Z26" s="9">
        <v>6408</v>
      </c>
      <c r="AA26" s="9">
        <v>7443</v>
      </c>
      <c r="AB26" s="9">
        <v>8251</v>
      </c>
      <c r="AC26" s="9">
        <v>9034</v>
      </c>
      <c r="AD26" s="9">
        <v>9886</v>
      </c>
      <c r="AE26" s="9">
        <v>10524</v>
      </c>
      <c r="AF26" s="9">
        <v>11278</v>
      </c>
      <c r="AG26" s="9">
        <v>11730</v>
      </c>
      <c r="AH26" s="9">
        <v>12442</v>
      </c>
      <c r="AI26" s="9">
        <v>13141</v>
      </c>
      <c r="AJ26" s="9">
        <v>13956</v>
      </c>
      <c r="AK26" s="9">
        <v>15472</v>
      </c>
      <c r="AL26" s="9">
        <v>15987</v>
      </c>
      <c r="AM26" s="9">
        <v>16585</v>
      </c>
      <c r="AN26" s="9">
        <v>16934</v>
      </c>
      <c r="AO26" s="9">
        <v>17448</v>
      </c>
      <c r="AP26" s="9">
        <v>18091</v>
      </c>
      <c r="AQ26" s="9">
        <v>18841</v>
      </c>
      <c r="AR26" s="9">
        <v>19022</v>
      </c>
      <c r="AS26" s="9">
        <v>19685</v>
      </c>
      <c r="AT26" s="9">
        <v>20206</v>
      </c>
      <c r="AU26" s="9">
        <v>20863</v>
      </c>
    </row>
    <row r="27" spans="1:99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India</v>
      </c>
      <c r="D27" s="6">
        <f t="shared" si="7"/>
        <v>18539</v>
      </c>
      <c r="E27" s="6">
        <f>IF(COUNTIF(I27:XFD27,"&gt;"&amp;0)=0,,HLOOKUP(COUNTIF(I27:XFD27,"&gt;"&amp;0)-1,I$1:XFD27,A27+1,FALSE))</f>
        <v>18539</v>
      </c>
      <c r="F27" s="7">
        <f>IF(COUNTIF(I27:XFD27,"&gt;"&amp;0)=0,,HLOOKUP(COUNTIF(I27:XFD27,"&gt;"&amp;0)-MIN($F$1+1,COUNTIF(I27:XFD27,"&gt;"&amp;0)),I$1:XFD27,A27+1,FALSE))</f>
        <v>12322</v>
      </c>
      <c r="G27" s="8">
        <f t="shared" si="8"/>
        <v>1.085128125166432</v>
      </c>
      <c r="H27" s="13" t="s">
        <v>57</v>
      </c>
      <c r="I27" s="9">
        <v>102</v>
      </c>
      <c r="J27" s="9">
        <v>113</v>
      </c>
      <c r="K27" s="9">
        <v>119</v>
      </c>
      <c r="L27" s="9">
        <v>142</v>
      </c>
      <c r="M27" s="9">
        <v>156</v>
      </c>
      <c r="N27" s="9">
        <v>194</v>
      </c>
      <c r="O27" s="9">
        <v>244</v>
      </c>
      <c r="P27" s="9">
        <v>330</v>
      </c>
      <c r="Q27" s="9">
        <v>396</v>
      </c>
      <c r="R27" s="9">
        <v>499</v>
      </c>
      <c r="S27" s="9">
        <v>536</v>
      </c>
      <c r="T27" s="9">
        <v>657</v>
      </c>
      <c r="U27" s="9">
        <v>727</v>
      </c>
      <c r="V27" s="9">
        <v>887</v>
      </c>
      <c r="W27" s="9">
        <v>987</v>
      </c>
      <c r="X27" s="9">
        <v>1024</v>
      </c>
      <c r="Y27" s="9">
        <v>1251</v>
      </c>
      <c r="Z27" s="9">
        <v>1397</v>
      </c>
      <c r="AA27" s="9">
        <v>1998</v>
      </c>
      <c r="AB27" s="9">
        <v>2543</v>
      </c>
      <c r="AC27" s="9">
        <v>2567</v>
      </c>
      <c r="AD27" s="9">
        <v>3082</v>
      </c>
      <c r="AE27" s="9">
        <v>3588</v>
      </c>
      <c r="AF27" s="9">
        <v>4778</v>
      </c>
      <c r="AG27" s="9">
        <v>5311</v>
      </c>
      <c r="AH27" s="9">
        <v>5916</v>
      </c>
      <c r="AI27" s="9">
        <v>6725</v>
      </c>
      <c r="AJ27" s="9">
        <v>7598</v>
      </c>
      <c r="AK27" s="9">
        <v>8446</v>
      </c>
      <c r="AL27" s="9">
        <v>9205</v>
      </c>
      <c r="AM27" s="9">
        <v>10453</v>
      </c>
      <c r="AN27" s="9">
        <v>11487</v>
      </c>
      <c r="AO27" s="9">
        <v>12322</v>
      </c>
      <c r="AP27" s="9">
        <v>13430</v>
      </c>
      <c r="AQ27" s="9">
        <v>14352</v>
      </c>
      <c r="AR27" s="9">
        <v>15722</v>
      </c>
      <c r="AS27" s="9">
        <v>17615</v>
      </c>
      <c r="AT27" s="9">
        <v>18539</v>
      </c>
    </row>
    <row r="28" spans="1:99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Africa</v>
      </c>
      <c r="D28" s="6">
        <f t="shared" si="7"/>
        <v>18451</v>
      </c>
      <c r="E28" s="6">
        <f>IF(COUNTIF(I28:XFD28,"&gt;"&amp;0)=0,,HLOOKUP(COUNTIF(I28:XFD28,"&gt;"&amp;0)-1,I$1:XFD28,A28+1,FALSE))</f>
        <v>18451</v>
      </c>
      <c r="F28" s="7">
        <f>IF(COUNTIF(I28:XFD28,"&gt;"&amp;0)=0,,HLOOKUP(COUNTIF(I28:XFD28,"&gt;"&amp;0)-MIN($F$1+1,COUNTIF(I28:XFD28,"&gt;"&amp;0)),I$1:XFD28,A28+1,FALSE))</f>
        <v>13805</v>
      </c>
      <c r="G28" s="8">
        <f t="shared" si="8"/>
        <v>1.0597335883986936</v>
      </c>
      <c r="H28" s="13" t="s">
        <v>604</v>
      </c>
      <c r="I28" s="9">
        <v>104</v>
      </c>
      <c r="J28" s="9">
        <v>118</v>
      </c>
      <c r="K28" s="9">
        <v>134</v>
      </c>
      <c r="L28" s="9">
        <v>177</v>
      </c>
      <c r="M28" s="9">
        <v>243</v>
      </c>
      <c r="N28" s="9">
        <v>296</v>
      </c>
      <c r="O28" s="9">
        <v>374</v>
      </c>
      <c r="P28" s="9">
        <v>453</v>
      </c>
      <c r="Q28" s="9">
        <v>556</v>
      </c>
      <c r="R28" s="9">
        <v>720</v>
      </c>
      <c r="S28" s="9">
        <v>873</v>
      </c>
      <c r="T28" s="9">
        <v>1062</v>
      </c>
      <c r="U28" s="9">
        <v>1294</v>
      </c>
      <c r="V28" s="9">
        <v>1616</v>
      </c>
      <c r="W28" s="9">
        <v>1996</v>
      </c>
      <c r="X28" s="9">
        <v>2434</v>
      </c>
      <c r="Y28" s="9">
        <v>2878</v>
      </c>
      <c r="Z28" s="9">
        <v>3382</v>
      </c>
      <c r="AA28" s="9">
        <v>3672</v>
      </c>
      <c r="AB28" s="9">
        <v>4145</v>
      </c>
      <c r="AC28" s="9">
        <v>4492</v>
      </c>
      <c r="AD28" s="9">
        <v>4979</v>
      </c>
      <c r="AE28" s="9">
        <v>5444</v>
      </c>
      <c r="AF28" s="9">
        <v>6015</v>
      </c>
      <c r="AG28" s="9">
        <v>6807</v>
      </c>
      <c r="AH28" s="9">
        <v>7409</v>
      </c>
      <c r="AI28" s="9">
        <v>7969</v>
      </c>
      <c r="AJ28" s="9">
        <v>8517</v>
      </c>
      <c r="AK28" s="9">
        <v>8983</v>
      </c>
      <c r="AL28" s="9">
        <v>9590</v>
      </c>
      <c r="AM28" s="9">
        <v>10173</v>
      </c>
      <c r="AN28" s="9">
        <v>10728</v>
      </c>
      <c r="AO28" s="9">
        <v>11283</v>
      </c>
      <c r="AP28" s="9">
        <v>11861</v>
      </c>
      <c r="AQ28" s="9">
        <v>12453</v>
      </c>
      <c r="AR28" s="9">
        <v>13167</v>
      </c>
      <c r="AS28" s="9">
        <v>13805</v>
      </c>
      <c r="AT28" s="9">
        <v>14768</v>
      </c>
      <c r="AU28" s="9">
        <v>15771</v>
      </c>
      <c r="AV28" s="9">
        <v>16766</v>
      </c>
      <c r="AW28" s="9">
        <v>17533</v>
      </c>
      <c r="AX28" s="9">
        <v>18451</v>
      </c>
    </row>
    <row r="29" spans="1:99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Peru</v>
      </c>
      <c r="D29" s="6">
        <f t="shared" si="7"/>
        <v>16325</v>
      </c>
      <c r="E29" s="6">
        <f>IF(COUNTIF(I29:XFD29,"&gt;"&amp;0)=0,,HLOOKUP(COUNTIF(I29:XFD29,"&gt;"&amp;0)-1,I$1:XFD29,A29+1,FALSE))</f>
        <v>16325</v>
      </c>
      <c r="F29" s="7">
        <f>IF(COUNTIF(I29:XFD29,"&gt;"&amp;0)=0,,HLOOKUP(COUNTIF(I29:XFD29,"&gt;"&amp;0)-MIN($F$1+1,COUNTIF(I29:XFD29,"&gt;"&amp;0)),I$1:XFD29,A29+1,FALSE))</f>
        <v>11475</v>
      </c>
      <c r="G29" s="8">
        <f t="shared" si="8"/>
        <v>1.0730503465499484</v>
      </c>
      <c r="H29" s="13" t="s">
        <v>160</v>
      </c>
      <c r="I29" s="9">
        <v>117</v>
      </c>
      <c r="J29" s="9">
        <v>145</v>
      </c>
      <c r="K29" s="9">
        <v>234</v>
      </c>
      <c r="L29" s="9">
        <v>234</v>
      </c>
      <c r="M29" s="9">
        <v>318</v>
      </c>
      <c r="N29" s="9">
        <v>363</v>
      </c>
      <c r="O29" s="9">
        <v>395</v>
      </c>
      <c r="P29" s="9">
        <v>416</v>
      </c>
      <c r="Q29" s="9">
        <v>480</v>
      </c>
      <c r="R29" s="9">
        <v>580</v>
      </c>
      <c r="S29" s="9">
        <v>635</v>
      </c>
      <c r="T29" s="9">
        <v>671</v>
      </c>
      <c r="U29" s="9">
        <v>852</v>
      </c>
      <c r="V29" s="9">
        <v>950</v>
      </c>
      <c r="W29" s="9">
        <v>1065</v>
      </c>
      <c r="X29" s="9">
        <v>1323</v>
      </c>
      <c r="Y29" s="9">
        <v>1414</v>
      </c>
      <c r="Z29" s="9">
        <v>1595</v>
      </c>
      <c r="AA29" s="9">
        <v>1746</v>
      </c>
      <c r="AB29" s="9">
        <v>2281</v>
      </c>
      <c r="AC29" s="9">
        <v>2561</v>
      </c>
      <c r="AD29" s="9">
        <v>2954</v>
      </c>
      <c r="AE29" s="9">
        <v>4342</v>
      </c>
      <c r="AF29" s="9">
        <v>5256</v>
      </c>
      <c r="AG29" s="9">
        <v>5897</v>
      </c>
      <c r="AH29" s="9">
        <v>6848</v>
      </c>
      <c r="AI29" s="9">
        <v>7519</v>
      </c>
      <c r="AJ29" s="9">
        <v>9784</v>
      </c>
      <c r="AK29" s="9">
        <v>10303</v>
      </c>
      <c r="AL29" s="9">
        <v>11475</v>
      </c>
      <c r="AM29" s="9">
        <v>12491</v>
      </c>
      <c r="AN29" s="9">
        <v>13489</v>
      </c>
      <c r="AO29" s="9">
        <v>14420</v>
      </c>
      <c r="AP29" s="9">
        <v>15628</v>
      </c>
      <c r="AQ29" s="9">
        <v>16325</v>
      </c>
    </row>
    <row r="30" spans="1:99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Ireland</v>
      </c>
      <c r="D30" s="6">
        <f t="shared" si="7"/>
        <v>15652</v>
      </c>
      <c r="E30" s="6">
        <f>IF(COUNTIF(I30:XFD30,"&gt;"&amp;0)=0,,HLOOKUP(COUNTIF(I30:XFD30,"&gt;"&amp;0)-1,I$1:XFD30,A30+1,FALSE))</f>
        <v>15652</v>
      </c>
      <c r="F30" s="7">
        <f>IF(COUNTIF(I30:XFD30,"&gt;"&amp;0)=0,,HLOOKUP(COUNTIF(I30:XFD30,"&gt;"&amp;0)-MIN($F$1+1,COUNTIF(I30:XFD30,"&gt;"&amp;0)),I$1:XFD30,A30+1,FALSE))</f>
        <v>12547</v>
      </c>
      <c r="G30" s="8">
        <f t="shared" si="8"/>
        <v>1.0452158532641826</v>
      </c>
      <c r="H30" s="13" t="s">
        <v>98</v>
      </c>
      <c r="I30" s="9">
        <v>129</v>
      </c>
      <c r="J30" s="9">
        <v>129</v>
      </c>
      <c r="K30" s="9">
        <v>169</v>
      </c>
      <c r="L30" s="9">
        <v>223</v>
      </c>
      <c r="M30" s="9">
        <v>292</v>
      </c>
      <c r="N30" s="9">
        <v>557</v>
      </c>
      <c r="O30" s="9">
        <v>683</v>
      </c>
      <c r="P30" s="9">
        <v>785</v>
      </c>
      <c r="Q30" s="9">
        <v>906</v>
      </c>
      <c r="R30" s="9">
        <v>1125</v>
      </c>
      <c r="S30" s="9">
        <v>1329</v>
      </c>
      <c r="T30" s="9">
        <v>1564</v>
      </c>
      <c r="U30" s="9">
        <v>1819</v>
      </c>
      <c r="V30" s="9">
        <v>2121</v>
      </c>
      <c r="W30" s="9">
        <v>2415</v>
      </c>
      <c r="X30" s="9">
        <v>2615</v>
      </c>
      <c r="Y30" s="9">
        <v>2910</v>
      </c>
      <c r="Z30" s="9">
        <v>3235</v>
      </c>
      <c r="AA30" s="9">
        <v>3447</v>
      </c>
      <c r="AB30" s="9">
        <v>3849</v>
      </c>
      <c r="AC30" s="9">
        <v>4273</v>
      </c>
      <c r="AD30" s="9">
        <v>4604</v>
      </c>
      <c r="AE30" s="9">
        <v>4994</v>
      </c>
      <c r="AF30" s="9">
        <v>5364</v>
      </c>
      <c r="AG30" s="9">
        <v>5709</v>
      </c>
      <c r="AH30" s="9">
        <v>6074</v>
      </c>
      <c r="AI30" s="9">
        <v>6574</v>
      </c>
      <c r="AJ30" s="9">
        <v>8089</v>
      </c>
      <c r="AK30" s="9">
        <v>8928</v>
      </c>
      <c r="AL30" s="9">
        <v>9655</v>
      </c>
      <c r="AM30" s="9">
        <v>10647</v>
      </c>
      <c r="AN30" s="9">
        <v>11479</v>
      </c>
      <c r="AO30" s="9">
        <v>12547</v>
      </c>
      <c r="AP30" s="9">
        <v>13271</v>
      </c>
      <c r="AQ30" s="9">
        <v>13980</v>
      </c>
      <c r="AR30" s="9">
        <v>14758</v>
      </c>
      <c r="AS30" s="9">
        <v>15251</v>
      </c>
      <c r="AT30" s="9">
        <v>15652</v>
      </c>
    </row>
    <row r="31" spans="1:99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Austria</v>
      </c>
      <c r="D31" s="6">
        <f t="shared" si="7"/>
        <v>14795</v>
      </c>
      <c r="E31" s="6">
        <f>IF(COUNTIF(I31:XFD31,"&gt;"&amp;0)=0,,HLOOKUP(COUNTIF(I31:XFD31,"&gt;"&amp;0)-1,I$1:XFD31,A31+1,FALSE))</f>
        <v>14795</v>
      </c>
      <c r="F31" s="7">
        <f>IF(COUNTIF(I31:XFD31,"&gt;"&amp;0)=0,,HLOOKUP(COUNTIF(I31:XFD31,"&gt;"&amp;0)-MIN($F$1+1,COUNTIF(I31:XFD31,"&gt;"&amp;0)),I$1:XFD31,A31+1,FALSE))</f>
        <v>14336</v>
      </c>
      <c r="G31" s="8">
        <f t="shared" si="8"/>
        <v>1.006322992171621</v>
      </c>
      <c r="H31" s="13" t="s">
        <v>78</v>
      </c>
      <c r="I31" s="9">
        <v>104</v>
      </c>
      <c r="J31" s="9">
        <v>131</v>
      </c>
      <c r="K31" s="9">
        <v>182</v>
      </c>
      <c r="L31" s="9">
        <v>246</v>
      </c>
      <c r="M31" s="9">
        <v>302</v>
      </c>
      <c r="N31" s="9">
        <v>504</v>
      </c>
      <c r="O31" s="9">
        <v>655</v>
      </c>
      <c r="P31" s="9">
        <v>860</v>
      </c>
      <c r="Q31" s="9">
        <v>1018</v>
      </c>
      <c r="R31" s="9">
        <v>1332</v>
      </c>
      <c r="S31" s="9">
        <v>1646</v>
      </c>
      <c r="T31" s="9">
        <v>2013</v>
      </c>
      <c r="U31" s="9">
        <v>2388</v>
      </c>
      <c r="V31" s="9">
        <v>2814</v>
      </c>
      <c r="W31" s="9">
        <v>3582</v>
      </c>
      <c r="X31" s="9">
        <v>4474</v>
      </c>
      <c r="Y31" s="9">
        <v>5283</v>
      </c>
      <c r="Z31" s="9">
        <v>5588</v>
      </c>
      <c r="AA31" s="9">
        <v>6909</v>
      </c>
      <c r="AB31" s="9">
        <v>7657</v>
      </c>
      <c r="AC31" s="9">
        <v>8271</v>
      </c>
      <c r="AD31" s="9">
        <v>8788</v>
      </c>
      <c r="AE31" s="9">
        <v>9618</v>
      </c>
      <c r="AF31" s="9">
        <v>10180</v>
      </c>
      <c r="AG31" s="9">
        <v>10711</v>
      </c>
      <c r="AH31" s="9">
        <v>11129</v>
      </c>
      <c r="AI31" s="9">
        <v>11524</v>
      </c>
      <c r="AJ31" s="9">
        <v>11781</v>
      </c>
      <c r="AK31" s="9">
        <v>12051</v>
      </c>
      <c r="AL31" s="9">
        <v>12297</v>
      </c>
      <c r="AM31" s="9">
        <v>12639</v>
      </c>
      <c r="AN31" s="9">
        <v>12942</v>
      </c>
      <c r="AO31" s="9">
        <v>13244</v>
      </c>
      <c r="AP31" s="9">
        <v>13555</v>
      </c>
      <c r="AQ31" s="9">
        <v>13806</v>
      </c>
      <c r="AR31" s="9">
        <v>13945</v>
      </c>
      <c r="AS31" s="9">
        <v>14041</v>
      </c>
      <c r="AT31" s="9">
        <v>14226</v>
      </c>
      <c r="AU31" s="9">
        <v>14336</v>
      </c>
      <c r="AV31" s="9">
        <v>14476</v>
      </c>
      <c r="AW31" s="9">
        <v>14595</v>
      </c>
      <c r="AX31" s="9">
        <v>14671</v>
      </c>
      <c r="AY31" s="9">
        <v>14749</v>
      </c>
      <c r="AZ31" s="9">
        <v>14795</v>
      </c>
    </row>
    <row r="32" spans="1:99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Sweden</v>
      </c>
      <c r="D32" s="6">
        <f t="shared" si="7"/>
        <v>14777</v>
      </c>
      <c r="E32" s="6">
        <f>IF(COUNTIF(I32:XFD32,"&gt;"&amp;0)=0,,HLOOKUP(COUNTIF(I32:XFD32,"&gt;"&amp;0)-1,I$1:XFD32,A32+1,FALSE))</f>
        <v>14777</v>
      </c>
      <c r="F32" s="7">
        <f>IF(COUNTIF(I32:XFD32,"&gt;"&amp;0)=0,,HLOOKUP(COUNTIF(I32:XFD32,"&gt;"&amp;0)-MIN($F$1+1,COUNTIF(I32:XFD32,"&gt;"&amp;0)),I$1:XFD32,A32+1,FALSE))</f>
        <v>11927</v>
      </c>
      <c r="G32" s="8">
        <f t="shared" si="8"/>
        <v>1.0437849024167007</v>
      </c>
      <c r="H32" s="13" t="s">
        <v>59</v>
      </c>
      <c r="I32" s="9">
        <v>101</v>
      </c>
      <c r="J32" s="9">
        <v>161</v>
      </c>
      <c r="K32" s="9">
        <v>203</v>
      </c>
      <c r="L32" s="9">
        <v>248</v>
      </c>
      <c r="M32" s="9">
        <v>355</v>
      </c>
      <c r="N32" s="9">
        <v>500</v>
      </c>
      <c r="O32" s="9">
        <v>599</v>
      </c>
      <c r="P32" s="9">
        <v>814</v>
      </c>
      <c r="Q32" s="9">
        <v>961</v>
      </c>
      <c r="R32" s="9">
        <v>1022</v>
      </c>
      <c r="S32" s="9">
        <v>1103</v>
      </c>
      <c r="T32" s="9">
        <v>1190</v>
      </c>
      <c r="U32" s="9">
        <v>1279</v>
      </c>
      <c r="V32" s="9">
        <v>1439</v>
      </c>
      <c r="W32" s="9">
        <v>1639</v>
      </c>
      <c r="X32" s="9">
        <v>1763</v>
      </c>
      <c r="Y32" s="9">
        <v>1934</v>
      </c>
      <c r="Z32" s="9">
        <v>2046</v>
      </c>
      <c r="AA32" s="9">
        <v>2286</v>
      </c>
      <c r="AB32" s="9">
        <v>2526</v>
      </c>
      <c r="AC32" s="9">
        <v>2840</v>
      </c>
      <c r="AD32" s="9">
        <v>3069</v>
      </c>
      <c r="AE32" s="9">
        <v>3447</v>
      </c>
      <c r="AF32" s="9">
        <v>3700</v>
      </c>
      <c r="AG32" s="9">
        <v>4028</v>
      </c>
      <c r="AH32" s="9">
        <v>4435</v>
      </c>
      <c r="AI32" s="9">
        <v>4947</v>
      </c>
      <c r="AJ32" s="9">
        <v>5568</v>
      </c>
      <c r="AK32" s="9">
        <v>6131</v>
      </c>
      <c r="AL32" s="9">
        <v>6443</v>
      </c>
      <c r="AM32" s="9">
        <v>6830</v>
      </c>
      <c r="AN32" s="9">
        <v>7206</v>
      </c>
      <c r="AO32" s="9">
        <v>7693</v>
      </c>
      <c r="AP32" s="9">
        <v>8419</v>
      </c>
      <c r="AQ32" s="9">
        <v>9141</v>
      </c>
      <c r="AR32" s="9">
        <v>9685</v>
      </c>
      <c r="AS32" s="9">
        <v>10151</v>
      </c>
      <c r="AT32" s="9">
        <v>10483</v>
      </c>
      <c r="AU32" s="9">
        <v>10948</v>
      </c>
      <c r="AV32" s="9">
        <v>11445</v>
      </c>
      <c r="AW32" s="9">
        <v>11927</v>
      </c>
      <c r="AX32" s="9">
        <v>12540</v>
      </c>
      <c r="AY32" s="9">
        <v>13216</v>
      </c>
      <c r="AZ32" s="9">
        <v>13822</v>
      </c>
      <c r="BA32" s="9">
        <v>14385</v>
      </c>
      <c r="BB32" s="9">
        <v>14777</v>
      </c>
    </row>
    <row r="33" spans="1:85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Israel</v>
      </c>
      <c r="D33" s="6">
        <f t="shared" si="7"/>
        <v>13713</v>
      </c>
      <c r="E33" s="6">
        <f>IF(COUNTIF(I33:XFD33,"&gt;"&amp;0)=0,,HLOOKUP(COUNTIF(I33:XFD33,"&gt;"&amp;0)-1,I$1:XFD33,A33+1,FALSE))</f>
        <v>13713</v>
      </c>
      <c r="F33" s="7">
        <f>IF(COUNTIF(I33:XFD33,"&gt;"&amp;0)=0,,HLOOKUP(COUNTIF(I33:XFD33,"&gt;"&amp;0)-MIN($F$1+1,COUNTIF(I33:XFD33,"&gt;"&amp;0)),I$1:XFD33,A33+1,FALSE))</f>
        <v>12501</v>
      </c>
      <c r="G33" s="8">
        <f t="shared" si="8"/>
        <v>1.0186794476984602</v>
      </c>
      <c r="H33" s="13" t="s">
        <v>79</v>
      </c>
      <c r="I33" s="9">
        <v>100</v>
      </c>
      <c r="J33" s="9">
        <v>126</v>
      </c>
      <c r="K33" s="9">
        <v>155</v>
      </c>
      <c r="L33" s="9">
        <v>213</v>
      </c>
      <c r="M33" s="9">
        <v>218</v>
      </c>
      <c r="N33" s="9">
        <v>250</v>
      </c>
      <c r="O33" s="9">
        <v>304</v>
      </c>
      <c r="P33" s="9">
        <v>427</v>
      </c>
      <c r="Q33" s="9">
        <v>529</v>
      </c>
      <c r="R33" s="9">
        <v>712</v>
      </c>
      <c r="S33" s="9">
        <v>883</v>
      </c>
      <c r="T33" s="9">
        <v>1071</v>
      </c>
      <c r="U33" s="9">
        <v>1238</v>
      </c>
      <c r="V33" s="9">
        <v>2369</v>
      </c>
      <c r="W33" s="9">
        <v>2693</v>
      </c>
      <c r="X33" s="9">
        <v>3035</v>
      </c>
      <c r="Y33" s="9">
        <v>3619</v>
      </c>
      <c r="Z33" s="9">
        <v>4247</v>
      </c>
      <c r="AA33" s="9">
        <v>4695</v>
      </c>
      <c r="AB33" s="9">
        <v>5358</v>
      </c>
      <c r="AC33" s="9">
        <v>6092</v>
      </c>
      <c r="AD33" s="9">
        <v>6857</v>
      </c>
      <c r="AE33" s="9">
        <v>7428</v>
      </c>
      <c r="AF33" s="9">
        <v>7851</v>
      </c>
      <c r="AG33" s="9">
        <v>8430</v>
      </c>
      <c r="AH33" s="9">
        <v>8904</v>
      </c>
      <c r="AI33" s="9">
        <v>9248</v>
      </c>
      <c r="AJ33" s="9">
        <v>9404</v>
      </c>
      <c r="AK33" s="9">
        <v>9968</v>
      </c>
      <c r="AL33" s="9">
        <v>10408</v>
      </c>
      <c r="AM33" s="9">
        <v>10743</v>
      </c>
      <c r="AN33" s="9">
        <v>11145</v>
      </c>
      <c r="AO33" s="9">
        <v>11586</v>
      </c>
      <c r="AP33" s="9">
        <v>12046</v>
      </c>
      <c r="AQ33" s="9">
        <v>12501</v>
      </c>
      <c r="AR33" s="9">
        <v>12758</v>
      </c>
      <c r="AS33" s="9">
        <v>12982</v>
      </c>
      <c r="AT33" s="9">
        <v>13265</v>
      </c>
      <c r="AU33" s="9">
        <v>13491</v>
      </c>
      <c r="AV33" s="9">
        <v>13713</v>
      </c>
    </row>
    <row r="34" spans="1:85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Japan</v>
      </c>
      <c r="D34" s="6">
        <f t="shared" si="7"/>
        <v>10797</v>
      </c>
      <c r="E34" s="6">
        <f>IF(COUNTIF(I34:XFD34,"&gt;"&amp;0)=0,,HLOOKUP(COUNTIF(I34:XFD34,"&gt;"&amp;0)-1,I$1:XFD34,A34+1,FALSE))</f>
        <v>10797</v>
      </c>
      <c r="F34" s="7">
        <f>IF(COUNTIF(I34:XFD34,"&gt;"&amp;0)=0,,HLOOKUP(COUNTIF(I34:XFD34,"&gt;"&amp;0)-MIN($F$1+1,COUNTIF(I34:XFD34,"&gt;"&amp;0)),I$1:XFD34,A34+1,FALSE))</f>
        <v>8100</v>
      </c>
      <c r="G34" s="8">
        <f t="shared" si="8"/>
        <v>1.0591649887403565</v>
      </c>
      <c r="H34" s="13" t="s">
        <v>36</v>
      </c>
      <c r="I34" s="9">
        <v>105</v>
      </c>
      <c r="J34" s="9">
        <v>122</v>
      </c>
      <c r="K34" s="9">
        <v>147</v>
      </c>
      <c r="L34" s="9">
        <v>159</v>
      </c>
      <c r="M34" s="9">
        <v>170</v>
      </c>
      <c r="N34" s="9">
        <v>189</v>
      </c>
      <c r="O34" s="9">
        <v>214</v>
      </c>
      <c r="P34" s="9">
        <v>228</v>
      </c>
      <c r="Q34" s="9">
        <v>241</v>
      </c>
      <c r="R34" s="9">
        <v>256</v>
      </c>
      <c r="S34" s="9">
        <v>274</v>
      </c>
      <c r="T34" s="9">
        <v>293</v>
      </c>
      <c r="U34" s="9">
        <v>331</v>
      </c>
      <c r="V34" s="9">
        <v>360</v>
      </c>
      <c r="W34" s="9">
        <v>420</v>
      </c>
      <c r="X34" s="9">
        <v>461</v>
      </c>
      <c r="Y34" s="9">
        <v>502</v>
      </c>
      <c r="Z34" s="9">
        <v>511</v>
      </c>
      <c r="AA34" s="9">
        <v>581</v>
      </c>
      <c r="AB34" s="9">
        <v>639</v>
      </c>
      <c r="AC34" s="9">
        <v>639</v>
      </c>
      <c r="AD34" s="9">
        <v>701</v>
      </c>
      <c r="AE34" s="9">
        <v>773</v>
      </c>
      <c r="AF34" s="9">
        <v>839</v>
      </c>
      <c r="AG34" s="9">
        <v>839</v>
      </c>
      <c r="AH34" s="9">
        <v>878</v>
      </c>
      <c r="AI34" s="9">
        <v>889</v>
      </c>
      <c r="AJ34" s="9">
        <v>924</v>
      </c>
      <c r="AK34" s="9">
        <v>963</v>
      </c>
      <c r="AL34" s="9">
        <v>1007</v>
      </c>
      <c r="AM34" s="9">
        <v>1101</v>
      </c>
      <c r="AN34" s="9">
        <v>1128</v>
      </c>
      <c r="AO34" s="9">
        <v>1193</v>
      </c>
      <c r="AP34" s="9">
        <v>1307</v>
      </c>
      <c r="AQ34" s="9">
        <v>1387</v>
      </c>
      <c r="AR34" s="9">
        <v>1468</v>
      </c>
      <c r="AS34" s="9">
        <v>1693</v>
      </c>
      <c r="AT34" s="9">
        <v>1866</v>
      </c>
      <c r="AU34" s="9">
        <v>1866</v>
      </c>
      <c r="AV34" s="9">
        <v>1953</v>
      </c>
      <c r="AW34" s="9">
        <v>2178</v>
      </c>
      <c r="AX34" s="9">
        <v>2495</v>
      </c>
      <c r="AY34" s="9">
        <v>2617</v>
      </c>
      <c r="AZ34" s="9">
        <v>3139</v>
      </c>
      <c r="BA34" s="9">
        <v>3139</v>
      </c>
      <c r="BB34" s="9">
        <v>3654</v>
      </c>
      <c r="BC34" s="9">
        <v>3906</v>
      </c>
      <c r="BD34" s="9">
        <v>4257</v>
      </c>
      <c r="BE34" s="9">
        <v>4667</v>
      </c>
      <c r="BF34" s="9">
        <v>5530</v>
      </c>
      <c r="BG34" s="9">
        <v>6005</v>
      </c>
      <c r="BH34" s="9">
        <v>6748</v>
      </c>
      <c r="BI34" s="9">
        <v>7370</v>
      </c>
      <c r="BJ34" s="9">
        <v>7645</v>
      </c>
      <c r="BK34" s="9">
        <v>8100</v>
      </c>
      <c r="BL34" s="9">
        <v>8626</v>
      </c>
      <c r="BM34" s="9">
        <v>9787</v>
      </c>
      <c r="BN34" s="9">
        <v>10296</v>
      </c>
      <c r="BO34" s="9">
        <v>10797</v>
      </c>
      <c r="BP34" s="9">
        <v>10797</v>
      </c>
      <c r="CD34" s="9">
        <v>0</v>
      </c>
      <c r="CE34" s="9">
        <v>0</v>
      </c>
      <c r="CF34" s="9">
        <v>0</v>
      </c>
    </row>
    <row r="35" spans="1:85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Korea, South</v>
      </c>
      <c r="D35" s="6">
        <f t="shared" si="7"/>
        <v>10674</v>
      </c>
      <c r="E35" s="6">
        <f>IF(COUNTIF(I35:XFD35,"&gt;"&amp;0)=0,,HLOOKUP(COUNTIF(I35:XFD35,"&gt;"&amp;0)-1,I$1:XFD35,A35+1,FALSE))</f>
        <v>10674</v>
      </c>
      <c r="F35" s="7">
        <f>IF(COUNTIF(I35:XFD35,"&gt;"&amp;0)=0,,HLOOKUP(COUNTIF(I35:XFD35,"&gt;"&amp;0)-MIN($F$1+1,COUNTIF(I35:XFD35,"&gt;"&amp;0)),I$1:XFD35,A35+1,FALSE))</f>
        <v>10591</v>
      </c>
      <c r="G35" s="8">
        <f t="shared" si="8"/>
        <v>1.0015624782090968</v>
      </c>
      <c r="H35" s="13" t="s">
        <v>339</v>
      </c>
      <c r="I35" s="9">
        <v>104</v>
      </c>
      <c r="J35" s="9">
        <v>204</v>
      </c>
      <c r="K35" s="9">
        <v>433</v>
      </c>
      <c r="L35" s="9">
        <v>602</v>
      </c>
      <c r="M35" s="9">
        <v>833</v>
      </c>
      <c r="N35" s="9">
        <v>977</v>
      </c>
      <c r="O35" s="9">
        <v>1261</v>
      </c>
      <c r="P35" s="9">
        <v>1766</v>
      </c>
      <c r="Q35" s="9">
        <v>2337</v>
      </c>
      <c r="R35" s="9">
        <v>3150</v>
      </c>
      <c r="S35" s="9">
        <v>3736</v>
      </c>
      <c r="T35" s="9">
        <v>4335</v>
      </c>
      <c r="U35" s="9">
        <v>5186</v>
      </c>
      <c r="V35" s="9">
        <v>5621</v>
      </c>
      <c r="W35" s="9">
        <v>6088</v>
      </c>
      <c r="X35" s="9">
        <v>6593</v>
      </c>
      <c r="Y35" s="9">
        <v>7041</v>
      </c>
      <c r="Z35" s="9">
        <v>7314</v>
      </c>
      <c r="AA35" s="9">
        <v>7478</v>
      </c>
      <c r="AB35" s="9">
        <v>7513</v>
      </c>
      <c r="AC35" s="9">
        <v>7755</v>
      </c>
      <c r="AD35" s="9">
        <v>7869</v>
      </c>
      <c r="AE35" s="9">
        <v>7979</v>
      </c>
      <c r="AF35" s="9">
        <v>8086</v>
      </c>
      <c r="AG35" s="9">
        <v>8162</v>
      </c>
      <c r="AH35" s="9">
        <v>8236</v>
      </c>
      <c r="AI35" s="9">
        <v>8320</v>
      </c>
      <c r="AJ35" s="9">
        <v>8413</v>
      </c>
      <c r="AK35" s="9">
        <v>8565</v>
      </c>
      <c r="AL35" s="9">
        <v>8652</v>
      </c>
      <c r="AM35" s="9">
        <v>8799</v>
      </c>
      <c r="AN35" s="9">
        <v>8961</v>
      </c>
      <c r="AO35" s="9">
        <v>8961</v>
      </c>
      <c r="AP35" s="9">
        <v>9037</v>
      </c>
      <c r="AQ35" s="9">
        <v>9137</v>
      </c>
      <c r="AR35" s="9">
        <v>9241</v>
      </c>
      <c r="AS35" s="9">
        <v>9332</v>
      </c>
      <c r="AT35" s="9">
        <v>9478</v>
      </c>
      <c r="AU35" s="9">
        <v>9583</v>
      </c>
      <c r="AV35" s="9">
        <v>9661</v>
      </c>
      <c r="AW35" s="9">
        <v>9786</v>
      </c>
      <c r="AX35" s="9">
        <v>9887</v>
      </c>
      <c r="AY35" s="9">
        <v>9976</v>
      </c>
      <c r="AZ35" s="9">
        <v>10062</v>
      </c>
      <c r="BA35" s="9">
        <v>10156</v>
      </c>
      <c r="BB35" s="9">
        <v>10237</v>
      </c>
      <c r="BC35" s="9">
        <v>10284</v>
      </c>
      <c r="BD35" s="9">
        <v>10331</v>
      </c>
      <c r="BE35" s="9">
        <v>10384</v>
      </c>
      <c r="BF35" s="9">
        <v>10423</v>
      </c>
      <c r="BG35" s="9">
        <v>10450</v>
      </c>
      <c r="BH35" s="9">
        <v>10480</v>
      </c>
      <c r="BI35" s="9">
        <v>10512</v>
      </c>
      <c r="BJ35" s="9">
        <v>10537</v>
      </c>
      <c r="BK35" s="9">
        <v>10564</v>
      </c>
      <c r="BL35" s="9">
        <v>10591</v>
      </c>
      <c r="BM35" s="9">
        <v>10613</v>
      </c>
      <c r="BN35" s="9">
        <v>10635</v>
      </c>
      <c r="BO35" s="9">
        <v>10653</v>
      </c>
      <c r="BP35" s="9">
        <v>10661</v>
      </c>
      <c r="BQ35" s="9">
        <v>10674</v>
      </c>
      <c r="CD35" s="9">
        <v>0</v>
      </c>
      <c r="CE35" s="9">
        <v>0</v>
      </c>
      <c r="CF35" s="9">
        <v>0</v>
      </c>
      <c r="CG35" s="9">
        <v>0</v>
      </c>
    </row>
    <row r="36" spans="1:85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Chile</v>
      </c>
      <c r="D36" s="6">
        <f t="shared" si="7"/>
        <v>10507</v>
      </c>
      <c r="E36" s="6">
        <f>IF(COUNTIF(I36:XFD36,"&gt;"&amp;0)=0,,HLOOKUP(COUNTIF(I36:XFD36,"&gt;"&amp;0)-1,I$1:XFD36,A36+1,FALSE))</f>
        <v>10507</v>
      </c>
      <c r="F36" s="7">
        <f>IF(COUNTIF(I36:XFD36,"&gt;"&amp;0)=0,,HLOOKUP(COUNTIF(I36:XFD36,"&gt;"&amp;0)-MIN($F$1+1,COUNTIF(I36:XFD36,"&gt;"&amp;0)),I$1:XFD36,A36+1,FALSE))</f>
        <v>8273</v>
      </c>
      <c r="G36" s="8">
        <f t="shared" si="8"/>
        <v>1.0489701782828553</v>
      </c>
      <c r="H36" s="13" t="s">
        <v>124</v>
      </c>
      <c r="I36" s="9">
        <v>155</v>
      </c>
      <c r="J36" s="9">
        <v>201</v>
      </c>
      <c r="K36" s="9">
        <v>238</v>
      </c>
      <c r="L36" s="9">
        <v>238</v>
      </c>
      <c r="M36" s="9">
        <v>434</v>
      </c>
      <c r="N36" s="9">
        <v>537</v>
      </c>
      <c r="O36" s="9">
        <v>632</v>
      </c>
      <c r="P36" s="9">
        <v>746</v>
      </c>
      <c r="Q36" s="9">
        <v>922</v>
      </c>
      <c r="R36" s="9">
        <v>1142</v>
      </c>
      <c r="S36" s="9">
        <v>1306</v>
      </c>
      <c r="T36" s="9">
        <v>1610</v>
      </c>
      <c r="U36" s="9">
        <v>1909</v>
      </c>
      <c r="V36" s="9">
        <v>2139</v>
      </c>
      <c r="W36" s="9">
        <v>2449</v>
      </c>
      <c r="X36" s="9">
        <v>2738</v>
      </c>
      <c r="Y36" s="9">
        <v>3031</v>
      </c>
      <c r="Z36" s="9">
        <v>3404</v>
      </c>
      <c r="AA36" s="9">
        <v>3737</v>
      </c>
      <c r="AB36" s="9">
        <v>4161</v>
      </c>
      <c r="AC36" s="9">
        <v>4471</v>
      </c>
      <c r="AD36" s="9">
        <v>4815</v>
      </c>
      <c r="AE36" s="9">
        <v>5116</v>
      </c>
      <c r="AF36" s="9">
        <v>5546</v>
      </c>
      <c r="AG36" s="9">
        <v>5972</v>
      </c>
      <c r="AH36" s="9">
        <v>6501</v>
      </c>
      <c r="AI36" s="9">
        <v>6927</v>
      </c>
      <c r="AJ36" s="9">
        <v>7213</v>
      </c>
      <c r="AK36" s="9">
        <v>7525</v>
      </c>
      <c r="AL36" s="9">
        <v>7917</v>
      </c>
      <c r="AM36" s="9">
        <v>8273</v>
      </c>
      <c r="AN36" s="9">
        <v>8807</v>
      </c>
      <c r="AO36" s="9">
        <v>9252</v>
      </c>
      <c r="AP36" s="9">
        <v>9730</v>
      </c>
      <c r="AQ36" s="9">
        <v>10088</v>
      </c>
      <c r="AR36" s="9">
        <v>10507</v>
      </c>
    </row>
    <row r="37" spans="1:85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Saudi Arabia</v>
      </c>
      <c r="D37" s="6">
        <f t="shared" si="7"/>
        <v>10484</v>
      </c>
      <c r="E37" s="6">
        <f>IF(COUNTIF(I37:XFD37,"&gt;"&amp;0)=0,,HLOOKUP(COUNTIF(I37:XFD37,"&gt;"&amp;0)-1,I$1:XFD37,A37+1,FALSE))</f>
        <v>10484</v>
      </c>
      <c r="F37" s="7">
        <f>IF(COUNTIF(I37:XFD37,"&gt;"&amp;0)=0,,HLOOKUP(COUNTIF(I37:XFD37,"&gt;"&amp;0)-MIN($F$1+1,COUNTIF(I37:XFD37,"&gt;"&amp;0)),I$1:XFD37,A37+1,FALSE))</f>
        <v>5862</v>
      </c>
      <c r="G37" s="8">
        <f t="shared" si="8"/>
        <v>1.1233012434590843</v>
      </c>
      <c r="H37" s="13" t="s">
        <v>113</v>
      </c>
      <c r="I37" s="9">
        <v>103</v>
      </c>
      <c r="J37" s="9">
        <v>103</v>
      </c>
      <c r="K37" s="9">
        <v>118</v>
      </c>
      <c r="L37" s="9">
        <v>171</v>
      </c>
      <c r="M37" s="9">
        <v>171</v>
      </c>
      <c r="N37" s="9">
        <v>274</v>
      </c>
      <c r="O37" s="9">
        <v>344</v>
      </c>
      <c r="P37" s="9">
        <v>392</v>
      </c>
      <c r="Q37" s="9">
        <v>511</v>
      </c>
      <c r="R37" s="9">
        <v>562</v>
      </c>
      <c r="S37" s="9">
        <v>767</v>
      </c>
      <c r="T37" s="9">
        <v>900</v>
      </c>
      <c r="U37" s="9">
        <v>1012</v>
      </c>
      <c r="V37" s="9">
        <v>1104</v>
      </c>
      <c r="W37" s="9">
        <v>1203</v>
      </c>
      <c r="X37" s="9">
        <v>1299</v>
      </c>
      <c r="Y37" s="9">
        <v>1453</v>
      </c>
      <c r="Z37" s="9">
        <v>1563</v>
      </c>
      <c r="AA37" s="9">
        <v>1720</v>
      </c>
      <c r="AB37" s="9">
        <v>1885</v>
      </c>
      <c r="AC37" s="9">
        <v>2039</v>
      </c>
      <c r="AD37" s="9">
        <v>2179</v>
      </c>
      <c r="AE37" s="9">
        <v>2402</v>
      </c>
      <c r="AF37" s="9">
        <v>2605</v>
      </c>
      <c r="AG37" s="9">
        <v>2795</v>
      </c>
      <c r="AH37" s="9">
        <v>2932</v>
      </c>
      <c r="AI37" s="9">
        <v>3287</v>
      </c>
      <c r="AJ37" s="9">
        <v>3651</v>
      </c>
      <c r="AK37" s="9">
        <v>4033</v>
      </c>
      <c r="AL37" s="9">
        <v>4462</v>
      </c>
      <c r="AM37" s="9">
        <v>4934</v>
      </c>
      <c r="AN37" s="9">
        <v>5369</v>
      </c>
      <c r="AO37" s="9">
        <v>5862</v>
      </c>
      <c r="AP37" s="9">
        <v>6380</v>
      </c>
      <c r="AQ37" s="9">
        <v>7142</v>
      </c>
      <c r="AR37" s="9">
        <v>8274</v>
      </c>
      <c r="AS37" s="9">
        <v>9362</v>
      </c>
      <c r="AT37" s="9">
        <v>10484</v>
      </c>
    </row>
    <row r="38" spans="1:85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Ecuador</v>
      </c>
      <c r="D38" s="6">
        <f t="shared" si="7"/>
        <v>10128</v>
      </c>
      <c r="E38" s="6">
        <f>IF(COUNTIF(I38:XFD38,"&gt;"&amp;0)=0,,HLOOKUP(COUNTIF(I38:XFD38,"&gt;"&amp;0)-1,I$1:XFD38,A38+1,FALSE))</f>
        <v>10128</v>
      </c>
      <c r="F38" s="7">
        <f>IF(COUNTIF(I38:XFD38,"&gt;"&amp;0)=0,,HLOOKUP(COUNTIF(I38:XFD38,"&gt;"&amp;0)-MIN($F$1+1,COUNTIF(I38:XFD38,"&gt;"&amp;0)),I$1:XFD38,A38+1,FALSE))</f>
        <v>7858</v>
      </c>
      <c r="G38" s="8">
        <f t="shared" si="8"/>
        <v>1.0520644207059131</v>
      </c>
      <c r="H38" s="13" t="s">
        <v>103</v>
      </c>
      <c r="I38" s="9">
        <v>111</v>
      </c>
      <c r="J38" s="9">
        <v>199</v>
      </c>
      <c r="K38" s="9">
        <v>367</v>
      </c>
      <c r="L38" s="9">
        <v>506</v>
      </c>
      <c r="M38" s="9">
        <v>789</v>
      </c>
      <c r="N38" s="9">
        <v>981</v>
      </c>
      <c r="O38" s="9">
        <v>1082</v>
      </c>
      <c r="P38" s="9">
        <v>1173</v>
      </c>
      <c r="Q38" s="9">
        <v>1403</v>
      </c>
      <c r="R38" s="9">
        <v>1595</v>
      </c>
      <c r="S38" s="9">
        <v>1823</v>
      </c>
      <c r="T38" s="9">
        <v>1924</v>
      </c>
      <c r="U38" s="9">
        <v>1962</v>
      </c>
      <c r="V38" s="9">
        <v>2240</v>
      </c>
      <c r="W38" s="9">
        <v>2748</v>
      </c>
      <c r="X38" s="9">
        <v>3163</v>
      </c>
      <c r="Y38" s="9">
        <v>3368</v>
      </c>
      <c r="Z38" s="9">
        <v>3465</v>
      </c>
      <c r="AA38" s="9">
        <v>3646</v>
      </c>
      <c r="AB38" s="9">
        <v>3747</v>
      </c>
      <c r="AC38" s="9">
        <v>3747</v>
      </c>
      <c r="AD38" s="9">
        <v>4450</v>
      </c>
      <c r="AE38" s="9">
        <v>4965</v>
      </c>
      <c r="AF38" s="9">
        <v>7161</v>
      </c>
      <c r="AG38" s="9">
        <v>7257</v>
      </c>
      <c r="AH38" s="9">
        <v>7466</v>
      </c>
      <c r="AI38" s="9">
        <v>7529</v>
      </c>
      <c r="AJ38" s="9">
        <v>7603</v>
      </c>
      <c r="AK38" s="9">
        <v>7858</v>
      </c>
      <c r="AL38" s="9">
        <v>8225</v>
      </c>
      <c r="AM38" s="9">
        <v>8450</v>
      </c>
      <c r="AN38" s="9">
        <v>9022</v>
      </c>
      <c r="AO38" s="9">
        <v>9468</v>
      </c>
      <c r="AP38" s="9">
        <v>10128</v>
      </c>
    </row>
    <row r="39" spans="1:85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Poland</v>
      </c>
      <c r="D39" s="6">
        <f t="shared" si="7"/>
        <v>9593</v>
      </c>
      <c r="E39" s="6">
        <f>IF(COUNTIF(I39:XFD39,"&gt;"&amp;0)=0,,HLOOKUP(COUNTIF(I39:XFD39,"&gt;"&amp;0)-1,I$1:XFD39,A39+1,FALSE))</f>
        <v>9593</v>
      </c>
      <c r="F39" s="7">
        <f>IF(COUNTIF(I39:XFD39,"&gt;"&amp;0)=0,,HLOOKUP(COUNTIF(I39:XFD39,"&gt;"&amp;0)-MIN($F$1+1,COUNTIF(I39:XFD39,"&gt;"&amp;0)),I$1:XFD39,A39+1,FALSE))</f>
        <v>7582</v>
      </c>
      <c r="G39" s="8">
        <f t="shared" si="8"/>
        <v>1.0481758102993941</v>
      </c>
      <c r="H39" s="13" t="s">
        <v>137</v>
      </c>
      <c r="I39" s="9">
        <v>103</v>
      </c>
      <c r="J39" s="9">
        <v>119</v>
      </c>
      <c r="K39" s="9">
        <v>177</v>
      </c>
      <c r="L39" s="9">
        <v>238</v>
      </c>
      <c r="M39" s="9">
        <v>251</v>
      </c>
      <c r="N39" s="9">
        <v>355</v>
      </c>
      <c r="O39" s="9">
        <v>425</v>
      </c>
      <c r="P39" s="9">
        <v>536</v>
      </c>
      <c r="Q39" s="9">
        <v>634</v>
      </c>
      <c r="R39" s="9">
        <v>749</v>
      </c>
      <c r="S39" s="9">
        <v>901</v>
      </c>
      <c r="T39" s="9">
        <v>1051</v>
      </c>
      <c r="U39" s="9">
        <v>1221</v>
      </c>
      <c r="V39" s="9">
        <v>1389</v>
      </c>
      <c r="W39" s="9">
        <v>1638</v>
      </c>
      <c r="X39" s="9">
        <v>1862</v>
      </c>
      <c r="Y39" s="9">
        <v>2055</v>
      </c>
      <c r="Z39" s="9">
        <v>2311</v>
      </c>
      <c r="AA39" s="9">
        <v>2554</v>
      </c>
      <c r="AB39" s="9">
        <v>2946</v>
      </c>
      <c r="AC39" s="9">
        <v>3383</v>
      </c>
      <c r="AD39" s="9">
        <v>3627</v>
      </c>
      <c r="AE39" s="9">
        <v>4102</v>
      </c>
      <c r="AF39" s="9">
        <v>4413</v>
      </c>
      <c r="AG39" s="9">
        <v>4848</v>
      </c>
      <c r="AH39" s="9">
        <v>5205</v>
      </c>
      <c r="AI39" s="9">
        <v>5575</v>
      </c>
      <c r="AJ39" s="9">
        <v>5955</v>
      </c>
      <c r="AK39" s="9">
        <v>6356</v>
      </c>
      <c r="AL39" s="9">
        <v>6674</v>
      </c>
      <c r="AM39" s="9">
        <v>6934</v>
      </c>
      <c r="AN39" s="9">
        <v>7202</v>
      </c>
      <c r="AO39" s="9">
        <v>7582</v>
      </c>
      <c r="AP39" s="9">
        <v>7918</v>
      </c>
      <c r="AQ39" s="9">
        <v>8379</v>
      </c>
      <c r="AR39" s="9">
        <v>8742</v>
      </c>
      <c r="AS39" s="9">
        <v>9287</v>
      </c>
      <c r="AT39" s="9">
        <v>9593</v>
      </c>
    </row>
    <row r="40" spans="1:85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Romania</v>
      </c>
      <c r="D40" s="6">
        <f t="shared" si="7"/>
        <v>8936</v>
      </c>
      <c r="E40" s="6">
        <f>IF(COUNTIF(I40:XFD40,"&gt;"&amp;0)=0,,HLOOKUP(COUNTIF(I40:XFD40,"&gt;"&amp;0)-1,I$1:XFD40,A40+1,FALSE))</f>
        <v>8936</v>
      </c>
      <c r="F40" s="7">
        <f>IF(COUNTIF(I40:XFD40,"&gt;"&amp;0)=0,,HLOOKUP(COUNTIF(I40:XFD40,"&gt;"&amp;0)-MIN($F$1+1,COUNTIF(I40:XFD40,"&gt;"&amp;0)),I$1:XFD40,A40+1,FALSE))</f>
        <v>7216</v>
      </c>
      <c r="G40" s="8">
        <f t="shared" si="8"/>
        <v>1.0436847244741738</v>
      </c>
      <c r="H40" s="13" t="s">
        <v>86</v>
      </c>
      <c r="I40" s="9">
        <v>123</v>
      </c>
      <c r="J40" s="9">
        <v>131</v>
      </c>
      <c r="K40" s="9">
        <v>158</v>
      </c>
      <c r="L40" s="9">
        <v>184</v>
      </c>
      <c r="M40" s="9">
        <v>260</v>
      </c>
      <c r="N40" s="9">
        <v>277</v>
      </c>
      <c r="O40" s="9">
        <v>308</v>
      </c>
      <c r="P40" s="9">
        <v>367</v>
      </c>
      <c r="Q40" s="9">
        <v>433</v>
      </c>
      <c r="R40" s="9">
        <v>576</v>
      </c>
      <c r="S40" s="9">
        <v>794</v>
      </c>
      <c r="T40" s="9">
        <v>906</v>
      </c>
      <c r="U40" s="9">
        <v>1029</v>
      </c>
      <c r="V40" s="9">
        <v>1292</v>
      </c>
      <c r="W40" s="9">
        <v>1452</v>
      </c>
      <c r="X40" s="9">
        <v>1815</v>
      </c>
      <c r="Y40" s="9">
        <v>2109</v>
      </c>
      <c r="Z40" s="9">
        <v>2245</v>
      </c>
      <c r="AA40" s="9">
        <v>2460</v>
      </c>
      <c r="AB40" s="9">
        <v>2738</v>
      </c>
      <c r="AC40" s="9">
        <v>3183</v>
      </c>
      <c r="AD40" s="9">
        <v>3613</v>
      </c>
      <c r="AE40" s="9">
        <v>3864</v>
      </c>
      <c r="AF40" s="9">
        <v>4057</v>
      </c>
      <c r="AG40" s="9">
        <v>4417</v>
      </c>
      <c r="AH40" s="9">
        <v>4761</v>
      </c>
      <c r="AI40" s="9">
        <v>5202</v>
      </c>
      <c r="AJ40" s="9">
        <v>5467</v>
      </c>
      <c r="AK40" s="9">
        <v>5990</v>
      </c>
      <c r="AL40" s="9">
        <v>6300</v>
      </c>
      <c r="AM40" s="9">
        <v>6633</v>
      </c>
      <c r="AN40" s="9">
        <v>6879</v>
      </c>
      <c r="AO40" s="9">
        <v>7216</v>
      </c>
      <c r="AP40" s="9">
        <v>7707</v>
      </c>
      <c r="AQ40" s="9">
        <v>8067</v>
      </c>
      <c r="AR40" s="9">
        <v>8418</v>
      </c>
      <c r="AS40" s="9">
        <v>8746</v>
      </c>
      <c r="AT40" s="9">
        <v>8936</v>
      </c>
    </row>
    <row r="41" spans="1:85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Pakistan</v>
      </c>
      <c r="D41" s="6">
        <f t="shared" si="7"/>
        <v>8418</v>
      </c>
      <c r="E41" s="6">
        <f>IF(COUNTIF(I41:XFD41,"&gt;"&amp;0)=0,,HLOOKUP(COUNTIF(I41:XFD41,"&gt;"&amp;0)-1,I$1:XFD41,A41+1,FALSE))</f>
        <v>8418</v>
      </c>
      <c r="F41" s="7">
        <f>IF(COUNTIF(I41:XFD41,"&gt;"&amp;0)=0,,HLOOKUP(COUNTIF(I41:XFD41,"&gt;"&amp;0)-MIN($F$1+1,COUNTIF(I41:XFD41,"&gt;"&amp;0)),I$1:XFD41,A41+1,FALSE))</f>
        <v>6383</v>
      </c>
      <c r="G41" s="8">
        <f t="shared" si="8"/>
        <v>1.0569071000473558</v>
      </c>
      <c r="H41" s="13" t="s">
        <v>80</v>
      </c>
      <c r="I41" s="9">
        <v>136</v>
      </c>
      <c r="J41" s="9">
        <v>236</v>
      </c>
      <c r="K41" s="9">
        <v>299</v>
      </c>
      <c r="L41" s="9">
        <v>454</v>
      </c>
      <c r="M41" s="9">
        <v>501</v>
      </c>
      <c r="N41" s="9">
        <v>730</v>
      </c>
      <c r="O41" s="9">
        <v>776</v>
      </c>
      <c r="P41" s="9">
        <v>875</v>
      </c>
      <c r="Q41" s="9">
        <v>972</v>
      </c>
      <c r="R41" s="9">
        <v>1063</v>
      </c>
      <c r="S41" s="9">
        <v>1201</v>
      </c>
      <c r="T41" s="9">
        <v>1373</v>
      </c>
      <c r="U41" s="9">
        <v>1495</v>
      </c>
      <c r="V41" s="9">
        <v>1597</v>
      </c>
      <c r="W41" s="9">
        <v>1717</v>
      </c>
      <c r="X41" s="9">
        <v>1938</v>
      </c>
      <c r="Y41" s="9">
        <v>2118</v>
      </c>
      <c r="Z41" s="9">
        <v>2421</v>
      </c>
      <c r="AA41" s="9">
        <v>2686</v>
      </c>
      <c r="AB41" s="9">
        <v>2818</v>
      </c>
      <c r="AC41" s="9">
        <v>3157</v>
      </c>
      <c r="AD41" s="9">
        <v>3766</v>
      </c>
      <c r="AE41" s="9">
        <v>4035</v>
      </c>
      <c r="AF41" s="9">
        <v>4263</v>
      </c>
      <c r="AG41" s="9">
        <v>4489</v>
      </c>
      <c r="AH41" s="9">
        <v>4695</v>
      </c>
      <c r="AI41" s="9">
        <v>5011</v>
      </c>
      <c r="AJ41" s="9">
        <v>5230</v>
      </c>
      <c r="AK41" s="9">
        <v>5496</v>
      </c>
      <c r="AL41" s="9">
        <v>5837</v>
      </c>
      <c r="AM41" s="9">
        <v>6383</v>
      </c>
      <c r="AN41" s="9">
        <v>6919</v>
      </c>
      <c r="AO41" s="9">
        <v>7025</v>
      </c>
      <c r="AP41" s="9">
        <v>7638</v>
      </c>
      <c r="AQ41" s="9">
        <v>8348</v>
      </c>
      <c r="AR41" s="9">
        <v>8418</v>
      </c>
    </row>
    <row r="42" spans="1:85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Mexico</v>
      </c>
      <c r="D42" s="6">
        <f t="shared" si="7"/>
        <v>8261</v>
      </c>
      <c r="E42" s="6">
        <f>IF(COUNTIF(I42:XFD42,"&gt;"&amp;0)=0,,HLOOKUP(COUNTIF(I42:XFD42,"&gt;"&amp;0)-1,I$1:XFD42,A42+1,FALSE))</f>
        <v>8261</v>
      </c>
      <c r="F42" s="7">
        <f>IF(COUNTIF(I42:XFD42,"&gt;"&amp;0)=0,,HLOOKUP(COUNTIF(I42:XFD42,"&gt;"&amp;0)-MIN($F$1+1,COUNTIF(I42:XFD42,"&gt;"&amp;0)),I$1:XFD42,A42+1,FALSE))</f>
        <v>5399</v>
      </c>
      <c r="G42" s="8">
        <f t="shared" si="8"/>
        <v>1.0887893369043578</v>
      </c>
      <c r="H42" s="13" t="s">
        <v>94</v>
      </c>
      <c r="I42" s="9">
        <v>118</v>
      </c>
      <c r="J42" s="9">
        <v>164</v>
      </c>
      <c r="K42" s="9">
        <v>203</v>
      </c>
      <c r="L42" s="9">
        <v>251</v>
      </c>
      <c r="M42" s="9">
        <v>316</v>
      </c>
      <c r="N42" s="9">
        <v>367</v>
      </c>
      <c r="O42" s="9">
        <v>405</v>
      </c>
      <c r="P42" s="9">
        <v>475</v>
      </c>
      <c r="Q42" s="9">
        <v>585</v>
      </c>
      <c r="R42" s="9">
        <v>717</v>
      </c>
      <c r="S42" s="9">
        <v>848</v>
      </c>
      <c r="T42" s="9">
        <v>993</v>
      </c>
      <c r="U42" s="9">
        <v>1094</v>
      </c>
      <c r="V42" s="9">
        <v>1215</v>
      </c>
      <c r="W42" s="9">
        <v>1378</v>
      </c>
      <c r="X42" s="9">
        <v>1510</v>
      </c>
      <c r="Y42" s="9">
        <v>1688</v>
      </c>
      <c r="Z42" s="9">
        <v>1890</v>
      </c>
      <c r="AA42" s="9">
        <v>2143</v>
      </c>
      <c r="AB42" s="9">
        <v>2439</v>
      </c>
      <c r="AC42" s="9">
        <v>2785</v>
      </c>
      <c r="AD42" s="9">
        <v>3181</v>
      </c>
      <c r="AE42" s="9">
        <v>3441</v>
      </c>
      <c r="AF42" s="9">
        <v>3844</v>
      </c>
      <c r="AG42" s="9">
        <v>4219</v>
      </c>
      <c r="AH42" s="9">
        <v>4661</v>
      </c>
      <c r="AI42" s="9">
        <v>5014</v>
      </c>
      <c r="AJ42" s="9">
        <v>5399</v>
      </c>
      <c r="AK42" s="9">
        <v>5847</v>
      </c>
      <c r="AL42" s="9">
        <v>6297</v>
      </c>
      <c r="AM42" s="9">
        <v>6875</v>
      </c>
      <c r="AN42" s="9">
        <v>7497</v>
      </c>
      <c r="AO42" s="9">
        <v>8261</v>
      </c>
    </row>
    <row r="43" spans="1:85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Singapore</v>
      </c>
      <c r="D43" s="6">
        <f t="shared" si="7"/>
        <v>8014</v>
      </c>
      <c r="E43" s="6">
        <f>IF(COUNTIF(I43:XFD43,"&gt;"&amp;0)=0,,HLOOKUP(COUNTIF(I43:XFD43,"&gt;"&amp;0)-1,I$1:XFD43,A43+1,FALSE))</f>
        <v>8014</v>
      </c>
      <c r="F43" s="7">
        <f>IF(COUNTIF(I43:XFD43,"&gt;"&amp;0)=0,,HLOOKUP(COUNTIF(I43:XFD43,"&gt;"&amp;0)-MIN($F$1+1,COUNTIF(I43:XFD43,"&gt;"&amp;0)),I$1:XFD43,A43+1,FALSE))</f>
        <v>3699</v>
      </c>
      <c r="G43" s="8">
        <f t="shared" si="8"/>
        <v>1.1672207549220757</v>
      </c>
      <c r="H43" s="13" t="s">
        <v>40</v>
      </c>
      <c r="I43" s="9">
        <v>102</v>
      </c>
      <c r="J43" s="9">
        <v>106</v>
      </c>
      <c r="K43" s="9">
        <v>108</v>
      </c>
      <c r="L43" s="9">
        <v>110</v>
      </c>
      <c r="M43" s="9">
        <v>110</v>
      </c>
      <c r="N43" s="9">
        <v>117</v>
      </c>
      <c r="O43" s="9">
        <v>130</v>
      </c>
      <c r="P43" s="9">
        <v>138</v>
      </c>
      <c r="Q43" s="9">
        <v>150</v>
      </c>
      <c r="R43" s="9">
        <v>150</v>
      </c>
      <c r="S43" s="9">
        <v>160</v>
      </c>
      <c r="T43" s="9">
        <v>178</v>
      </c>
      <c r="U43" s="9">
        <v>178</v>
      </c>
      <c r="V43" s="9">
        <v>200</v>
      </c>
      <c r="W43" s="9">
        <v>212</v>
      </c>
      <c r="X43" s="9">
        <v>226</v>
      </c>
      <c r="Y43" s="9">
        <v>243</v>
      </c>
      <c r="Z43" s="9">
        <v>266</v>
      </c>
      <c r="AA43" s="9">
        <v>313</v>
      </c>
      <c r="AB43" s="9">
        <v>345</v>
      </c>
      <c r="AC43" s="9">
        <v>385</v>
      </c>
      <c r="AD43" s="9">
        <v>432</v>
      </c>
      <c r="AE43" s="9">
        <v>455</v>
      </c>
      <c r="AF43" s="9">
        <v>509</v>
      </c>
      <c r="AG43" s="9">
        <v>558</v>
      </c>
      <c r="AH43" s="9">
        <v>631</v>
      </c>
      <c r="AI43" s="9">
        <v>683</v>
      </c>
      <c r="AJ43" s="9">
        <v>732</v>
      </c>
      <c r="AK43" s="9">
        <v>802</v>
      </c>
      <c r="AL43" s="9">
        <v>844</v>
      </c>
      <c r="AM43" s="9">
        <v>879</v>
      </c>
      <c r="AN43" s="9">
        <v>926</v>
      </c>
      <c r="AO43" s="9">
        <v>1000</v>
      </c>
      <c r="AP43" s="9">
        <v>1049</v>
      </c>
      <c r="AQ43" s="9">
        <v>1114</v>
      </c>
      <c r="AR43" s="9">
        <v>1189</v>
      </c>
      <c r="AS43" s="9">
        <v>1309</v>
      </c>
      <c r="AT43" s="9">
        <v>1375</v>
      </c>
      <c r="AU43" s="9">
        <v>1481</v>
      </c>
      <c r="AV43" s="9">
        <v>1623</v>
      </c>
      <c r="AW43" s="9">
        <v>1910</v>
      </c>
      <c r="AX43" s="9">
        <v>2108</v>
      </c>
      <c r="AY43" s="9">
        <v>2299</v>
      </c>
      <c r="AZ43" s="9">
        <v>2532</v>
      </c>
      <c r="BA43" s="9">
        <v>2918</v>
      </c>
      <c r="BB43" s="9">
        <v>3252</v>
      </c>
      <c r="BC43" s="9">
        <v>3699</v>
      </c>
      <c r="BD43" s="9">
        <v>4427</v>
      </c>
      <c r="BE43" s="9">
        <v>5050</v>
      </c>
      <c r="BF43" s="9">
        <v>5992</v>
      </c>
      <c r="BG43" s="9">
        <v>6588</v>
      </c>
      <c r="BH43" s="9">
        <v>8014</v>
      </c>
    </row>
    <row r="44" spans="1:85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Denmark</v>
      </c>
      <c r="D44" s="6">
        <f t="shared" si="7"/>
        <v>7711</v>
      </c>
      <c r="E44" s="6">
        <f>IF(COUNTIF(I44:XFD44,"&gt;"&amp;0)=0,,HLOOKUP(COUNTIF(I44:XFD44,"&gt;"&amp;0)-1,I$1:XFD44,A44+1,FALSE))</f>
        <v>7711</v>
      </c>
      <c r="F44" s="7">
        <f>IF(COUNTIF(I44:XFD44,"&gt;"&amp;0)=0,,HLOOKUP(COUNTIF(I44:XFD44,"&gt;"&amp;0)-MIN($F$1+1,COUNTIF(I44:XFD44,"&gt;"&amp;0)),I$1:XFD44,A44+1,FALSE))</f>
        <v>6876</v>
      </c>
      <c r="G44" s="8">
        <f t="shared" si="8"/>
        <v>1.023186890214832</v>
      </c>
      <c r="H44" s="13" t="s">
        <v>87</v>
      </c>
      <c r="I44" s="9">
        <v>264</v>
      </c>
      <c r="J44" s="9">
        <v>444</v>
      </c>
      <c r="K44" s="9">
        <v>617</v>
      </c>
      <c r="L44" s="9">
        <v>804</v>
      </c>
      <c r="M44" s="9">
        <v>836</v>
      </c>
      <c r="N44" s="9">
        <v>875</v>
      </c>
      <c r="O44" s="9">
        <v>933</v>
      </c>
      <c r="P44" s="9">
        <v>1025</v>
      </c>
      <c r="Q44" s="9">
        <v>1116</v>
      </c>
      <c r="R44" s="9">
        <v>1225</v>
      </c>
      <c r="S44" s="9">
        <v>1337</v>
      </c>
      <c r="T44" s="9">
        <v>1420</v>
      </c>
      <c r="U44" s="9">
        <v>1514</v>
      </c>
      <c r="V44" s="9">
        <v>1572</v>
      </c>
      <c r="W44" s="9">
        <v>1718</v>
      </c>
      <c r="X44" s="9">
        <v>1862</v>
      </c>
      <c r="Y44" s="9">
        <v>2023</v>
      </c>
      <c r="Z44" s="9">
        <v>2200</v>
      </c>
      <c r="AA44" s="9">
        <v>2366</v>
      </c>
      <c r="AB44" s="9">
        <v>2564</v>
      </c>
      <c r="AC44" s="9">
        <v>2755</v>
      </c>
      <c r="AD44" s="9">
        <v>3039</v>
      </c>
      <c r="AE44" s="9">
        <v>3290</v>
      </c>
      <c r="AF44" s="9">
        <v>3573</v>
      </c>
      <c r="AG44" s="9">
        <v>3946</v>
      </c>
      <c r="AH44" s="9">
        <v>4269</v>
      </c>
      <c r="AI44" s="9">
        <v>4561</v>
      </c>
      <c r="AJ44" s="9">
        <v>4875</v>
      </c>
      <c r="AK44" s="9">
        <v>5266</v>
      </c>
      <c r="AL44" s="9">
        <v>5597</v>
      </c>
      <c r="AM44" s="9">
        <v>5830</v>
      </c>
      <c r="AN44" s="9">
        <v>6014</v>
      </c>
      <c r="AO44" s="9">
        <v>6191</v>
      </c>
      <c r="AP44" s="9">
        <v>6369</v>
      </c>
      <c r="AQ44" s="9">
        <v>6513</v>
      </c>
      <c r="AR44" s="9">
        <v>6706</v>
      </c>
      <c r="AS44" s="9">
        <v>6876</v>
      </c>
      <c r="AT44" s="9">
        <v>7074</v>
      </c>
      <c r="AU44" s="9">
        <v>7268</v>
      </c>
      <c r="AV44" s="9">
        <v>7437</v>
      </c>
      <c r="AW44" s="9">
        <v>7580</v>
      </c>
      <c r="AX44" s="9">
        <v>7711</v>
      </c>
    </row>
    <row r="45" spans="1:85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United Arab Emirates</v>
      </c>
      <c r="D45" s="6">
        <f t="shared" si="7"/>
        <v>7265</v>
      </c>
      <c r="E45" s="6">
        <f>IF(COUNTIF(I45:XFD45,"&gt;"&amp;0)=0,,HLOOKUP(COUNTIF(I45:XFD45,"&gt;"&amp;0)-1,I$1:XFD45,A45+1,FALSE))</f>
        <v>7265</v>
      </c>
      <c r="F45" s="7">
        <f>IF(COUNTIF(I45:XFD45,"&gt;"&amp;0)=0,,HLOOKUP(COUNTIF(I45:XFD45,"&gt;"&amp;0)-MIN($F$1+1,COUNTIF(I45:XFD45,"&gt;"&amp;0)),I$1:XFD45,A45+1,FALSE))</f>
        <v>5365</v>
      </c>
      <c r="G45" s="8">
        <f t="shared" si="8"/>
        <v>1.06251037257033</v>
      </c>
      <c r="H45" s="13" t="s">
        <v>55</v>
      </c>
      <c r="I45" s="9">
        <v>113</v>
      </c>
      <c r="J45" s="9">
        <v>140</v>
      </c>
      <c r="K45" s="9">
        <v>140</v>
      </c>
      <c r="L45" s="9">
        <v>153</v>
      </c>
      <c r="M45" s="9">
        <v>153</v>
      </c>
      <c r="N45" s="9">
        <v>198</v>
      </c>
      <c r="O45" s="9">
        <v>248</v>
      </c>
      <c r="P45" s="9">
        <v>333</v>
      </c>
      <c r="Q45" s="9">
        <v>333</v>
      </c>
      <c r="R45" s="9">
        <v>405</v>
      </c>
      <c r="S45" s="9">
        <v>468</v>
      </c>
      <c r="T45" s="9">
        <v>570</v>
      </c>
      <c r="U45" s="9">
        <v>611</v>
      </c>
      <c r="V45" s="9">
        <v>664</v>
      </c>
      <c r="W45" s="9">
        <v>814</v>
      </c>
      <c r="X45" s="9">
        <v>1024</v>
      </c>
      <c r="Y45" s="9">
        <v>1264</v>
      </c>
      <c r="Z45" s="9">
        <v>1505</v>
      </c>
      <c r="AA45" s="9">
        <v>1799</v>
      </c>
      <c r="AB45" s="9">
        <v>2076</v>
      </c>
      <c r="AC45" s="9">
        <v>2359</v>
      </c>
      <c r="AD45" s="9">
        <v>2659</v>
      </c>
      <c r="AE45" s="9">
        <v>2990</v>
      </c>
      <c r="AF45" s="9">
        <v>3360</v>
      </c>
      <c r="AG45" s="9">
        <v>3736</v>
      </c>
      <c r="AH45" s="9">
        <v>4123</v>
      </c>
      <c r="AI45" s="9">
        <v>4521</v>
      </c>
      <c r="AJ45" s="9">
        <v>4933</v>
      </c>
      <c r="AK45" s="9">
        <v>5365</v>
      </c>
      <c r="AL45" s="9">
        <v>5825</v>
      </c>
      <c r="AM45" s="9">
        <v>6302</v>
      </c>
      <c r="AN45" s="9">
        <v>6302</v>
      </c>
      <c r="AO45" s="9">
        <v>6781</v>
      </c>
      <c r="AP45" s="9">
        <v>7265</v>
      </c>
    </row>
    <row r="46" spans="1:85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Norway</v>
      </c>
      <c r="D46" s="6">
        <f t="shared" si="7"/>
        <v>7156</v>
      </c>
      <c r="E46" s="6">
        <f>IF(COUNTIF(I46:XFD46,"&gt;"&amp;0)=0,,HLOOKUP(COUNTIF(I46:XFD46,"&gt;"&amp;0)-1,I$1:XFD46,A46+1,FALSE))</f>
        <v>7156</v>
      </c>
      <c r="F46" s="7">
        <f>IF(COUNTIF(I46:XFD46,"&gt;"&amp;0)=0,,HLOOKUP(COUNTIF(I46:XFD46,"&gt;"&amp;0)-MIN($F$1+1,COUNTIF(I46:XFD46,"&gt;"&amp;0)),I$1:XFD46,A46+1,FALSE))</f>
        <v>6740</v>
      </c>
      <c r="G46" s="8">
        <f t="shared" si="8"/>
        <v>1.0120502746552715</v>
      </c>
      <c r="H46" s="13" t="s">
        <v>85</v>
      </c>
      <c r="I46" s="9">
        <v>108</v>
      </c>
      <c r="J46" s="9">
        <v>147</v>
      </c>
      <c r="K46" s="9">
        <v>176</v>
      </c>
      <c r="L46" s="9">
        <v>205</v>
      </c>
      <c r="M46" s="9">
        <v>400</v>
      </c>
      <c r="N46" s="9">
        <v>598</v>
      </c>
      <c r="O46" s="9">
        <v>702</v>
      </c>
      <c r="P46" s="9">
        <v>996</v>
      </c>
      <c r="Q46" s="9">
        <v>1090</v>
      </c>
      <c r="R46" s="9">
        <v>1221</v>
      </c>
      <c r="S46" s="9">
        <v>1333</v>
      </c>
      <c r="T46" s="9">
        <v>1463</v>
      </c>
      <c r="U46" s="9">
        <v>1550</v>
      </c>
      <c r="V46" s="9">
        <v>1746</v>
      </c>
      <c r="W46" s="9">
        <v>1914</v>
      </c>
      <c r="X46" s="9">
        <v>2118</v>
      </c>
      <c r="Y46" s="9">
        <v>2385</v>
      </c>
      <c r="Z46" s="9">
        <v>2621</v>
      </c>
      <c r="AA46" s="9">
        <v>2863</v>
      </c>
      <c r="AB46" s="9">
        <v>3084</v>
      </c>
      <c r="AC46" s="9">
        <v>3369</v>
      </c>
      <c r="AD46" s="9">
        <v>3755</v>
      </c>
      <c r="AE46" s="9">
        <v>4015</v>
      </c>
      <c r="AF46" s="9">
        <v>4284</v>
      </c>
      <c r="AG46" s="9">
        <v>4445</v>
      </c>
      <c r="AH46" s="9">
        <v>4641</v>
      </c>
      <c r="AI46" s="9">
        <v>4863</v>
      </c>
      <c r="AJ46" s="9">
        <v>5147</v>
      </c>
      <c r="AK46" s="9">
        <v>5370</v>
      </c>
      <c r="AL46" s="9">
        <v>5550</v>
      </c>
      <c r="AM46" s="9">
        <v>5687</v>
      </c>
      <c r="AN46" s="9">
        <v>5865</v>
      </c>
      <c r="AO46" s="9">
        <v>6086</v>
      </c>
      <c r="AP46" s="9">
        <v>6086</v>
      </c>
      <c r="AQ46" s="9">
        <v>6211</v>
      </c>
      <c r="AR46" s="9">
        <v>6314</v>
      </c>
      <c r="AS46" s="9">
        <v>6409</v>
      </c>
      <c r="AT46" s="9">
        <v>6525</v>
      </c>
      <c r="AU46" s="9">
        <v>6603</v>
      </c>
      <c r="AV46" s="9">
        <v>6623</v>
      </c>
      <c r="AW46" s="9">
        <v>6740</v>
      </c>
      <c r="AX46" s="9">
        <v>6896</v>
      </c>
      <c r="AY46" s="9">
        <v>6937</v>
      </c>
      <c r="AZ46" s="9">
        <v>7036</v>
      </c>
      <c r="BA46" s="9">
        <v>7078</v>
      </c>
      <c r="BB46" s="9">
        <v>7156</v>
      </c>
    </row>
    <row r="47" spans="1:85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Czechia</v>
      </c>
      <c r="D47" s="6">
        <f t="shared" si="7"/>
        <v>6900</v>
      </c>
      <c r="E47" s="6">
        <f>IF(COUNTIF(I47:XFD47,"&gt;"&amp;0)=0,,HLOOKUP(COUNTIF(I47:XFD47,"&gt;"&amp;0)-1,I$1:XFD47,A47+1,FALSE))</f>
        <v>6900</v>
      </c>
      <c r="F47" s="7">
        <f>IF(COUNTIF(I47:XFD47,"&gt;"&amp;0)=0,,HLOOKUP(COUNTIF(I47:XFD47,"&gt;"&amp;0)-MIN($F$1+1,COUNTIF(I47:XFD47,"&gt;"&amp;0)),I$1:XFD47,A47+1,FALSE))</f>
        <v>6216</v>
      </c>
      <c r="G47" s="8">
        <f t="shared" si="8"/>
        <v>1.0210984501022999</v>
      </c>
      <c r="H47" s="13" t="s">
        <v>341</v>
      </c>
      <c r="I47" s="9">
        <v>141</v>
      </c>
      <c r="J47" s="9">
        <v>189</v>
      </c>
      <c r="K47" s="9">
        <v>253</v>
      </c>
      <c r="L47" s="9">
        <v>298</v>
      </c>
      <c r="M47" s="9">
        <v>396</v>
      </c>
      <c r="N47" s="9">
        <v>464</v>
      </c>
      <c r="O47" s="9">
        <v>694</v>
      </c>
      <c r="P47" s="9">
        <v>833</v>
      </c>
      <c r="Q47" s="9">
        <v>995</v>
      </c>
      <c r="R47" s="9">
        <v>1120</v>
      </c>
      <c r="S47" s="9">
        <v>1236</v>
      </c>
      <c r="T47" s="9">
        <v>1394</v>
      </c>
      <c r="U47" s="9">
        <v>1654</v>
      </c>
      <c r="V47" s="9">
        <v>1925</v>
      </c>
      <c r="W47" s="9">
        <v>2279</v>
      </c>
      <c r="X47" s="9">
        <v>2631</v>
      </c>
      <c r="Y47" s="9">
        <v>2817</v>
      </c>
      <c r="Z47" s="9">
        <v>3001</v>
      </c>
      <c r="AA47" s="9">
        <v>3308</v>
      </c>
      <c r="AB47" s="9">
        <v>3508</v>
      </c>
      <c r="AC47" s="9">
        <v>3858</v>
      </c>
      <c r="AD47" s="9">
        <v>4091</v>
      </c>
      <c r="AE47" s="9">
        <v>4472</v>
      </c>
      <c r="AF47" s="9">
        <v>4587</v>
      </c>
      <c r="AG47" s="9">
        <v>4822</v>
      </c>
      <c r="AH47" s="9">
        <v>5017</v>
      </c>
      <c r="AI47" s="9">
        <v>5312</v>
      </c>
      <c r="AJ47" s="9">
        <v>5569</v>
      </c>
      <c r="AK47" s="9">
        <v>5732</v>
      </c>
      <c r="AL47" s="9">
        <v>5831</v>
      </c>
      <c r="AM47" s="9">
        <v>5991</v>
      </c>
      <c r="AN47" s="9">
        <v>6059</v>
      </c>
      <c r="AO47" s="9">
        <v>6111</v>
      </c>
      <c r="AP47" s="9">
        <v>6216</v>
      </c>
      <c r="AQ47" s="9">
        <v>6433</v>
      </c>
      <c r="AR47" s="9">
        <v>6549</v>
      </c>
      <c r="AS47" s="9">
        <v>6606</v>
      </c>
      <c r="AT47" s="9">
        <v>6746</v>
      </c>
      <c r="AU47" s="9">
        <v>6900</v>
      </c>
    </row>
    <row r="48" spans="1:85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Indonesia</v>
      </c>
      <c r="D48" s="6">
        <f t="shared" si="7"/>
        <v>6760</v>
      </c>
      <c r="E48" s="6">
        <f>IF(COUNTIF(I48:XFD48,"&gt;"&amp;0)=0,,HLOOKUP(COUNTIF(I48:XFD48,"&gt;"&amp;0)-1,I$1:XFD48,A48+1,FALSE))</f>
        <v>6760</v>
      </c>
      <c r="F48" s="7">
        <f>IF(COUNTIF(I48:XFD48,"&gt;"&amp;0)=0,,HLOOKUP(COUNTIF(I48:XFD48,"&gt;"&amp;0)-MIN($F$1+1,COUNTIF(I48:XFD48,"&gt;"&amp;0)),I$1:XFD48,A48+1,FALSE))</f>
        <v>5136</v>
      </c>
      <c r="G48" s="8">
        <f t="shared" si="8"/>
        <v>1.0564874347604496</v>
      </c>
      <c r="H48" s="13" t="s">
        <v>107</v>
      </c>
      <c r="I48" s="9">
        <v>117</v>
      </c>
      <c r="J48" s="9">
        <v>134</v>
      </c>
      <c r="K48" s="9">
        <v>172</v>
      </c>
      <c r="L48" s="9">
        <v>227</v>
      </c>
      <c r="M48" s="9">
        <v>311</v>
      </c>
      <c r="N48" s="9">
        <v>369</v>
      </c>
      <c r="O48" s="9">
        <v>450</v>
      </c>
      <c r="P48" s="9">
        <v>514</v>
      </c>
      <c r="Q48" s="9">
        <v>579</v>
      </c>
      <c r="R48" s="9">
        <v>686</v>
      </c>
      <c r="S48" s="9">
        <v>790</v>
      </c>
      <c r="T48" s="9">
        <v>893</v>
      </c>
      <c r="U48" s="9">
        <v>1046</v>
      </c>
      <c r="V48" s="9">
        <v>1155</v>
      </c>
      <c r="W48" s="9">
        <v>1285</v>
      </c>
      <c r="X48" s="9">
        <v>1414</v>
      </c>
      <c r="Y48" s="9">
        <v>1528</v>
      </c>
      <c r="Z48" s="9">
        <v>1677</v>
      </c>
      <c r="AA48" s="9">
        <v>1790</v>
      </c>
      <c r="AB48" s="9">
        <v>1986</v>
      </c>
      <c r="AC48" s="9">
        <v>2092</v>
      </c>
      <c r="AD48" s="9">
        <v>2273</v>
      </c>
      <c r="AE48" s="9">
        <v>2491</v>
      </c>
      <c r="AF48" s="9">
        <v>2738</v>
      </c>
      <c r="AG48" s="9">
        <v>2956</v>
      </c>
      <c r="AH48" s="9">
        <v>3293</v>
      </c>
      <c r="AI48" s="9">
        <v>3512</v>
      </c>
      <c r="AJ48" s="9">
        <v>3842</v>
      </c>
      <c r="AK48" s="9">
        <v>4241</v>
      </c>
      <c r="AL48" s="9">
        <v>4557</v>
      </c>
      <c r="AM48" s="9">
        <v>4839</v>
      </c>
      <c r="AN48" s="9">
        <v>5136</v>
      </c>
      <c r="AO48" s="9">
        <v>5516</v>
      </c>
      <c r="AP48" s="9">
        <v>5923</v>
      </c>
      <c r="AQ48" s="9">
        <v>6248</v>
      </c>
      <c r="AR48" s="9">
        <v>6575</v>
      </c>
      <c r="AS48" s="9">
        <v>6760</v>
      </c>
    </row>
    <row r="49" spans="1:51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Serbia</v>
      </c>
      <c r="D49" s="6">
        <f t="shared" si="7"/>
        <v>6630</v>
      </c>
      <c r="E49" s="6">
        <f>IF(COUNTIF(I49:XFD49,"&gt;"&amp;0)=0,,HLOOKUP(COUNTIF(I49:XFD49,"&gt;"&amp;0)-1,I$1:XFD49,A49+1,FALSE))</f>
        <v>6630</v>
      </c>
      <c r="F49" s="7">
        <f>IF(COUNTIF(I49:XFD49,"&gt;"&amp;0)=0,,HLOOKUP(COUNTIF(I49:XFD49,"&gt;"&amp;0)-MIN($F$1+1,COUNTIF(I49:XFD49,"&gt;"&amp;0)),I$1:XFD49,A49+1,FALSE))</f>
        <v>4873</v>
      </c>
      <c r="G49" s="8">
        <f t="shared" si="8"/>
        <v>1.0635145194362174</v>
      </c>
      <c r="H49" s="13" t="s">
        <v>161</v>
      </c>
      <c r="I49" s="9">
        <v>103</v>
      </c>
      <c r="J49" s="9">
        <v>135</v>
      </c>
      <c r="K49" s="9">
        <v>171</v>
      </c>
      <c r="L49" s="9">
        <v>222</v>
      </c>
      <c r="M49" s="9">
        <v>249</v>
      </c>
      <c r="N49" s="9">
        <v>303</v>
      </c>
      <c r="O49" s="9">
        <v>384</v>
      </c>
      <c r="P49" s="9">
        <v>384</v>
      </c>
      <c r="Q49" s="9">
        <v>457</v>
      </c>
      <c r="R49" s="9">
        <v>659</v>
      </c>
      <c r="S49" s="9">
        <v>741</v>
      </c>
      <c r="T49" s="9">
        <v>785</v>
      </c>
      <c r="U49" s="9">
        <v>900</v>
      </c>
      <c r="V49" s="9">
        <v>1060</v>
      </c>
      <c r="W49" s="9">
        <v>1171</v>
      </c>
      <c r="X49" s="9">
        <v>1476</v>
      </c>
      <c r="Y49" s="9">
        <v>1624</v>
      </c>
      <c r="Z49" s="9">
        <v>1908</v>
      </c>
      <c r="AA49" s="9">
        <v>2200</v>
      </c>
      <c r="AB49" s="9">
        <v>2447</v>
      </c>
      <c r="AC49" s="9">
        <v>2666</v>
      </c>
      <c r="AD49" s="9">
        <v>2867</v>
      </c>
      <c r="AE49" s="9">
        <v>3105</v>
      </c>
      <c r="AF49" s="9">
        <v>3380</v>
      </c>
      <c r="AG49" s="9">
        <v>3630</v>
      </c>
      <c r="AH49" s="9">
        <v>4054</v>
      </c>
      <c r="AI49" s="9">
        <v>4465</v>
      </c>
      <c r="AJ49" s="9">
        <v>4873</v>
      </c>
      <c r="AK49" s="9">
        <v>5318</v>
      </c>
      <c r="AL49" s="9">
        <v>5690</v>
      </c>
      <c r="AM49" s="9">
        <v>5994</v>
      </c>
      <c r="AN49" s="9">
        <v>6318</v>
      </c>
      <c r="AO49" s="9">
        <v>6630</v>
      </c>
    </row>
    <row r="50" spans="1:51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Australia</v>
      </c>
      <c r="D50" s="6">
        <f t="shared" si="7"/>
        <v>6547</v>
      </c>
      <c r="E50" s="6">
        <f>IF(COUNTIF(I50:XFD50,"&gt;"&amp;0)=0,,HLOOKUP(COUNTIF(I50:XFD50,"&gt;"&amp;0)-1,I$1:XFD50,A50+1,FALSE))</f>
        <v>6547</v>
      </c>
      <c r="F50" s="7">
        <f>IF(COUNTIF(I50:XFD50,"&gt;"&amp;0)=0,,HLOOKUP(COUNTIF(I50:XFD50,"&gt;"&amp;0)-MIN($F$1+1,COUNTIF(I50:XFD50,"&gt;"&amp;0)),I$1:XFD50,A50+1,FALSE))</f>
        <v>6440</v>
      </c>
      <c r="G50" s="8">
        <f t="shared" si="8"/>
        <v>1.0033011145857604</v>
      </c>
      <c r="H50" s="13" t="s">
        <v>48</v>
      </c>
      <c r="I50" s="9">
        <v>107</v>
      </c>
      <c r="J50" s="9">
        <v>128</v>
      </c>
      <c r="K50" s="9">
        <v>128</v>
      </c>
      <c r="L50" s="9">
        <v>200</v>
      </c>
      <c r="M50" s="9">
        <v>250</v>
      </c>
      <c r="N50" s="9">
        <v>297</v>
      </c>
      <c r="O50" s="9">
        <v>377</v>
      </c>
      <c r="P50" s="9">
        <v>452</v>
      </c>
      <c r="Q50" s="9">
        <v>568</v>
      </c>
      <c r="R50" s="9">
        <v>681</v>
      </c>
      <c r="S50" s="9">
        <v>791</v>
      </c>
      <c r="T50" s="9">
        <v>1071</v>
      </c>
      <c r="U50" s="9">
        <v>1549</v>
      </c>
      <c r="V50" s="9">
        <v>1682</v>
      </c>
      <c r="W50" s="9">
        <v>2044</v>
      </c>
      <c r="X50" s="9">
        <v>2364</v>
      </c>
      <c r="Y50" s="9">
        <v>2810</v>
      </c>
      <c r="Z50" s="9">
        <v>3143</v>
      </c>
      <c r="AA50" s="9">
        <v>3640</v>
      </c>
      <c r="AB50" s="9">
        <v>3984</v>
      </c>
      <c r="AC50" s="9">
        <v>4361</v>
      </c>
      <c r="AD50" s="9">
        <v>4559</v>
      </c>
      <c r="AE50" s="9">
        <v>4862</v>
      </c>
      <c r="AF50" s="9">
        <v>5116</v>
      </c>
      <c r="AG50" s="9">
        <v>5330</v>
      </c>
      <c r="AH50" s="9">
        <v>5550</v>
      </c>
      <c r="AI50" s="9">
        <v>5687</v>
      </c>
      <c r="AJ50" s="9">
        <v>5797</v>
      </c>
      <c r="AK50" s="9">
        <v>5895</v>
      </c>
      <c r="AL50" s="9">
        <v>6010</v>
      </c>
      <c r="AM50" s="9">
        <v>6108</v>
      </c>
      <c r="AN50" s="9">
        <v>6215</v>
      </c>
      <c r="AO50" s="9">
        <v>6303</v>
      </c>
      <c r="AP50" s="9">
        <v>6315</v>
      </c>
      <c r="AQ50" s="9">
        <v>6351</v>
      </c>
      <c r="AR50" s="9">
        <v>6415</v>
      </c>
      <c r="AS50" s="9">
        <v>6440</v>
      </c>
      <c r="AT50" s="9">
        <v>6462</v>
      </c>
      <c r="AU50" s="9">
        <v>6522</v>
      </c>
      <c r="AV50" s="9">
        <v>6547</v>
      </c>
      <c r="AW50" s="9">
        <v>6547</v>
      </c>
      <c r="AX50" s="9">
        <v>6547</v>
      </c>
    </row>
    <row r="51" spans="1:51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Philippines</v>
      </c>
      <c r="D51" s="6">
        <f t="shared" si="7"/>
        <v>6459</v>
      </c>
      <c r="E51" s="6">
        <f>IF(COUNTIF(I51:XFD51,"&gt;"&amp;0)=0,,HLOOKUP(COUNTIF(I51:XFD51,"&gt;"&amp;0)-1,I$1:XFD51,A51+1,FALSE))</f>
        <v>6459</v>
      </c>
      <c r="F51" s="7">
        <f>IF(COUNTIF(I51:XFD51,"&gt;"&amp;0)=0,,HLOOKUP(COUNTIF(I51:XFD51,"&gt;"&amp;0)-MIN($F$1+1,COUNTIF(I51:XFD51,"&gt;"&amp;0)),I$1:XFD51,A51+1,FALSE))</f>
        <v>5453</v>
      </c>
      <c r="G51" s="8">
        <f t="shared" si="8"/>
        <v>1.0344415524195956</v>
      </c>
      <c r="H51" s="13" t="s">
        <v>56</v>
      </c>
      <c r="I51" s="9">
        <v>111</v>
      </c>
      <c r="J51" s="9">
        <v>140</v>
      </c>
      <c r="K51" s="9">
        <v>142</v>
      </c>
      <c r="L51" s="9">
        <v>187</v>
      </c>
      <c r="M51" s="9">
        <v>202</v>
      </c>
      <c r="N51" s="9">
        <v>217</v>
      </c>
      <c r="O51" s="9">
        <v>230</v>
      </c>
      <c r="P51" s="9">
        <v>307</v>
      </c>
      <c r="Q51" s="9">
        <v>380</v>
      </c>
      <c r="R51" s="9">
        <v>462</v>
      </c>
      <c r="S51" s="9">
        <v>552</v>
      </c>
      <c r="T51" s="9">
        <v>636</v>
      </c>
      <c r="U51" s="9">
        <v>707</v>
      </c>
      <c r="V51" s="9">
        <v>803</v>
      </c>
      <c r="W51" s="9">
        <v>1075</v>
      </c>
      <c r="X51" s="9">
        <v>1418</v>
      </c>
      <c r="Y51" s="9">
        <v>1546</v>
      </c>
      <c r="Z51" s="9">
        <v>2084</v>
      </c>
      <c r="AA51" s="9">
        <v>2311</v>
      </c>
      <c r="AB51" s="9">
        <v>2633</v>
      </c>
      <c r="AC51" s="9">
        <v>3018</v>
      </c>
      <c r="AD51" s="9">
        <v>3094</v>
      </c>
      <c r="AE51" s="9">
        <v>3246</v>
      </c>
      <c r="AF51" s="9">
        <v>3660</v>
      </c>
      <c r="AG51" s="9">
        <v>3764</v>
      </c>
      <c r="AH51" s="9">
        <v>3870</v>
      </c>
      <c r="AI51" s="9">
        <v>4076</v>
      </c>
      <c r="AJ51" s="9">
        <v>4195</v>
      </c>
      <c r="AK51" s="9">
        <v>4428</v>
      </c>
      <c r="AL51" s="9">
        <v>4648</v>
      </c>
      <c r="AM51" s="9">
        <v>4932</v>
      </c>
      <c r="AN51" s="9">
        <v>5223</v>
      </c>
      <c r="AO51" s="9">
        <v>5453</v>
      </c>
      <c r="AP51" s="9">
        <v>5660</v>
      </c>
      <c r="AQ51" s="9">
        <v>5878</v>
      </c>
      <c r="AR51" s="9">
        <v>6087</v>
      </c>
      <c r="AS51" s="9">
        <v>6259</v>
      </c>
      <c r="AT51" s="9">
        <v>6459</v>
      </c>
    </row>
    <row r="52" spans="1:51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Belarus</v>
      </c>
      <c r="D52" s="6">
        <f t="shared" si="7"/>
        <v>6264</v>
      </c>
      <c r="E52" s="6">
        <f>IF(COUNTIF(I52:XFD52,"&gt;"&amp;0)=0,,HLOOKUP(COUNTIF(I52:XFD52,"&gt;"&amp;0)-1,I$1:XFD52,A52+1,FALSE))</f>
        <v>6264</v>
      </c>
      <c r="F52" s="7">
        <f>IF(COUNTIF(I52:XFD52,"&gt;"&amp;0)=0,,HLOOKUP(COUNTIF(I52:XFD52,"&gt;"&amp;0)-MIN($F$1+1,COUNTIF(I52:XFD52,"&gt;"&amp;0)),I$1:XFD52,A52+1,FALSE))</f>
        <v>3728</v>
      </c>
      <c r="G52" s="8">
        <f t="shared" si="8"/>
        <v>1.1093668113909798</v>
      </c>
      <c r="H52" s="13" t="s">
        <v>91</v>
      </c>
      <c r="I52" s="9">
        <v>152</v>
      </c>
      <c r="J52" s="9">
        <v>152</v>
      </c>
      <c r="K52" s="9">
        <v>163</v>
      </c>
      <c r="L52" s="9">
        <v>304</v>
      </c>
      <c r="M52" s="9">
        <v>351</v>
      </c>
      <c r="N52" s="9">
        <v>440</v>
      </c>
      <c r="O52" s="9">
        <v>562</v>
      </c>
      <c r="P52" s="9">
        <v>700</v>
      </c>
      <c r="Q52" s="9">
        <v>861</v>
      </c>
      <c r="R52" s="9">
        <v>1066</v>
      </c>
      <c r="S52" s="9">
        <v>1486</v>
      </c>
      <c r="T52" s="9">
        <v>1981</v>
      </c>
      <c r="U52" s="9">
        <v>2226</v>
      </c>
      <c r="V52" s="9">
        <v>2578</v>
      </c>
      <c r="W52" s="9">
        <v>2919</v>
      </c>
      <c r="X52" s="9">
        <v>3281</v>
      </c>
      <c r="Y52" s="9">
        <v>3728</v>
      </c>
      <c r="Z52" s="9">
        <v>4204</v>
      </c>
      <c r="AA52" s="9">
        <v>4779</v>
      </c>
      <c r="AB52" s="9">
        <v>4779</v>
      </c>
      <c r="AC52" s="9">
        <v>4779</v>
      </c>
      <c r="AD52" s="9">
        <v>6264</v>
      </c>
    </row>
    <row r="53" spans="1:51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Qatar</v>
      </c>
      <c r="D53" s="6">
        <f t="shared" si="7"/>
        <v>6015</v>
      </c>
      <c r="E53" s="6">
        <f>IF(COUNTIF(I53:XFD53,"&gt;"&amp;0)=0,,HLOOKUP(COUNTIF(I53:XFD53,"&gt;"&amp;0)-1,I$1:XFD53,A53+1,FALSE))</f>
        <v>6015</v>
      </c>
      <c r="F53" s="7">
        <f>IF(COUNTIF(I53:XFD53,"&gt;"&amp;0)=0,,HLOOKUP(COUNTIF(I53:XFD53,"&gt;"&amp;0)-MIN($F$1+1,COUNTIF(I53:XFD53,"&gt;"&amp;0)),I$1:XFD53,A53+1,FALSE))</f>
        <v>3711</v>
      </c>
      <c r="G53" s="8">
        <f t="shared" si="8"/>
        <v>1.1014097976831825</v>
      </c>
      <c r="H53" s="13" t="s">
        <v>101</v>
      </c>
      <c r="I53" s="9">
        <v>262</v>
      </c>
      <c r="J53" s="9">
        <v>262</v>
      </c>
      <c r="K53" s="9">
        <v>320</v>
      </c>
      <c r="L53" s="9">
        <v>337</v>
      </c>
      <c r="M53" s="9">
        <v>401</v>
      </c>
      <c r="N53" s="9">
        <v>439</v>
      </c>
      <c r="O53" s="9">
        <v>439</v>
      </c>
      <c r="P53" s="9">
        <v>452</v>
      </c>
      <c r="Q53" s="9">
        <v>460</v>
      </c>
      <c r="R53" s="9">
        <v>470</v>
      </c>
      <c r="S53" s="9">
        <v>481</v>
      </c>
      <c r="T53" s="9">
        <v>494</v>
      </c>
      <c r="U53" s="9">
        <v>501</v>
      </c>
      <c r="V53" s="9">
        <v>526</v>
      </c>
      <c r="W53" s="9">
        <v>537</v>
      </c>
      <c r="X53" s="9">
        <v>549</v>
      </c>
      <c r="Y53" s="9">
        <v>562</v>
      </c>
      <c r="Z53" s="9">
        <v>590</v>
      </c>
      <c r="AA53" s="9">
        <v>634</v>
      </c>
      <c r="AB53" s="9">
        <v>693</v>
      </c>
      <c r="AC53" s="9">
        <v>781</v>
      </c>
      <c r="AD53" s="9">
        <v>835</v>
      </c>
      <c r="AE53" s="9">
        <v>949</v>
      </c>
      <c r="AF53" s="9">
        <v>1075</v>
      </c>
      <c r="AG53" s="9">
        <v>1325</v>
      </c>
      <c r="AH53" s="9">
        <v>1604</v>
      </c>
      <c r="AI53" s="9">
        <v>1832</v>
      </c>
      <c r="AJ53" s="9">
        <v>2057</v>
      </c>
      <c r="AK53" s="9">
        <v>2210</v>
      </c>
      <c r="AL53" s="9">
        <v>2376</v>
      </c>
      <c r="AM53" s="9">
        <v>2512</v>
      </c>
      <c r="AN53" s="9">
        <v>2728</v>
      </c>
      <c r="AO53" s="9">
        <v>2979</v>
      </c>
      <c r="AP53" s="9">
        <v>3231</v>
      </c>
      <c r="AQ53" s="9">
        <v>3428</v>
      </c>
      <c r="AR53" s="9">
        <v>3711</v>
      </c>
      <c r="AS53" s="9">
        <v>4103</v>
      </c>
      <c r="AT53" s="9">
        <v>4663</v>
      </c>
      <c r="AU53" s="9">
        <v>5008</v>
      </c>
      <c r="AV53" s="9">
        <v>5448</v>
      </c>
      <c r="AW53" s="9">
        <v>6015</v>
      </c>
    </row>
    <row r="54" spans="1:51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Ukraine</v>
      </c>
      <c r="D54" s="6">
        <f t="shared" si="7"/>
        <v>5710</v>
      </c>
      <c r="E54" s="6">
        <f>IF(COUNTIF(I54:XFD54,"&gt;"&amp;0)=0,,HLOOKUP(COUNTIF(I54:XFD54,"&gt;"&amp;0)-1,I$1:XFD54,A54+1,FALSE))</f>
        <v>5710</v>
      </c>
      <c r="F54" s="7">
        <f>IF(COUNTIF(I54:XFD54,"&gt;"&amp;0)=0,,HLOOKUP(COUNTIF(I54:XFD54,"&gt;"&amp;0)-MIN($F$1+1,COUNTIF(I54:XFD54,"&gt;"&amp;0)),I$1:XFD54,A54+1,FALSE))</f>
        <v>3764</v>
      </c>
      <c r="G54" s="8">
        <f t="shared" si="8"/>
        <v>1.0869192956917184</v>
      </c>
      <c r="H54" s="13" t="s">
        <v>129</v>
      </c>
      <c r="I54" s="9">
        <v>145</v>
      </c>
      <c r="J54" s="9">
        <v>196</v>
      </c>
      <c r="K54" s="9">
        <v>310</v>
      </c>
      <c r="L54" s="9">
        <v>356</v>
      </c>
      <c r="M54" s="9">
        <v>475</v>
      </c>
      <c r="N54" s="9">
        <v>548</v>
      </c>
      <c r="O54" s="9">
        <v>645</v>
      </c>
      <c r="P54" s="9">
        <v>794</v>
      </c>
      <c r="Q54" s="9">
        <v>897</v>
      </c>
      <c r="R54" s="9">
        <v>1072</v>
      </c>
      <c r="S54" s="9">
        <v>1225</v>
      </c>
      <c r="T54" s="9">
        <v>1308</v>
      </c>
      <c r="U54" s="9">
        <v>1319</v>
      </c>
      <c r="V54" s="9">
        <v>1462</v>
      </c>
      <c r="W54" s="9">
        <v>1668</v>
      </c>
      <c r="X54" s="9">
        <v>1892</v>
      </c>
      <c r="Y54" s="9">
        <v>2203</v>
      </c>
      <c r="Z54" s="9">
        <v>2511</v>
      </c>
      <c r="AA54" s="9">
        <v>2777</v>
      </c>
      <c r="AB54" s="9">
        <v>3102</v>
      </c>
      <c r="AC54" s="9">
        <v>3372</v>
      </c>
      <c r="AD54" s="9">
        <v>3764</v>
      </c>
      <c r="AE54" s="9">
        <v>4161</v>
      </c>
      <c r="AF54" s="9">
        <v>4662</v>
      </c>
      <c r="AG54" s="9">
        <v>5106</v>
      </c>
      <c r="AH54" s="9">
        <v>5449</v>
      </c>
      <c r="AI54" s="9">
        <v>5710</v>
      </c>
    </row>
    <row r="55" spans="1:51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Malaysia</v>
      </c>
      <c r="D55" s="6">
        <f t="shared" si="7"/>
        <v>5425</v>
      </c>
      <c r="E55" s="6">
        <f>IF(COUNTIF(I55:XFD55,"&gt;"&amp;0)=0,,HLOOKUP(COUNTIF(I55:XFD55,"&gt;"&amp;0)-1,I$1:XFD55,A55+1,FALSE))</f>
        <v>5425</v>
      </c>
      <c r="F55" s="7">
        <f>IF(COUNTIF(I55:XFD55,"&gt;"&amp;0)=0,,HLOOKUP(COUNTIF(I55:XFD55,"&gt;"&amp;0)-MIN($F$1+1,COUNTIF(I55:XFD55,"&gt;"&amp;0)),I$1:XFD55,A55+1,FALSE))</f>
        <v>5072</v>
      </c>
      <c r="G55" s="8">
        <f t="shared" si="8"/>
        <v>1.0135474831295783</v>
      </c>
      <c r="H55" s="13" t="s">
        <v>43</v>
      </c>
      <c r="I55" s="9">
        <v>117</v>
      </c>
      <c r="J55" s="9">
        <v>129</v>
      </c>
      <c r="K55" s="9">
        <v>149</v>
      </c>
      <c r="L55" s="9">
        <v>149</v>
      </c>
      <c r="M55" s="9">
        <v>197</v>
      </c>
      <c r="N55" s="9">
        <v>238</v>
      </c>
      <c r="O55" s="9">
        <v>428</v>
      </c>
      <c r="P55" s="9">
        <v>566</v>
      </c>
      <c r="Q55" s="9">
        <v>673</v>
      </c>
      <c r="R55" s="9">
        <v>790</v>
      </c>
      <c r="S55" s="9">
        <v>900</v>
      </c>
      <c r="T55" s="9">
        <v>1030</v>
      </c>
      <c r="U55" s="9">
        <v>1183</v>
      </c>
      <c r="V55" s="9">
        <v>1306</v>
      </c>
      <c r="W55" s="9">
        <v>1518</v>
      </c>
      <c r="X55" s="9">
        <v>1624</v>
      </c>
      <c r="Y55" s="9">
        <v>1796</v>
      </c>
      <c r="Z55" s="9">
        <v>2031</v>
      </c>
      <c r="AA55" s="9">
        <v>2161</v>
      </c>
      <c r="AB55" s="9">
        <v>2320</v>
      </c>
      <c r="AC55" s="9">
        <v>2470</v>
      </c>
      <c r="AD55" s="9">
        <v>2626</v>
      </c>
      <c r="AE55" s="9">
        <v>2766</v>
      </c>
      <c r="AF55" s="9">
        <v>2908</v>
      </c>
      <c r="AG55" s="9">
        <v>3116</v>
      </c>
      <c r="AH55" s="9">
        <v>3333</v>
      </c>
      <c r="AI55" s="9">
        <v>3483</v>
      </c>
      <c r="AJ55" s="9">
        <v>3662</v>
      </c>
      <c r="AK55" s="9">
        <v>3793</v>
      </c>
      <c r="AL55" s="9">
        <v>3963</v>
      </c>
      <c r="AM55" s="9">
        <v>4119</v>
      </c>
      <c r="AN55" s="9">
        <v>4228</v>
      </c>
      <c r="AO55" s="9">
        <v>4346</v>
      </c>
      <c r="AP55" s="9">
        <v>4530</v>
      </c>
      <c r="AQ55" s="9">
        <v>4683</v>
      </c>
      <c r="AR55" s="9">
        <v>4817</v>
      </c>
      <c r="AS55" s="9">
        <v>4987</v>
      </c>
      <c r="AT55" s="9">
        <v>5072</v>
      </c>
      <c r="AU55" s="9">
        <v>5182</v>
      </c>
      <c r="AV55" s="9">
        <v>5251</v>
      </c>
      <c r="AW55" s="9">
        <v>5305</v>
      </c>
      <c r="AX55" s="9">
        <v>5389</v>
      </c>
      <c r="AY55" s="9">
        <v>5425</v>
      </c>
    </row>
    <row r="56" spans="1:51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Dominican Republic</v>
      </c>
      <c r="D56" s="6">
        <f t="shared" si="7"/>
        <v>4964</v>
      </c>
      <c r="E56" s="6">
        <f>IF(COUNTIF(I56:XFD56,"&gt;"&amp;0)=0,,HLOOKUP(COUNTIF(I56:XFD56,"&gt;"&amp;0)-1,I$1:XFD56,A56+1,FALSE))</f>
        <v>4964</v>
      </c>
      <c r="F56" s="7">
        <f>IF(COUNTIF(I56:XFD56,"&gt;"&amp;0)=0,,HLOOKUP(COUNTIF(I56:XFD56,"&gt;"&amp;0)-MIN($F$1+1,COUNTIF(I56:XFD56,"&gt;"&amp;0)),I$1:XFD56,A56+1,FALSE))</f>
        <v>3614</v>
      </c>
      <c r="G56" s="8">
        <f t="shared" si="8"/>
        <v>1.0655374662789341</v>
      </c>
      <c r="H56" s="13" t="s">
        <v>106</v>
      </c>
      <c r="I56" s="9">
        <v>112</v>
      </c>
      <c r="J56" s="9">
        <v>202</v>
      </c>
      <c r="K56" s="9">
        <v>245</v>
      </c>
      <c r="L56" s="9">
        <v>312</v>
      </c>
      <c r="M56" s="9">
        <v>392</v>
      </c>
      <c r="N56" s="9">
        <v>488</v>
      </c>
      <c r="O56" s="9">
        <v>581</v>
      </c>
      <c r="P56" s="9">
        <v>719</v>
      </c>
      <c r="Q56" s="9">
        <v>859</v>
      </c>
      <c r="R56" s="9">
        <v>901</v>
      </c>
      <c r="S56" s="9">
        <v>1109</v>
      </c>
      <c r="T56" s="9">
        <v>1284</v>
      </c>
      <c r="U56" s="9">
        <v>1380</v>
      </c>
      <c r="V56" s="9">
        <v>1488</v>
      </c>
      <c r="W56" s="9">
        <v>1488</v>
      </c>
      <c r="X56" s="9">
        <v>1745</v>
      </c>
      <c r="Y56" s="9">
        <v>1828</v>
      </c>
      <c r="Z56" s="9">
        <v>1956</v>
      </c>
      <c r="AA56" s="9">
        <v>2111</v>
      </c>
      <c r="AB56" s="9">
        <v>2349</v>
      </c>
      <c r="AC56" s="9">
        <v>2620</v>
      </c>
      <c r="AD56" s="9">
        <v>2759</v>
      </c>
      <c r="AE56" s="9">
        <v>2967</v>
      </c>
      <c r="AF56" s="9">
        <v>3167</v>
      </c>
      <c r="AG56" s="9">
        <v>3286</v>
      </c>
      <c r="AH56" s="9">
        <v>3614</v>
      </c>
      <c r="AI56" s="9">
        <v>3755</v>
      </c>
      <c r="AJ56" s="9">
        <v>4126</v>
      </c>
      <c r="AK56" s="9">
        <v>4335</v>
      </c>
      <c r="AL56" s="9">
        <v>4680</v>
      </c>
      <c r="AM56" s="9">
        <v>4964</v>
      </c>
    </row>
    <row r="57" spans="1:51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Panama</v>
      </c>
      <c r="D57" s="6">
        <f t="shared" si="7"/>
        <v>4467</v>
      </c>
      <c r="E57" s="6">
        <f>IF(COUNTIF(I57:XFD57,"&gt;"&amp;0)=0,,HLOOKUP(COUNTIF(I57:XFD57,"&gt;"&amp;0)-1,I$1:XFD57,A57+1,FALSE))</f>
        <v>4467</v>
      </c>
      <c r="F57" s="7">
        <f>IF(COUNTIF(I57:XFD57,"&gt;"&amp;0)=0,,HLOOKUP(COUNTIF(I57:XFD57,"&gt;"&amp;0)-MIN($F$1+1,COUNTIF(I57:XFD57,"&gt;"&amp;0)),I$1:XFD57,A57+1,FALSE))</f>
        <v>3574</v>
      </c>
      <c r="G57" s="8">
        <f t="shared" si="8"/>
        <v>1.0456161460693554</v>
      </c>
      <c r="H57" s="13" t="s">
        <v>283</v>
      </c>
      <c r="I57" s="9">
        <v>109</v>
      </c>
      <c r="J57" s="9">
        <v>137</v>
      </c>
      <c r="K57" s="9">
        <v>200</v>
      </c>
      <c r="L57" s="9">
        <v>313</v>
      </c>
      <c r="M57" s="9">
        <v>345</v>
      </c>
      <c r="N57" s="9">
        <v>345</v>
      </c>
      <c r="O57" s="9">
        <v>443</v>
      </c>
      <c r="P57" s="9">
        <v>558</v>
      </c>
      <c r="Q57" s="9">
        <v>674</v>
      </c>
      <c r="R57" s="9">
        <v>786</v>
      </c>
      <c r="S57" s="9">
        <v>901</v>
      </c>
      <c r="T57" s="9">
        <v>989</v>
      </c>
      <c r="U57" s="9">
        <v>1181</v>
      </c>
      <c r="V57" s="9">
        <v>1181</v>
      </c>
      <c r="W57" s="9">
        <v>1317</v>
      </c>
      <c r="X57" s="9">
        <v>1475</v>
      </c>
      <c r="Y57" s="9">
        <v>1673</v>
      </c>
      <c r="Z57" s="9">
        <v>1801</v>
      </c>
      <c r="AA57" s="9">
        <v>1988</v>
      </c>
      <c r="AB57" s="9">
        <v>2100</v>
      </c>
      <c r="AC57" s="9">
        <v>2249</v>
      </c>
      <c r="AD57" s="9">
        <v>2528</v>
      </c>
      <c r="AE57" s="9">
        <v>2752</v>
      </c>
      <c r="AF57" s="9">
        <v>2974</v>
      </c>
      <c r="AG57" s="9">
        <v>3234</v>
      </c>
      <c r="AH57" s="9">
        <v>3400</v>
      </c>
      <c r="AI57" s="9">
        <v>3472</v>
      </c>
      <c r="AJ57" s="9">
        <v>3574</v>
      </c>
      <c r="AK57" s="9">
        <v>3751</v>
      </c>
      <c r="AL57" s="9">
        <v>4016</v>
      </c>
      <c r="AM57" s="9">
        <v>4210</v>
      </c>
      <c r="AN57" s="9">
        <v>4273</v>
      </c>
      <c r="AO57" s="9">
        <v>4467</v>
      </c>
    </row>
    <row r="58" spans="1:51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Colombia</v>
      </c>
      <c r="D58" s="6">
        <f t="shared" si="7"/>
        <v>3977</v>
      </c>
      <c r="E58" s="6">
        <f>IF(COUNTIF(I58:XFD58,"&gt;"&amp;0)=0,,HLOOKUP(COUNTIF(I58:XFD58,"&gt;"&amp;0)-1,I$1:XFD58,A58+1,FALSE))</f>
        <v>3977</v>
      </c>
      <c r="F58" s="7">
        <f>IF(COUNTIF(I58:XFD58,"&gt;"&amp;0)=0,,HLOOKUP(COUNTIF(I58:XFD58,"&gt;"&amp;0)-MIN($F$1+1,COUNTIF(I58:XFD58,"&gt;"&amp;0)),I$1:XFD58,A58+1,FALSE))</f>
        <v>3105</v>
      </c>
      <c r="G58" s="8">
        <f t="shared" si="8"/>
        <v>1.050748544990636</v>
      </c>
      <c r="H58" s="13" t="s">
        <v>158</v>
      </c>
      <c r="I58" s="9">
        <v>102</v>
      </c>
      <c r="J58" s="9">
        <v>128</v>
      </c>
      <c r="K58" s="9">
        <v>196</v>
      </c>
      <c r="L58" s="9">
        <v>231</v>
      </c>
      <c r="M58" s="9">
        <v>277</v>
      </c>
      <c r="N58" s="9">
        <v>378</v>
      </c>
      <c r="O58" s="9">
        <v>470</v>
      </c>
      <c r="P58" s="9">
        <v>491</v>
      </c>
      <c r="Q58" s="9">
        <v>539</v>
      </c>
      <c r="R58" s="9">
        <v>608</v>
      </c>
      <c r="S58" s="9">
        <v>702</v>
      </c>
      <c r="T58" s="9">
        <v>798</v>
      </c>
      <c r="U58" s="9">
        <v>906</v>
      </c>
      <c r="V58" s="9">
        <v>1065</v>
      </c>
      <c r="W58" s="9">
        <v>1161</v>
      </c>
      <c r="X58" s="9">
        <v>1267</v>
      </c>
      <c r="Y58" s="9">
        <v>1406</v>
      </c>
      <c r="Z58" s="9">
        <v>1485</v>
      </c>
      <c r="AA58" s="9">
        <v>1579</v>
      </c>
      <c r="AB58" s="9">
        <v>1780</v>
      </c>
      <c r="AC58" s="9">
        <v>2054</v>
      </c>
      <c r="AD58" s="9">
        <v>2223</v>
      </c>
      <c r="AE58" s="9">
        <v>2473</v>
      </c>
      <c r="AF58" s="9">
        <v>2709</v>
      </c>
      <c r="AG58" s="9">
        <v>2776</v>
      </c>
      <c r="AH58" s="9">
        <v>2852</v>
      </c>
      <c r="AI58" s="9">
        <v>2979</v>
      </c>
      <c r="AJ58" s="9">
        <v>3105</v>
      </c>
      <c r="AK58" s="9">
        <v>3233</v>
      </c>
      <c r="AL58" s="9">
        <v>3439</v>
      </c>
      <c r="AM58" s="9">
        <v>3439</v>
      </c>
      <c r="AN58" s="9">
        <v>3792</v>
      </c>
      <c r="AO58" s="9">
        <v>3977</v>
      </c>
    </row>
    <row r="59" spans="1:51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Finland</v>
      </c>
      <c r="D59" s="6">
        <f t="shared" si="7"/>
        <v>3868</v>
      </c>
      <c r="E59" s="6">
        <f>IF(COUNTIF(I59:XFD59,"&gt;"&amp;0)=0,,HLOOKUP(COUNTIF(I59:XFD59,"&gt;"&amp;0)-1,I$1:XFD59,A59+1,FALSE))</f>
        <v>3868</v>
      </c>
      <c r="F59" s="7">
        <f>IF(COUNTIF(I59:XFD59,"&gt;"&amp;0)=0,,HLOOKUP(COUNTIF(I59:XFD59,"&gt;"&amp;0)-MIN($F$1+1,COUNTIF(I59:XFD59,"&gt;"&amp;0)),I$1:XFD59,A59+1,FALSE))</f>
        <v>3237</v>
      </c>
      <c r="G59" s="8">
        <f t="shared" si="8"/>
        <v>1.0362600444841994</v>
      </c>
      <c r="H59" s="13" t="s">
        <v>54</v>
      </c>
      <c r="I59" s="9">
        <v>155</v>
      </c>
      <c r="J59" s="9">
        <v>225</v>
      </c>
      <c r="K59" s="9">
        <v>244</v>
      </c>
      <c r="L59" s="9">
        <v>277</v>
      </c>
      <c r="M59" s="9">
        <v>321</v>
      </c>
      <c r="N59" s="9">
        <v>336</v>
      </c>
      <c r="O59" s="9">
        <v>400</v>
      </c>
      <c r="P59" s="9">
        <v>450</v>
      </c>
      <c r="Q59" s="9">
        <v>523</v>
      </c>
      <c r="R59" s="9">
        <v>626</v>
      </c>
      <c r="S59" s="9">
        <v>700</v>
      </c>
      <c r="T59" s="9">
        <v>792</v>
      </c>
      <c r="U59" s="9">
        <v>880</v>
      </c>
      <c r="V59" s="9">
        <v>958</v>
      </c>
      <c r="W59" s="9">
        <v>1041</v>
      </c>
      <c r="X59" s="9">
        <v>1167</v>
      </c>
      <c r="Y59" s="9">
        <v>1240</v>
      </c>
      <c r="Z59" s="9">
        <v>1352</v>
      </c>
      <c r="AA59" s="9">
        <v>1418</v>
      </c>
      <c r="AB59" s="9">
        <v>1446</v>
      </c>
      <c r="AC59" s="9">
        <v>1518</v>
      </c>
      <c r="AD59" s="9">
        <v>1615</v>
      </c>
      <c r="AE59" s="9">
        <v>1882</v>
      </c>
      <c r="AF59" s="9">
        <v>1927</v>
      </c>
      <c r="AG59" s="9">
        <v>2176</v>
      </c>
      <c r="AH59" s="9">
        <v>2308</v>
      </c>
      <c r="AI59" s="9">
        <v>2487</v>
      </c>
      <c r="AJ59" s="9">
        <v>2605</v>
      </c>
      <c r="AK59" s="9">
        <v>2769</v>
      </c>
      <c r="AL59" s="9">
        <v>2905</v>
      </c>
      <c r="AM59" s="9">
        <v>2974</v>
      </c>
      <c r="AN59" s="9">
        <v>3064</v>
      </c>
      <c r="AO59" s="9">
        <v>3161</v>
      </c>
      <c r="AP59" s="9">
        <v>3237</v>
      </c>
      <c r="AQ59" s="9">
        <v>3369</v>
      </c>
      <c r="AR59" s="9">
        <v>3489</v>
      </c>
      <c r="AS59" s="9">
        <v>3681</v>
      </c>
      <c r="AT59" s="9">
        <v>3783</v>
      </c>
      <c r="AU59" s="9">
        <v>3868</v>
      </c>
    </row>
    <row r="60" spans="1:51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Luxembourg</v>
      </c>
      <c r="D60" s="6">
        <f t="shared" si="7"/>
        <v>3558</v>
      </c>
      <c r="E60" s="6">
        <f>IF(COUNTIF(I60:XFD60,"&gt;"&amp;0)=0,,HLOOKUP(COUNTIF(I60:XFD60,"&gt;"&amp;0)-1,I$1:XFD60,A60+1,FALSE))</f>
        <v>3558</v>
      </c>
      <c r="F60" s="7">
        <f>IF(COUNTIF(I60:XFD60,"&gt;"&amp;0)=0,,HLOOKUP(COUNTIF(I60:XFD60,"&gt;"&amp;0)-MIN($F$1+1,COUNTIF(I60:XFD60,"&gt;"&amp;0)),I$1:XFD60,A60+1,FALSE))</f>
        <v>3373</v>
      </c>
      <c r="G60" s="8">
        <f t="shared" si="8"/>
        <v>1.0107364328888995</v>
      </c>
      <c r="H60" s="13" t="s">
        <v>99</v>
      </c>
      <c r="I60" s="9">
        <v>140</v>
      </c>
      <c r="J60" s="9">
        <v>203</v>
      </c>
      <c r="K60" s="9">
        <v>335</v>
      </c>
      <c r="L60" s="9">
        <v>484</v>
      </c>
      <c r="M60" s="9">
        <v>670</v>
      </c>
      <c r="N60" s="9">
        <v>798</v>
      </c>
      <c r="O60" s="9">
        <v>875</v>
      </c>
      <c r="P60" s="9">
        <v>1099</v>
      </c>
      <c r="Q60" s="9">
        <v>1333</v>
      </c>
      <c r="R60" s="9">
        <v>1453</v>
      </c>
      <c r="S60" s="9">
        <v>1605</v>
      </c>
      <c r="T60" s="9">
        <v>1831</v>
      </c>
      <c r="U60" s="9">
        <v>1950</v>
      </c>
      <c r="V60" s="9">
        <v>1988</v>
      </c>
      <c r="W60" s="9">
        <v>2178</v>
      </c>
      <c r="X60" s="9">
        <v>2319</v>
      </c>
      <c r="Y60" s="9">
        <v>2487</v>
      </c>
      <c r="Z60" s="9">
        <v>2612</v>
      </c>
      <c r="AA60" s="9">
        <v>2729</v>
      </c>
      <c r="AB60" s="9">
        <v>2804</v>
      </c>
      <c r="AC60" s="9">
        <v>2843</v>
      </c>
      <c r="AD60" s="9">
        <v>2970</v>
      </c>
      <c r="AE60" s="9">
        <v>3034</v>
      </c>
      <c r="AF60" s="9">
        <v>3115</v>
      </c>
      <c r="AG60" s="9">
        <v>3223</v>
      </c>
      <c r="AH60" s="9">
        <v>3270</v>
      </c>
      <c r="AI60" s="9">
        <v>3281</v>
      </c>
      <c r="AJ60" s="9">
        <v>3292</v>
      </c>
      <c r="AK60" s="9">
        <v>3307</v>
      </c>
      <c r="AL60" s="9">
        <v>3373</v>
      </c>
      <c r="AM60" s="9">
        <v>3444</v>
      </c>
      <c r="AN60" s="9">
        <v>3480</v>
      </c>
      <c r="AO60" s="9">
        <v>3537</v>
      </c>
      <c r="AP60" s="9">
        <v>3550</v>
      </c>
      <c r="AQ60" s="9">
        <v>3558</v>
      </c>
    </row>
    <row r="61" spans="1:51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Egypt</v>
      </c>
      <c r="D61" s="6">
        <f t="shared" si="7"/>
        <v>3333</v>
      </c>
      <c r="E61" s="6">
        <f>IF(COUNTIF(I61:XFD61,"&gt;"&amp;0)=0,,HLOOKUP(COUNTIF(I61:XFD61,"&gt;"&amp;0)-1,I$1:XFD61,A61+1,FALSE))</f>
        <v>3333</v>
      </c>
      <c r="F61" s="7">
        <f>IF(COUNTIF(I61:XFD61,"&gt;"&amp;0)=0,,HLOOKUP(COUNTIF(I61:XFD61,"&gt;"&amp;0)-MIN($F$1+1,COUNTIF(I61:XFD61,"&gt;"&amp;0)),I$1:XFD61,A61+1,FALSE))</f>
        <v>2505</v>
      </c>
      <c r="G61" s="8">
        <f t="shared" si="8"/>
        <v>1.0587794823350587</v>
      </c>
      <c r="H61" s="13" t="s">
        <v>65</v>
      </c>
      <c r="I61" s="9">
        <v>109</v>
      </c>
      <c r="J61" s="9">
        <v>110</v>
      </c>
      <c r="K61" s="9">
        <v>150</v>
      </c>
      <c r="L61" s="9">
        <v>196</v>
      </c>
      <c r="M61" s="9">
        <v>196</v>
      </c>
      <c r="N61" s="9">
        <v>256</v>
      </c>
      <c r="O61" s="9">
        <v>285</v>
      </c>
      <c r="P61" s="9">
        <v>294</v>
      </c>
      <c r="Q61" s="9">
        <v>327</v>
      </c>
      <c r="R61" s="9">
        <v>366</v>
      </c>
      <c r="S61" s="9">
        <v>402</v>
      </c>
      <c r="T61" s="9">
        <v>456</v>
      </c>
      <c r="U61" s="9">
        <v>495</v>
      </c>
      <c r="V61" s="9">
        <v>536</v>
      </c>
      <c r="W61" s="9">
        <v>576</v>
      </c>
      <c r="X61" s="9">
        <v>609</v>
      </c>
      <c r="Y61" s="9">
        <v>656</v>
      </c>
      <c r="Z61" s="9">
        <v>710</v>
      </c>
      <c r="AA61" s="9">
        <v>779</v>
      </c>
      <c r="AB61" s="9">
        <v>865</v>
      </c>
      <c r="AC61" s="9">
        <v>985</v>
      </c>
      <c r="AD61" s="9">
        <v>1070</v>
      </c>
      <c r="AE61" s="9">
        <v>1173</v>
      </c>
      <c r="AF61" s="9">
        <v>1322</v>
      </c>
      <c r="AG61" s="9">
        <v>1450</v>
      </c>
      <c r="AH61" s="9">
        <v>1560</v>
      </c>
      <c r="AI61" s="9">
        <v>1699</v>
      </c>
      <c r="AJ61" s="9">
        <v>1794</v>
      </c>
      <c r="AK61" s="9">
        <v>1939</v>
      </c>
      <c r="AL61" s="9">
        <v>2065</v>
      </c>
      <c r="AM61" s="9">
        <v>2190</v>
      </c>
      <c r="AN61" s="9">
        <v>2350</v>
      </c>
      <c r="AO61" s="9">
        <v>2505</v>
      </c>
      <c r="AP61" s="9">
        <v>2673</v>
      </c>
      <c r="AQ61" s="9">
        <v>2844</v>
      </c>
      <c r="AR61" s="9">
        <v>3032</v>
      </c>
      <c r="AS61" s="9">
        <v>3144</v>
      </c>
      <c r="AT61" s="9">
        <v>3333</v>
      </c>
    </row>
    <row r="62" spans="1:51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South Africa</v>
      </c>
      <c r="D62" s="6">
        <f t="shared" si="7"/>
        <v>3300</v>
      </c>
      <c r="E62" s="6">
        <f>IF(COUNTIF(I62:XFD62,"&gt;"&amp;0)=0,,HLOOKUP(COUNTIF(I62:XFD62,"&gt;"&amp;0)-1,I$1:XFD62,A62+1,FALSE))</f>
        <v>3300</v>
      </c>
      <c r="F62" s="7">
        <f>IF(COUNTIF(I62:XFD62,"&gt;"&amp;0)=0,,HLOOKUP(COUNTIF(I62:XFD62,"&gt;"&amp;0)-MIN($F$1+1,COUNTIF(I62:XFD62,"&gt;"&amp;0)),I$1:XFD62,A62+1,FALSE))</f>
        <v>2506</v>
      </c>
      <c r="G62" s="8">
        <f t="shared" si="8"/>
        <v>1.0565901912596447</v>
      </c>
      <c r="H62" s="13" t="s">
        <v>145</v>
      </c>
      <c r="I62" s="9">
        <v>116</v>
      </c>
      <c r="J62" s="9">
        <v>150</v>
      </c>
      <c r="K62" s="9">
        <v>202</v>
      </c>
      <c r="L62" s="9">
        <v>240</v>
      </c>
      <c r="M62" s="9">
        <v>274</v>
      </c>
      <c r="N62" s="9">
        <v>402</v>
      </c>
      <c r="O62" s="9">
        <v>554</v>
      </c>
      <c r="P62" s="9">
        <v>709</v>
      </c>
      <c r="Q62" s="9">
        <v>927</v>
      </c>
      <c r="R62" s="9">
        <v>1170</v>
      </c>
      <c r="S62" s="9">
        <v>1187</v>
      </c>
      <c r="T62" s="9">
        <v>1280</v>
      </c>
      <c r="U62" s="9">
        <v>1326</v>
      </c>
      <c r="V62" s="9">
        <v>1353</v>
      </c>
      <c r="W62" s="9">
        <v>1380</v>
      </c>
      <c r="X62" s="9">
        <v>1462</v>
      </c>
      <c r="Y62" s="9">
        <v>1505</v>
      </c>
      <c r="Z62" s="9">
        <v>1585</v>
      </c>
      <c r="AA62" s="9">
        <v>1655</v>
      </c>
      <c r="AB62" s="9">
        <v>1686</v>
      </c>
      <c r="AC62" s="9">
        <v>1749</v>
      </c>
      <c r="AD62" s="9">
        <v>1845</v>
      </c>
      <c r="AE62" s="9">
        <v>1934</v>
      </c>
      <c r="AF62" s="9">
        <v>2003</v>
      </c>
      <c r="AG62" s="9">
        <v>2028</v>
      </c>
      <c r="AH62" s="9">
        <v>2173</v>
      </c>
      <c r="AI62" s="9">
        <v>2272</v>
      </c>
      <c r="AJ62" s="9">
        <v>2415</v>
      </c>
      <c r="AK62" s="9">
        <v>2506</v>
      </c>
      <c r="AL62" s="9">
        <v>2605</v>
      </c>
      <c r="AM62" s="9">
        <v>2783</v>
      </c>
      <c r="AN62" s="9">
        <v>3034</v>
      </c>
      <c r="AO62" s="9">
        <v>3158</v>
      </c>
      <c r="AP62" s="9">
        <v>3300</v>
      </c>
    </row>
    <row r="63" spans="1:51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Morocco</v>
      </c>
      <c r="D63" s="6">
        <f t="shared" si="7"/>
        <v>3046</v>
      </c>
      <c r="E63" s="6">
        <f>IF(COUNTIF(I63:XFD63,"&gt;"&amp;0)=0,,HLOOKUP(COUNTIF(I63:XFD63,"&gt;"&amp;0)-1,I$1:XFD63,A63+1,FALSE))</f>
        <v>3046</v>
      </c>
      <c r="F63" s="7">
        <f>IF(COUNTIF(I63:XFD63,"&gt;"&amp;0)=0,,HLOOKUP(COUNTIF(I63:XFD63,"&gt;"&amp;0)-MIN($F$1+1,COUNTIF(I63:XFD63,"&gt;"&amp;0)),I$1:XFD63,A63+1,FALSE))</f>
        <v>2024</v>
      </c>
      <c r="G63" s="8">
        <f t="shared" si="8"/>
        <v>1.0851852400856359</v>
      </c>
      <c r="H63" s="13" t="s">
        <v>112</v>
      </c>
      <c r="I63" s="9">
        <v>115</v>
      </c>
      <c r="J63" s="9">
        <v>143</v>
      </c>
      <c r="K63" s="9">
        <v>170</v>
      </c>
      <c r="L63" s="9">
        <v>225</v>
      </c>
      <c r="M63" s="9">
        <v>275</v>
      </c>
      <c r="N63" s="9">
        <v>345</v>
      </c>
      <c r="O63" s="9">
        <v>402</v>
      </c>
      <c r="P63" s="9">
        <v>479</v>
      </c>
      <c r="Q63" s="9">
        <v>556</v>
      </c>
      <c r="R63" s="9">
        <v>617</v>
      </c>
      <c r="S63" s="9">
        <v>654</v>
      </c>
      <c r="T63" s="9">
        <v>708</v>
      </c>
      <c r="U63" s="9">
        <v>791</v>
      </c>
      <c r="V63" s="9">
        <v>919</v>
      </c>
      <c r="W63" s="9">
        <v>1021</v>
      </c>
      <c r="X63" s="9">
        <v>1120</v>
      </c>
      <c r="Y63" s="9">
        <v>1184</v>
      </c>
      <c r="Z63" s="9">
        <v>1275</v>
      </c>
      <c r="AA63" s="9">
        <v>1374</v>
      </c>
      <c r="AB63" s="9">
        <v>1448</v>
      </c>
      <c r="AC63" s="9">
        <v>1545</v>
      </c>
      <c r="AD63" s="9">
        <v>1661</v>
      </c>
      <c r="AE63" s="9">
        <v>1763</v>
      </c>
      <c r="AF63" s="9">
        <v>1888</v>
      </c>
      <c r="AG63" s="9">
        <v>2024</v>
      </c>
      <c r="AH63" s="9">
        <v>2283</v>
      </c>
      <c r="AI63" s="9">
        <v>2564</v>
      </c>
      <c r="AJ63" s="9">
        <v>2685</v>
      </c>
      <c r="AK63" s="9">
        <v>2855</v>
      </c>
      <c r="AL63" s="9">
        <v>3046</v>
      </c>
    </row>
    <row r="64" spans="1:51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Bangladesh</v>
      </c>
      <c r="D64" s="6">
        <f t="shared" si="7"/>
        <v>2948</v>
      </c>
      <c r="E64" s="6">
        <f>IF(COUNTIF(I64:XFD64,"&gt;"&amp;0)=0,,HLOOKUP(COUNTIF(I64:XFD64,"&gt;"&amp;0)-1,I$1:XFD64,A64+1,FALSE))</f>
        <v>2948</v>
      </c>
      <c r="F64" s="7">
        <f>IF(COUNTIF(I64:XFD64,"&gt;"&amp;0)=0,,HLOOKUP(COUNTIF(I64:XFD64,"&gt;"&amp;0)-MIN($F$1+1,COUNTIF(I64:XFD64,"&gt;"&amp;0)),I$1:XFD64,A64+1,FALSE))</f>
        <v>1231</v>
      </c>
      <c r="G64" s="8">
        <f t="shared" si="8"/>
        <v>1.1908412920220239</v>
      </c>
      <c r="H64" s="13" t="s">
        <v>202</v>
      </c>
      <c r="I64" s="9">
        <v>123</v>
      </c>
      <c r="J64" s="9">
        <v>164</v>
      </c>
      <c r="K64" s="9">
        <v>218</v>
      </c>
      <c r="L64" s="9">
        <v>330</v>
      </c>
      <c r="M64" s="9">
        <v>424</v>
      </c>
      <c r="N64" s="9">
        <v>482</v>
      </c>
      <c r="O64" s="9">
        <v>621</v>
      </c>
      <c r="P64" s="9">
        <v>803</v>
      </c>
      <c r="Q64" s="9">
        <v>1012</v>
      </c>
      <c r="R64" s="9">
        <v>1231</v>
      </c>
      <c r="S64" s="9">
        <v>1572</v>
      </c>
      <c r="T64" s="9">
        <v>1838</v>
      </c>
      <c r="U64" s="9">
        <v>2144</v>
      </c>
      <c r="V64" s="9">
        <v>2456</v>
      </c>
      <c r="W64" s="9">
        <v>2948</v>
      </c>
    </row>
    <row r="65" spans="1:50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Argentina</v>
      </c>
      <c r="D65" s="6">
        <f t="shared" si="7"/>
        <v>2941</v>
      </c>
      <c r="E65" s="6">
        <f>IF(COUNTIF(I65:XFD65,"&gt;"&amp;0)=0,,HLOOKUP(COUNTIF(I65:XFD65,"&gt;"&amp;0)-1,I$1:XFD65,A65+1,FALSE))</f>
        <v>2941</v>
      </c>
      <c r="F65" s="7">
        <f>IF(COUNTIF(I65:XFD65,"&gt;"&amp;0)=0,,HLOOKUP(COUNTIF(I65:XFD65,"&gt;"&amp;0)-MIN($F$1+1,COUNTIF(I65:XFD65,"&gt;"&amp;0)),I$1:XFD65,A65+1,FALSE))</f>
        <v>2443</v>
      </c>
      <c r="G65" s="8">
        <f t="shared" si="8"/>
        <v>1.0378015416610866</v>
      </c>
      <c r="H65" s="13" t="s">
        <v>123</v>
      </c>
      <c r="I65" s="9">
        <v>128</v>
      </c>
      <c r="J65" s="9">
        <v>158</v>
      </c>
      <c r="K65" s="9">
        <v>266</v>
      </c>
      <c r="L65" s="9">
        <v>301</v>
      </c>
      <c r="M65" s="9">
        <v>387</v>
      </c>
      <c r="N65" s="9">
        <v>387</v>
      </c>
      <c r="O65" s="9">
        <v>502</v>
      </c>
      <c r="P65" s="9">
        <v>589</v>
      </c>
      <c r="Q65" s="9">
        <v>690</v>
      </c>
      <c r="R65" s="9">
        <v>745</v>
      </c>
      <c r="S65" s="9">
        <v>820</v>
      </c>
      <c r="T65" s="9">
        <v>1054</v>
      </c>
      <c r="U65" s="9">
        <v>1054</v>
      </c>
      <c r="V65" s="9">
        <v>1133</v>
      </c>
      <c r="W65" s="9">
        <v>1265</v>
      </c>
      <c r="X65" s="9">
        <v>1451</v>
      </c>
      <c r="Y65" s="9">
        <v>1451</v>
      </c>
      <c r="Z65" s="9">
        <v>1554</v>
      </c>
      <c r="AA65" s="9">
        <v>1628</v>
      </c>
      <c r="AB65" s="9">
        <v>1715</v>
      </c>
      <c r="AC65" s="9">
        <v>1795</v>
      </c>
      <c r="AD65" s="9">
        <v>1975</v>
      </c>
      <c r="AE65" s="9">
        <v>1975</v>
      </c>
      <c r="AF65" s="9">
        <v>2142</v>
      </c>
      <c r="AG65" s="9">
        <v>2208</v>
      </c>
      <c r="AH65" s="9">
        <v>2277</v>
      </c>
      <c r="AI65" s="9">
        <v>2443</v>
      </c>
      <c r="AJ65" s="9">
        <v>2571</v>
      </c>
      <c r="AK65" s="9">
        <v>2669</v>
      </c>
      <c r="AL65" s="9">
        <v>2758</v>
      </c>
      <c r="AM65" s="9">
        <v>2839</v>
      </c>
      <c r="AN65" s="9">
        <v>2941</v>
      </c>
    </row>
    <row r="66" spans="1:50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Thailand</v>
      </c>
      <c r="D66" s="6">
        <f t="shared" si="7"/>
        <v>2792</v>
      </c>
      <c r="E66" s="6">
        <f>IF(COUNTIF(I66:XFD66,"&gt;"&amp;0)=0,,HLOOKUP(COUNTIF(I66:XFD66,"&gt;"&amp;0)-1,I$1:XFD66,A66+1,FALSE))</f>
        <v>2792</v>
      </c>
      <c r="F66" s="7">
        <f>IF(COUNTIF(I66:XFD66,"&gt;"&amp;0)=0,,HLOOKUP(COUNTIF(I66:XFD66,"&gt;"&amp;0)-MIN($F$1+1,COUNTIF(I66:XFD66,"&gt;"&amp;0)),I$1:XFD66,A66+1,FALSE))</f>
        <v>2643</v>
      </c>
      <c r="G66" s="8">
        <f t="shared" si="8"/>
        <v>1.0110290867036578</v>
      </c>
      <c r="H66" s="13" t="s">
        <v>35</v>
      </c>
      <c r="I66" s="9">
        <v>114</v>
      </c>
      <c r="J66" s="9">
        <v>147</v>
      </c>
      <c r="K66" s="9">
        <v>177</v>
      </c>
      <c r="L66" s="9">
        <v>212</v>
      </c>
      <c r="M66" s="9">
        <v>272</v>
      </c>
      <c r="N66" s="9">
        <v>322</v>
      </c>
      <c r="O66" s="9">
        <v>411</v>
      </c>
      <c r="P66" s="9">
        <v>599</v>
      </c>
      <c r="Q66" s="9">
        <v>721</v>
      </c>
      <c r="R66" s="9">
        <v>827</v>
      </c>
      <c r="S66" s="9">
        <v>934</v>
      </c>
      <c r="T66" s="9">
        <v>1045</v>
      </c>
      <c r="U66" s="9">
        <v>1136</v>
      </c>
      <c r="V66" s="9">
        <v>1245</v>
      </c>
      <c r="W66" s="9">
        <v>1388</v>
      </c>
      <c r="X66" s="9">
        <v>1524</v>
      </c>
      <c r="Y66" s="9">
        <v>1651</v>
      </c>
      <c r="Z66" s="9">
        <v>1771</v>
      </c>
      <c r="AA66" s="9">
        <v>1875</v>
      </c>
      <c r="AB66" s="9">
        <v>1978</v>
      </c>
      <c r="AC66" s="9">
        <v>2067</v>
      </c>
      <c r="AD66" s="9">
        <v>2169</v>
      </c>
      <c r="AE66" s="9">
        <v>2220</v>
      </c>
      <c r="AF66" s="9">
        <v>2258</v>
      </c>
      <c r="AG66" s="9">
        <v>2369</v>
      </c>
      <c r="AH66" s="9">
        <v>2423</v>
      </c>
      <c r="AI66" s="9">
        <v>2473</v>
      </c>
      <c r="AJ66" s="9">
        <v>2518</v>
      </c>
      <c r="AK66" s="9">
        <v>2551</v>
      </c>
      <c r="AL66" s="9">
        <v>2579</v>
      </c>
      <c r="AM66" s="9">
        <v>2613</v>
      </c>
      <c r="AN66" s="9">
        <v>2643</v>
      </c>
      <c r="AO66" s="9">
        <v>2672</v>
      </c>
      <c r="AP66" s="9">
        <v>2700</v>
      </c>
      <c r="AQ66" s="9">
        <v>2733</v>
      </c>
      <c r="AR66" s="9">
        <v>2765</v>
      </c>
      <c r="AS66" s="9">
        <v>2792</v>
      </c>
    </row>
    <row r="67" spans="1:50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Algeria</v>
      </c>
      <c r="D67" s="6">
        <f t="shared" si="7"/>
        <v>2718</v>
      </c>
      <c r="E67" s="6">
        <f>IF(COUNTIF(I67:XFD67,"&gt;"&amp;0)=0,,HLOOKUP(COUNTIF(I67:XFD67,"&gt;"&amp;0)-1,I$1:XFD67,A67+1,FALSE))</f>
        <v>2718</v>
      </c>
      <c r="F67" s="7">
        <f>IF(COUNTIF(I67:XFD67,"&gt;"&amp;0)=0,,HLOOKUP(COUNTIF(I67:XFD67,"&gt;"&amp;0)-MIN($F$1+1,COUNTIF(I67:XFD67,"&gt;"&amp;0)),I$1:XFD67,A67+1,FALSE))</f>
        <v>2160</v>
      </c>
      <c r="G67" s="8">
        <f t="shared" si="8"/>
        <v>1.0470300356341429</v>
      </c>
      <c r="H67" s="13" t="s">
        <v>75</v>
      </c>
      <c r="I67" s="9">
        <v>139</v>
      </c>
      <c r="J67" s="9">
        <v>201</v>
      </c>
      <c r="K67" s="9">
        <v>230</v>
      </c>
      <c r="L67" s="9">
        <v>264</v>
      </c>
      <c r="M67" s="9">
        <v>302</v>
      </c>
      <c r="N67" s="9">
        <v>367</v>
      </c>
      <c r="O67" s="9">
        <v>409</v>
      </c>
      <c r="P67" s="9">
        <v>454</v>
      </c>
      <c r="Q67" s="9">
        <v>511</v>
      </c>
      <c r="R67" s="9">
        <v>584</v>
      </c>
      <c r="S67" s="9">
        <v>716</v>
      </c>
      <c r="T67" s="9">
        <v>847</v>
      </c>
      <c r="U67" s="9">
        <v>986</v>
      </c>
      <c r="V67" s="9">
        <v>1171</v>
      </c>
      <c r="W67" s="9">
        <v>1251</v>
      </c>
      <c r="X67" s="9">
        <v>1320</v>
      </c>
      <c r="Y67" s="9">
        <v>1423</v>
      </c>
      <c r="Z67" s="9">
        <v>1468</v>
      </c>
      <c r="AA67" s="9">
        <v>1572</v>
      </c>
      <c r="AB67" s="9">
        <v>1666</v>
      </c>
      <c r="AC67" s="9">
        <v>1761</v>
      </c>
      <c r="AD67" s="9">
        <v>1825</v>
      </c>
      <c r="AE67" s="9">
        <v>1914</v>
      </c>
      <c r="AF67" s="9">
        <v>1983</v>
      </c>
      <c r="AG67" s="9">
        <v>2070</v>
      </c>
      <c r="AH67" s="9">
        <v>2160</v>
      </c>
      <c r="AI67" s="9">
        <v>2268</v>
      </c>
      <c r="AJ67" s="9">
        <v>2418</v>
      </c>
      <c r="AK67" s="9">
        <v>2534</v>
      </c>
      <c r="AL67" s="9">
        <v>2629</v>
      </c>
      <c r="AM67" s="9">
        <v>2718</v>
      </c>
    </row>
    <row r="68" spans="1:50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Moldova</v>
      </c>
      <c r="D68" s="6">
        <f t="shared" si="7"/>
        <v>2548</v>
      </c>
      <c r="E68" s="6">
        <f>IF(COUNTIF(I68:XFD68,"&gt;"&amp;0)=0,,HLOOKUP(COUNTIF(I68:XFD68,"&gt;"&amp;0)-1,I$1:XFD68,A68+1,FALSE))</f>
        <v>2548</v>
      </c>
      <c r="F68" s="7">
        <f>IF(COUNTIF(I68:XFD68,"&gt;"&amp;0)=0,,HLOOKUP(COUNTIF(I68:XFD68,"&gt;"&amp;0)-MIN($F$1+1,COUNTIF(I68:XFD68,"&gt;"&amp;0)),I$1:XFD68,A68+1,FALSE))</f>
        <v>2049</v>
      </c>
      <c r="G68" s="8">
        <f t="shared" si="8"/>
        <v>1.0445554348367327</v>
      </c>
      <c r="H68" s="13" t="s">
        <v>345</v>
      </c>
      <c r="I68" s="9">
        <v>109</v>
      </c>
      <c r="J68" s="9">
        <v>125</v>
      </c>
      <c r="K68" s="9">
        <v>149</v>
      </c>
      <c r="L68" s="9">
        <v>177</v>
      </c>
      <c r="M68" s="9">
        <v>199</v>
      </c>
      <c r="N68" s="9">
        <v>231</v>
      </c>
      <c r="O68" s="9">
        <v>263</v>
      </c>
      <c r="P68" s="9">
        <v>298</v>
      </c>
      <c r="Q68" s="9">
        <v>353</v>
      </c>
      <c r="R68" s="9">
        <v>423</v>
      </c>
      <c r="S68" s="9">
        <v>505</v>
      </c>
      <c r="T68" s="9">
        <v>591</v>
      </c>
      <c r="U68" s="9">
        <v>752</v>
      </c>
      <c r="V68" s="9">
        <v>864</v>
      </c>
      <c r="W68" s="9">
        <v>965</v>
      </c>
      <c r="X68" s="9">
        <v>1056</v>
      </c>
      <c r="Y68" s="9">
        <v>1174</v>
      </c>
      <c r="Z68" s="9">
        <v>1289</v>
      </c>
      <c r="AA68" s="9">
        <v>1438</v>
      </c>
      <c r="AB68" s="9">
        <v>1560</v>
      </c>
      <c r="AC68" s="9">
        <v>1662</v>
      </c>
      <c r="AD68" s="9">
        <v>1712</v>
      </c>
      <c r="AE68" s="9">
        <v>1934</v>
      </c>
      <c r="AF68" s="9">
        <v>2049</v>
      </c>
      <c r="AG68" s="9">
        <v>2154</v>
      </c>
      <c r="AH68" s="9">
        <v>2264</v>
      </c>
      <c r="AI68" s="9">
        <v>2378</v>
      </c>
      <c r="AJ68" s="9">
        <v>2472</v>
      </c>
      <c r="AK68" s="9">
        <v>2548</v>
      </c>
    </row>
    <row r="69" spans="1:50" x14ac:dyDescent="0.25">
      <c r="A69" s="9">
        <f t="shared" si="5"/>
        <v>68</v>
      </c>
      <c r="B69" s="9">
        <f t="array" ref="B69">IF(C69="",0,IF(OR(C69=Country_Comparison!$S$19:$S$38),1,0))</f>
        <v>0</v>
      </c>
      <c r="C69" s="9" t="str">
        <f t="shared" si="6"/>
        <v>Greece</v>
      </c>
      <c r="D69" s="6">
        <f t="shared" si="7"/>
        <v>2245</v>
      </c>
      <c r="E69" s="6">
        <f>IF(COUNTIF(I69:XFD69,"&gt;"&amp;0)=0,,HLOOKUP(COUNTIF(I69:XFD69,"&gt;"&amp;0)-1,I$1:XFD69,A69+1,FALSE))</f>
        <v>2245</v>
      </c>
      <c r="F69" s="7">
        <f>IF(COUNTIF(I69:XFD69,"&gt;"&amp;0)=0,,HLOOKUP(COUNTIF(I69:XFD69,"&gt;"&amp;0)-MIN($F$1+1,COUNTIF(I69:XFD69,"&gt;"&amp;0)),I$1:XFD69,A69+1,FALSE))</f>
        <v>2192</v>
      </c>
      <c r="G69" s="8">
        <f t="shared" si="8"/>
        <v>1.0047896643687619</v>
      </c>
      <c r="H69" s="13" t="s">
        <v>83</v>
      </c>
      <c r="I69" s="9">
        <v>190</v>
      </c>
      <c r="J69" s="9">
        <v>228</v>
      </c>
      <c r="K69" s="9">
        <v>331</v>
      </c>
      <c r="L69" s="9">
        <v>331</v>
      </c>
      <c r="M69" s="9">
        <v>387</v>
      </c>
      <c r="N69" s="9">
        <v>418</v>
      </c>
      <c r="O69" s="9">
        <v>418</v>
      </c>
      <c r="P69" s="9">
        <v>495</v>
      </c>
      <c r="Q69" s="9">
        <v>530</v>
      </c>
      <c r="R69" s="9">
        <v>624</v>
      </c>
      <c r="S69" s="9">
        <v>695</v>
      </c>
      <c r="T69" s="9">
        <v>743</v>
      </c>
      <c r="U69" s="9">
        <v>821</v>
      </c>
      <c r="V69" s="9">
        <v>892</v>
      </c>
      <c r="W69" s="9">
        <v>966</v>
      </c>
      <c r="X69" s="9">
        <v>1061</v>
      </c>
      <c r="Y69" s="9">
        <v>1156</v>
      </c>
      <c r="Z69" s="9">
        <v>1212</v>
      </c>
      <c r="AA69" s="9">
        <v>1314</v>
      </c>
      <c r="AB69" s="9">
        <v>1415</v>
      </c>
      <c r="AC69" s="9">
        <v>1544</v>
      </c>
      <c r="AD69" s="9">
        <v>1613</v>
      </c>
      <c r="AE69" s="9">
        <v>1673</v>
      </c>
      <c r="AF69" s="9">
        <v>1735</v>
      </c>
      <c r="AG69" s="9">
        <v>1755</v>
      </c>
      <c r="AH69" s="9">
        <v>1832</v>
      </c>
      <c r="AI69" s="9">
        <v>1884</v>
      </c>
      <c r="AJ69" s="9">
        <v>1955</v>
      </c>
      <c r="AK69" s="9">
        <v>2011</v>
      </c>
      <c r="AL69" s="9">
        <v>2081</v>
      </c>
      <c r="AM69" s="9">
        <v>2114</v>
      </c>
      <c r="AN69" s="9">
        <v>2145</v>
      </c>
      <c r="AO69" s="9">
        <v>2170</v>
      </c>
      <c r="AP69" s="9">
        <v>2192</v>
      </c>
      <c r="AQ69" s="9">
        <v>2207</v>
      </c>
      <c r="AR69" s="9">
        <v>2224</v>
      </c>
      <c r="AS69" s="9">
        <v>2235</v>
      </c>
      <c r="AT69" s="9">
        <v>2235</v>
      </c>
      <c r="AU69" s="9">
        <v>2245</v>
      </c>
    </row>
    <row r="70" spans="1:50" x14ac:dyDescent="0.25">
      <c r="A70" s="9">
        <f t="shared" si="5"/>
        <v>69</v>
      </c>
      <c r="B70" s="9">
        <f t="array" ref="B70">IF(C70="",0,IF(OR(C70=Country_Comparison!$S$19:$S$38),1,0))</f>
        <v>0</v>
      </c>
      <c r="C70" s="9" t="str">
        <f t="shared" ref="C70:C133" si="9">IF(H70="","",H70)</f>
        <v>Kuwait</v>
      </c>
      <c r="D70" s="6">
        <f t="shared" ref="D70:D133" si="10">MAX(I70:KU70)</f>
        <v>1995</v>
      </c>
      <c r="E70" s="6">
        <f>IF(COUNTIF(I70:XFD70,"&gt;"&amp;0)=0,,HLOOKUP(COUNTIF(I70:XFD70,"&gt;"&amp;0)-1,I$1:XFD70,A70+1,FALSE))</f>
        <v>1995</v>
      </c>
      <c r="F70" s="7">
        <f>IF(COUNTIF(I70:XFD70,"&gt;"&amp;0)=0,,HLOOKUP(COUNTIF(I70:XFD70,"&gt;"&amp;0)-MIN($F$1+1,COUNTIF(I70:XFD70,"&gt;"&amp;0)),I$1:XFD70,A70+1,FALSE))</f>
        <v>1405</v>
      </c>
      <c r="G70" s="8">
        <f t="shared" ref="G70:G133" si="11">IF(COUNTIF(I70:XFD70,"&gt;"&amp;0)=0,,(E70/F70)^(1/MIN(COUNTIF(I70:XFD70,"&gt;"&amp;0)-1,$F$1)))</f>
        <v>1.0726383374948334</v>
      </c>
      <c r="H70" s="13" t="s">
        <v>74</v>
      </c>
      <c r="I70" s="9">
        <v>104</v>
      </c>
      <c r="J70" s="9">
        <v>112</v>
      </c>
      <c r="K70" s="9">
        <v>123</v>
      </c>
      <c r="L70" s="9">
        <v>130</v>
      </c>
      <c r="M70" s="9">
        <v>142</v>
      </c>
      <c r="N70" s="9">
        <v>148</v>
      </c>
      <c r="O70" s="9">
        <v>159</v>
      </c>
      <c r="P70" s="9">
        <v>176</v>
      </c>
      <c r="Q70" s="9">
        <v>188</v>
      </c>
      <c r="R70" s="9">
        <v>189</v>
      </c>
      <c r="S70" s="9">
        <v>191</v>
      </c>
      <c r="T70" s="9">
        <v>195</v>
      </c>
      <c r="U70" s="9">
        <v>208</v>
      </c>
      <c r="V70" s="9">
        <v>225</v>
      </c>
      <c r="W70" s="9">
        <v>235</v>
      </c>
      <c r="X70" s="9">
        <v>255</v>
      </c>
      <c r="Y70" s="9">
        <v>266</v>
      </c>
      <c r="Z70" s="9">
        <v>289</v>
      </c>
      <c r="AA70" s="9">
        <v>317</v>
      </c>
      <c r="AB70" s="9">
        <v>342</v>
      </c>
      <c r="AC70" s="9">
        <v>417</v>
      </c>
      <c r="AD70" s="9">
        <v>479</v>
      </c>
      <c r="AE70" s="9">
        <v>556</v>
      </c>
      <c r="AF70" s="9">
        <v>665</v>
      </c>
      <c r="AG70" s="9">
        <v>743</v>
      </c>
      <c r="AH70" s="9">
        <v>855</v>
      </c>
      <c r="AI70" s="9">
        <v>910</v>
      </c>
      <c r="AJ70" s="9">
        <v>993</v>
      </c>
      <c r="AK70" s="9">
        <v>1154</v>
      </c>
      <c r="AL70" s="9">
        <v>1234</v>
      </c>
      <c r="AM70" s="9">
        <v>1300</v>
      </c>
      <c r="AN70" s="9">
        <v>1355</v>
      </c>
      <c r="AO70" s="9">
        <v>1405</v>
      </c>
      <c r="AP70" s="9">
        <v>1524</v>
      </c>
      <c r="AQ70" s="9">
        <v>1658</v>
      </c>
      <c r="AR70" s="9">
        <v>1751</v>
      </c>
      <c r="AS70" s="9">
        <v>1915</v>
      </c>
      <c r="AT70" s="9">
        <v>1995</v>
      </c>
    </row>
    <row r="71" spans="1:50" x14ac:dyDescent="0.25">
      <c r="A71" s="9">
        <f t="shared" si="5"/>
        <v>70</v>
      </c>
      <c r="B71" s="9">
        <f t="array" ref="B71">IF(C71="",0,IF(OR(C71=Country_Comparison!$S$19:$S$38),1,0))</f>
        <v>0</v>
      </c>
      <c r="C71" s="9" t="str">
        <f t="shared" si="9"/>
        <v>Hungary</v>
      </c>
      <c r="D71" s="6">
        <f t="shared" si="10"/>
        <v>1984</v>
      </c>
      <c r="E71" s="6">
        <f>IF(COUNTIF(I71:XFD71,"&gt;"&amp;0)=0,,HLOOKUP(COUNTIF(I71:XFD71,"&gt;"&amp;0)-1,I$1:XFD71,A71+1,FALSE))</f>
        <v>1984</v>
      </c>
      <c r="F71" s="7">
        <f>IF(COUNTIF(I71:XFD71,"&gt;"&amp;0)=0,,HLOOKUP(COUNTIF(I71:XFD71,"&gt;"&amp;0)-MIN($F$1+1,COUNTIF(I71:XFD71,"&gt;"&amp;0)),I$1:XFD71,A71+1,FALSE))</f>
        <v>1579</v>
      </c>
      <c r="G71" s="8">
        <f t="shared" si="11"/>
        <v>1.0467233383617065</v>
      </c>
      <c r="H71" s="13" t="s">
        <v>132</v>
      </c>
      <c r="I71" s="9">
        <v>103</v>
      </c>
      <c r="J71" s="9">
        <v>131</v>
      </c>
      <c r="K71" s="9">
        <v>167</v>
      </c>
      <c r="L71" s="9">
        <v>187</v>
      </c>
      <c r="M71" s="9">
        <v>226</v>
      </c>
      <c r="N71" s="9">
        <v>261</v>
      </c>
      <c r="O71" s="9">
        <v>300</v>
      </c>
      <c r="P71" s="9">
        <v>343</v>
      </c>
      <c r="Q71" s="9">
        <v>408</v>
      </c>
      <c r="R71" s="9">
        <v>447</v>
      </c>
      <c r="S71" s="9">
        <v>492</v>
      </c>
      <c r="T71" s="9">
        <v>525</v>
      </c>
      <c r="U71" s="9">
        <v>585</v>
      </c>
      <c r="V71" s="9">
        <v>623</v>
      </c>
      <c r="W71" s="9">
        <v>678</v>
      </c>
      <c r="X71" s="9">
        <v>733</v>
      </c>
      <c r="Y71" s="9">
        <v>744</v>
      </c>
      <c r="Z71" s="9">
        <v>817</v>
      </c>
      <c r="AA71" s="9">
        <v>895</v>
      </c>
      <c r="AB71" s="9">
        <v>980</v>
      </c>
      <c r="AC71" s="9">
        <v>1190</v>
      </c>
      <c r="AD71" s="9">
        <v>1310</v>
      </c>
      <c r="AE71" s="9">
        <v>1410</v>
      </c>
      <c r="AF71" s="9">
        <v>1458</v>
      </c>
      <c r="AG71" s="9">
        <v>1512</v>
      </c>
      <c r="AH71" s="9">
        <v>1579</v>
      </c>
      <c r="AI71" s="9">
        <v>1652</v>
      </c>
      <c r="AJ71" s="9">
        <v>1763</v>
      </c>
      <c r="AK71" s="9">
        <v>1834</v>
      </c>
      <c r="AL71" s="9">
        <v>1916</v>
      </c>
      <c r="AM71" s="9">
        <v>1984</v>
      </c>
    </row>
    <row r="72" spans="1:50" x14ac:dyDescent="0.25">
      <c r="A72" s="9">
        <f t="shared" si="5"/>
        <v>71</v>
      </c>
      <c r="B72" s="9">
        <f t="array" ref="B72">IF(C72="",0,IF(OR(C72=Country_Comparison!$S$19:$S$38),1,0))</f>
        <v>0</v>
      </c>
      <c r="C72" s="9" t="str">
        <f t="shared" si="9"/>
        <v>Bahrain</v>
      </c>
      <c r="D72" s="6">
        <f t="shared" si="10"/>
        <v>1907</v>
      </c>
      <c r="E72" s="6">
        <f>IF(COUNTIF(I72:XFD72,"&gt;"&amp;0)=0,,HLOOKUP(COUNTIF(I72:XFD72,"&gt;"&amp;0)-1,I$1:XFD72,A72+1,FALSE))</f>
        <v>1907</v>
      </c>
      <c r="F72" s="7">
        <f>IF(COUNTIF(I72:XFD72,"&gt;"&amp;0)=0,,HLOOKUP(COUNTIF(I72:XFD72,"&gt;"&amp;0)-MIN($F$1+1,COUNTIF(I72:XFD72,"&gt;"&amp;0)),I$1:XFD72,A72+1,FALSE))</f>
        <v>1671</v>
      </c>
      <c r="G72" s="8">
        <f t="shared" si="11"/>
        <v>1.0267739662125455</v>
      </c>
      <c r="H72" s="13" t="s">
        <v>73</v>
      </c>
      <c r="I72" s="9">
        <v>110</v>
      </c>
      <c r="J72" s="9">
        <v>195</v>
      </c>
      <c r="K72" s="9">
        <v>195</v>
      </c>
      <c r="L72" s="9">
        <v>195</v>
      </c>
      <c r="M72" s="9">
        <v>210</v>
      </c>
      <c r="N72" s="9">
        <v>214</v>
      </c>
      <c r="O72" s="9">
        <v>214</v>
      </c>
      <c r="P72" s="9">
        <v>228</v>
      </c>
      <c r="Q72" s="9">
        <v>256</v>
      </c>
      <c r="R72" s="9">
        <v>278</v>
      </c>
      <c r="S72" s="9">
        <v>285</v>
      </c>
      <c r="T72" s="9">
        <v>305</v>
      </c>
      <c r="U72" s="9">
        <v>334</v>
      </c>
      <c r="V72" s="9">
        <v>377</v>
      </c>
      <c r="W72" s="9">
        <v>392</v>
      </c>
      <c r="X72" s="9">
        <v>419</v>
      </c>
      <c r="Y72" s="9">
        <v>458</v>
      </c>
      <c r="Z72" s="9">
        <v>466</v>
      </c>
      <c r="AA72" s="9">
        <v>476</v>
      </c>
      <c r="AB72" s="9">
        <v>499</v>
      </c>
      <c r="AC72" s="9">
        <v>515</v>
      </c>
      <c r="AD72" s="9">
        <v>567</v>
      </c>
      <c r="AE72" s="9">
        <v>569</v>
      </c>
      <c r="AF72" s="9">
        <v>643</v>
      </c>
      <c r="AG72" s="9">
        <v>672</v>
      </c>
      <c r="AH72" s="9">
        <v>688</v>
      </c>
      <c r="AI72" s="9">
        <v>700</v>
      </c>
      <c r="AJ72" s="9">
        <v>756</v>
      </c>
      <c r="AK72" s="9">
        <v>811</v>
      </c>
      <c r="AL72" s="9">
        <v>823</v>
      </c>
      <c r="AM72" s="9">
        <v>887</v>
      </c>
      <c r="AN72" s="9">
        <v>925</v>
      </c>
      <c r="AO72" s="9">
        <v>1040</v>
      </c>
      <c r="AP72" s="9">
        <v>1136</v>
      </c>
      <c r="AQ72" s="9">
        <v>1361</v>
      </c>
      <c r="AR72" s="9">
        <v>1528</v>
      </c>
      <c r="AS72" s="9">
        <v>1671</v>
      </c>
      <c r="AT72" s="9">
        <v>1700</v>
      </c>
      <c r="AU72" s="9">
        <v>1740</v>
      </c>
      <c r="AV72" s="9">
        <v>1773</v>
      </c>
      <c r="AW72" s="9">
        <v>1881</v>
      </c>
      <c r="AX72" s="9">
        <v>1907</v>
      </c>
    </row>
    <row r="73" spans="1:50" x14ac:dyDescent="0.25">
      <c r="A73" s="9">
        <f t="shared" si="5"/>
        <v>72</v>
      </c>
      <c r="B73" s="9">
        <f t="array" ref="B73">IF(C73="",0,IF(OR(C73=Country_Comparison!$S$19:$S$38),1,0))</f>
        <v>0</v>
      </c>
      <c r="C73" s="9" t="str">
        <f t="shared" si="9"/>
        <v>Croatia</v>
      </c>
      <c r="D73" s="6">
        <f t="shared" si="10"/>
        <v>1881</v>
      </c>
      <c r="E73" s="6">
        <f>IF(COUNTIF(I73:XFD73,"&gt;"&amp;0)=0,,HLOOKUP(COUNTIF(I73:XFD73,"&gt;"&amp;0)-1,I$1:XFD73,A73+1,FALSE))</f>
        <v>1881</v>
      </c>
      <c r="F73" s="7">
        <f>IF(COUNTIF(I73:XFD73,"&gt;"&amp;0)=0,,HLOOKUP(COUNTIF(I73:XFD73,"&gt;"&amp;0)-MIN($F$1+1,COUNTIF(I73:XFD73,"&gt;"&amp;0)),I$1:XFD73,A73+1,FALSE))</f>
        <v>1741</v>
      </c>
      <c r="G73" s="8">
        <f t="shared" si="11"/>
        <v>1.0155890387474418</v>
      </c>
      <c r="H73" s="13" t="s">
        <v>76</v>
      </c>
      <c r="I73" s="9">
        <v>105</v>
      </c>
      <c r="J73" s="9">
        <v>128</v>
      </c>
      <c r="K73" s="9">
        <v>206</v>
      </c>
      <c r="L73" s="9">
        <v>254</v>
      </c>
      <c r="M73" s="9">
        <v>315</v>
      </c>
      <c r="N73" s="9">
        <v>382</v>
      </c>
      <c r="O73" s="9">
        <v>442</v>
      </c>
      <c r="P73" s="9">
        <v>495</v>
      </c>
      <c r="Q73" s="9">
        <v>586</v>
      </c>
      <c r="R73" s="9">
        <v>657</v>
      </c>
      <c r="S73" s="9">
        <v>713</v>
      </c>
      <c r="T73" s="9">
        <v>790</v>
      </c>
      <c r="U73" s="9">
        <v>867</v>
      </c>
      <c r="V73" s="9">
        <v>963</v>
      </c>
      <c r="W73" s="9">
        <v>1011</v>
      </c>
      <c r="X73" s="9">
        <v>1079</v>
      </c>
      <c r="Y73" s="9">
        <v>1126</v>
      </c>
      <c r="Z73" s="9">
        <v>1182</v>
      </c>
      <c r="AA73" s="9">
        <v>1222</v>
      </c>
      <c r="AB73" s="9">
        <v>1282</v>
      </c>
      <c r="AC73" s="9">
        <v>1343</v>
      </c>
      <c r="AD73" s="9">
        <v>1407</v>
      </c>
      <c r="AE73" s="9">
        <v>1495</v>
      </c>
      <c r="AF73" s="9">
        <v>1534</v>
      </c>
      <c r="AG73" s="9">
        <v>1600</v>
      </c>
      <c r="AH73" s="9">
        <v>1650</v>
      </c>
      <c r="AI73" s="9">
        <v>1704</v>
      </c>
      <c r="AJ73" s="9">
        <v>1741</v>
      </c>
      <c r="AK73" s="9">
        <v>1791</v>
      </c>
      <c r="AL73" s="9">
        <v>1814</v>
      </c>
      <c r="AM73" s="9">
        <v>1832</v>
      </c>
      <c r="AN73" s="9">
        <v>1871</v>
      </c>
      <c r="AO73" s="9">
        <v>1881</v>
      </c>
    </row>
    <row r="74" spans="1:50" x14ac:dyDescent="0.25">
      <c r="A74" s="9">
        <f t="shared" si="5"/>
        <v>73</v>
      </c>
      <c r="B74" s="9">
        <f t="array" ref="B74">IF(C74="",0,IF(OR(C74=Country_Comparison!$S$19:$S$38),1,0))</f>
        <v>0</v>
      </c>
      <c r="C74" s="9" t="str">
        <f t="shared" si="9"/>
        <v>Kazakhstan</v>
      </c>
      <c r="D74" s="6">
        <f t="shared" si="10"/>
        <v>1852</v>
      </c>
      <c r="E74" s="6">
        <f>IF(COUNTIF(I74:XFD74,"&gt;"&amp;0)=0,,HLOOKUP(COUNTIF(I74:XFD74,"&gt;"&amp;0)-1,I$1:XFD74,A74+1,FALSE))</f>
        <v>1852</v>
      </c>
      <c r="F74" s="7">
        <f>IF(COUNTIF(I74:XFD74,"&gt;"&amp;0)=0,,HLOOKUP(COUNTIF(I74:XFD74,"&gt;"&amp;0)-MIN($F$1+1,COUNTIF(I74:XFD74,"&gt;"&amp;0)),I$1:XFD74,A74+1,FALSE))</f>
        <v>1295</v>
      </c>
      <c r="G74" s="8">
        <f t="shared" si="11"/>
        <v>1.0741730268815435</v>
      </c>
      <c r="H74" s="13" t="s">
        <v>413</v>
      </c>
      <c r="I74" s="9">
        <v>111</v>
      </c>
      <c r="J74" s="9">
        <v>150</v>
      </c>
      <c r="K74" s="9">
        <v>228</v>
      </c>
      <c r="L74" s="9">
        <v>284</v>
      </c>
      <c r="M74" s="9">
        <v>302</v>
      </c>
      <c r="N74" s="9">
        <v>343</v>
      </c>
      <c r="O74" s="9">
        <v>380</v>
      </c>
      <c r="P74" s="9">
        <v>435</v>
      </c>
      <c r="Q74" s="9">
        <v>464</v>
      </c>
      <c r="R74" s="9">
        <v>531</v>
      </c>
      <c r="S74" s="9">
        <v>584</v>
      </c>
      <c r="T74" s="9">
        <v>662</v>
      </c>
      <c r="U74" s="9">
        <v>697</v>
      </c>
      <c r="V74" s="9">
        <v>727</v>
      </c>
      <c r="W74" s="9">
        <v>781</v>
      </c>
      <c r="X74" s="9">
        <v>812</v>
      </c>
      <c r="Y74" s="9">
        <v>865</v>
      </c>
      <c r="Z74" s="9">
        <v>951</v>
      </c>
      <c r="AA74" s="9">
        <v>1091</v>
      </c>
      <c r="AB74" s="9">
        <v>1232</v>
      </c>
      <c r="AC74" s="9">
        <v>1295</v>
      </c>
      <c r="AD74" s="9">
        <v>1402</v>
      </c>
      <c r="AE74" s="9">
        <v>1546</v>
      </c>
      <c r="AF74" s="9">
        <v>1615</v>
      </c>
      <c r="AG74" s="9">
        <v>1676</v>
      </c>
      <c r="AH74" s="9">
        <v>1852</v>
      </c>
    </row>
    <row r="75" spans="1:50" x14ac:dyDescent="0.25">
      <c r="A75" s="9">
        <f t="shared" si="5"/>
        <v>74</v>
      </c>
      <c r="B75" s="9">
        <f t="array" ref="B75">IF(C75="",0,IF(OR(C75=Country_Comparison!$S$19:$S$38),1,0))</f>
        <v>0</v>
      </c>
      <c r="C75" s="9" t="str">
        <f t="shared" si="9"/>
        <v>Iceland</v>
      </c>
      <c r="D75" s="6">
        <f t="shared" si="10"/>
        <v>1773</v>
      </c>
      <c r="E75" s="6">
        <f>IF(COUNTIF(I75:XFD75,"&gt;"&amp;0)=0,,HLOOKUP(COUNTIF(I75:XFD75,"&gt;"&amp;0)-1,I$1:XFD75,A75+1,FALSE))</f>
        <v>1773</v>
      </c>
      <c r="F75" s="7">
        <f>IF(COUNTIF(I75:XFD75,"&gt;"&amp;0)=0,,HLOOKUP(COUNTIF(I75:XFD75,"&gt;"&amp;0)-MIN($F$1+1,COUNTIF(I75:XFD75,"&gt;"&amp;0)),I$1:XFD75,A75+1,FALSE))</f>
        <v>1727</v>
      </c>
      <c r="G75" s="8">
        <f t="shared" si="11"/>
        <v>1.0052712902043579</v>
      </c>
      <c r="H75" s="13" t="s">
        <v>92</v>
      </c>
      <c r="I75" s="9">
        <v>103</v>
      </c>
      <c r="J75" s="9">
        <v>134</v>
      </c>
      <c r="K75" s="9">
        <v>156</v>
      </c>
      <c r="L75" s="9">
        <v>171</v>
      </c>
      <c r="M75" s="9">
        <v>180</v>
      </c>
      <c r="N75" s="9">
        <v>220</v>
      </c>
      <c r="O75" s="9">
        <v>250</v>
      </c>
      <c r="P75" s="9">
        <v>330</v>
      </c>
      <c r="Q75" s="9">
        <v>409</v>
      </c>
      <c r="R75" s="9">
        <v>473</v>
      </c>
      <c r="S75" s="9">
        <v>568</v>
      </c>
      <c r="T75" s="9">
        <v>588</v>
      </c>
      <c r="U75" s="9">
        <v>648</v>
      </c>
      <c r="V75" s="9">
        <v>737</v>
      </c>
      <c r="W75" s="9">
        <v>802</v>
      </c>
      <c r="X75" s="9">
        <v>890</v>
      </c>
      <c r="Y75" s="9">
        <v>963</v>
      </c>
      <c r="Z75" s="9">
        <v>1020</v>
      </c>
      <c r="AA75" s="9">
        <v>1086</v>
      </c>
      <c r="AB75" s="9">
        <v>1135</v>
      </c>
      <c r="AC75" s="9">
        <v>1220</v>
      </c>
      <c r="AD75" s="9">
        <v>1319</v>
      </c>
      <c r="AE75" s="9">
        <v>1364</v>
      </c>
      <c r="AF75" s="9">
        <v>1417</v>
      </c>
      <c r="AG75" s="9">
        <v>1486</v>
      </c>
      <c r="AH75" s="9">
        <v>1562</v>
      </c>
      <c r="AI75" s="9">
        <v>1586</v>
      </c>
      <c r="AJ75" s="9">
        <v>1616</v>
      </c>
      <c r="AK75" s="9">
        <v>1648</v>
      </c>
      <c r="AL75" s="9">
        <v>1675</v>
      </c>
      <c r="AM75" s="9">
        <v>1689</v>
      </c>
      <c r="AN75" s="9">
        <v>1701</v>
      </c>
      <c r="AO75" s="9">
        <v>1711</v>
      </c>
      <c r="AP75" s="9">
        <v>1720</v>
      </c>
      <c r="AQ75" s="9">
        <v>1727</v>
      </c>
      <c r="AR75" s="9">
        <v>1739</v>
      </c>
      <c r="AS75" s="9">
        <v>1754</v>
      </c>
      <c r="AT75" s="9">
        <v>1760</v>
      </c>
      <c r="AU75" s="9">
        <v>1771</v>
      </c>
      <c r="AV75" s="9">
        <v>1773</v>
      </c>
    </row>
    <row r="76" spans="1:50" x14ac:dyDescent="0.25">
      <c r="A76" s="9">
        <f t="shared" si="5"/>
        <v>75</v>
      </c>
      <c r="B76" s="9">
        <f t="array" ref="B76">IF(C76="",0,IF(OR(C76=Country_Comparison!$S$19:$S$38),1,0))</f>
        <v>0</v>
      </c>
      <c r="C76" s="9" t="str">
        <f t="shared" si="9"/>
        <v>Iraq</v>
      </c>
      <c r="D76" s="6">
        <f t="shared" si="10"/>
        <v>1574</v>
      </c>
      <c r="E76" s="6">
        <f>IF(COUNTIF(I76:XFD76,"&gt;"&amp;0)=0,,HLOOKUP(COUNTIF(I76:XFD76,"&gt;"&amp;0)-1,I$1:XFD76,A76+1,FALSE))</f>
        <v>1574</v>
      </c>
      <c r="F76" s="7">
        <f>IF(COUNTIF(I76:XFD76,"&gt;"&amp;0)=0,,HLOOKUP(COUNTIF(I76:XFD76,"&gt;"&amp;0)-MIN($F$1+1,COUNTIF(I76:XFD76,"&gt;"&amp;0)),I$1:XFD76,A76+1,FALSE))</f>
        <v>1415</v>
      </c>
      <c r="G76" s="8">
        <f t="shared" si="11"/>
        <v>1.021526547602273</v>
      </c>
      <c r="H76" s="13" t="s">
        <v>70</v>
      </c>
      <c r="I76" s="9">
        <v>101</v>
      </c>
      <c r="J76" s="9">
        <v>110</v>
      </c>
      <c r="K76" s="9">
        <v>116</v>
      </c>
      <c r="L76" s="9">
        <v>124</v>
      </c>
      <c r="M76" s="9">
        <v>154</v>
      </c>
      <c r="N76" s="9">
        <v>164</v>
      </c>
      <c r="O76" s="9">
        <v>192</v>
      </c>
      <c r="P76" s="9">
        <v>208</v>
      </c>
      <c r="Q76" s="9">
        <v>214</v>
      </c>
      <c r="R76" s="9">
        <v>233</v>
      </c>
      <c r="S76" s="9">
        <v>266</v>
      </c>
      <c r="T76" s="9">
        <v>316</v>
      </c>
      <c r="U76" s="9">
        <v>346</v>
      </c>
      <c r="V76" s="9">
        <v>382</v>
      </c>
      <c r="W76" s="9">
        <v>458</v>
      </c>
      <c r="X76" s="9">
        <v>506</v>
      </c>
      <c r="Y76" s="9">
        <v>547</v>
      </c>
      <c r="Z76" s="9">
        <v>630</v>
      </c>
      <c r="AA76" s="9">
        <v>694</v>
      </c>
      <c r="AB76" s="9">
        <v>728</v>
      </c>
      <c r="AC76" s="9">
        <v>772</v>
      </c>
      <c r="AD76" s="9">
        <v>820</v>
      </c>
      <c r="AE76" s="9">
        <v>878</v>
      </c>
      <c r="AF76" s="9">
        <v>961</v>
      </c>
      <c r="AG76" s="9">
        <v>1031</v>
      </c>
      <c r="AH76" s="9">
        <v>1122</v>
      </c>
      <c r="AI76" s="9">
        <v>1202</v>
      </c>
      <c r="AJ76" s="9">
        <v>1232</v>
      </c>
      <c r="AK76" s="9">
        <v>1279</v>
      </c>
      <c r="AL76" s="9">
        <v>1318</v>
      </c>
      <c r="AM76" s="9">
        <v>1352</v>
      </c>
      <c r="AN76" s="9">
        <v>1378</v>
      </c>
      <c r="AO76" s="9">
        <v>1400</v>
      </c>
      <c r="AP76" s="9">
        <v>1415</v>
      </c>
      <c r="AQ76" s="9">
        <v>1434</v>
      </c>
      <c r="AR76" s="9">
        <v>1482</v>
      </c>
      <c r="AS76" s="9">
        <v>1513</v>
      </c>
      <c r="AT76" s="9">
        <v>1539</v>
      </c>
      <c r="AU76" s="9">
        <v>1574</v>
      </c>
    </row>
    <row r="77" spans="1:50" x14ac:dyDescent="0.25">
      <c r="A77" s="9">
        <f t="shared" si="5"/>
        <v>76</v>
      </c>
      <c r="B77" s="9">
        <f t="array" ref="B77">IF(C77="",0,IF(OR(C77=Country_Comparison!$S$19:$S$38),1,0))</f>
        <v>0</v>
      </c>
      <c r="C77" s="9" t="str">
        <f t="shared" si="9"/>
        <v>Estonia</v>
      </c>
      <c r="D77" s="6">
        <f t="shared" si="10"/>
        <v>1535</v>
      </c>
      <c r="E77" s="6">
        <f>IF(COUNTIF(I77:XFD77,"&gt;"&amp;0)=0,,HLOOKUP(COUNTIF(I77:XFD77,"&gt;"&amp;0)-1,I$1:XFD77,A77+1,FALSE))</f>
        <v>1535</v>
      </c>
      <c r="F77" s="7">
        <f>IF(COUNTIF(I77:XFD77,"&gt;"&amp;0)=0,,HLOOKUP(COUNTIF(I77:XFD77,"&gt;"&amp;0)-MIN($F$1+1,COUNTIF(I77:XFD77,"&gt;"&amp;0)),I$1:XFD77,A77+1,FALSE))</f>
        <v>1400</v>
      </c>
      <c r="G77" s="8">
        <f t="shared" si="11"/>
        <v>1.0185821679488352</v>
      </c>
      <c r="H77" s="13" t="s">
        <v>88</v>
      </c>
      <c r="I77" s="9">
        <v>115</v>
      </c>
      <c r="J77" s="9">
        <v>171</v>
      </c>
      <c r="K77" s="9">
        <v>205</v>
      </c>
      <c r="L77" s="9">
        <v>225</v>
      </c>
      <c r="M77" s="9">
        <v>258</v>
      </c>
      <c r="N77" s="9">
        <v>267</v>
      </c>
      <c r="O77" s="9">
        <v>283</v>
      </c>
      <c r="P77" s="9">
        <v>306</v>
      </c>
      <c r="Q77" s="9">
        <v>326</v>
      </c>
      <c r="R77" s="9">
        <v>352</v>
      </c>
      <c r="S77" s="9">
        <v>369</v>
      </c>
      <c r="T77" s="9">
        <v>404</v>
      </c>
      <c r="U77" s="9">
        <v>538</v>
      </c>
      <c r="V77" s="9">
        <v>575</v>
      </c>
      <c r="W77" s="9">
        <v>645</v>
      </c>
      <c r="X77" s="9">
        <v>679</v>
      </c>
      <c r="Y77" s="9">
        <v>715</v>
      </c>
      <c r="Z77" s="9">
        <v>745</v>
      </c>
      <c r="AA77" s="9">
        <v>779</v>
      </c>
      <c r="AB77" s="9">
        <v>858</v>
      </c>
      <c r="AC77" s="9">
        <v>961</v>
      </c>
      <c r="AD77" s="9">
        <v>1039</v>
      </c>
      <c r="AE77" s="9">
        <v>1097</v>
      </c>
      <c r="AF77" s="9">
        <v>1108</v>
      </c>
      <c r="AG77" s="9">
        <v>1149</v>
      </c>
      <c r="AH77" s="9">
        <v>1185</v>
      </c>
      <c r="AI77" s="9">
        <v>1207</v>
      </c>
      <c r="AJ77" s="9">
        <v>1258</v>
      </c>
      <c r="AK77" s="9">
        <v>1304</v>
      </c>
      <c r="AL77" s="9">
        <v>1309</v>
      </c>
      <c r="AM77" s="9">
        <v>1332</v>
      </c>
      <c r="AN77" s="9">
        <v>1373</v>
      </c>
      <c r="AO77" s="9">
        <v>1400</v>
      </c>
      <c r="AP77" s="9">
        <v>1434</v>
      </c>
      <c r="AQ77" s="9">
        <v>1459</v>
      </c>
      <c r="AR77" s="9">
        <v>1512</v>
      </c>
      <c r="AS77" s="9">
        <v>1528</v>
      </c>
      <c r="AT77" s="9">
        <v>1535</v>
      </c>
    </row>
    <row r="78" spans="1:50" x14ac:dyDescent="0.25">
      <c r="A78" s="9">
        <f t="shared" si="5"/>
        <v>77</v>
      </c>
      <c r="B78" s="9">
        <f t="array" ref="B78">IF(C78="",0,IF(OR(C78=Country_Comparison!$S$19:$S$38),1,0))</f>
        <v>0</v>
      </c>
      <c r="C78" s="9" t="str">
        <f t="shared" si="9"/>
        <v>New Zealand</v>
      </c>
      <c r="D78" s="6">
        <f t="shared" si="10"/>
        <v>1440</v>
      </c>
      <c r="E78" s="6">
        <f>IF(COUNTIF(I78:XFD78,"&gt;"&amp;0)=0,,HLOOKUP(COUNTIF(I78:XFD78,"&gt;"&amp;0)-1,I$1:XFD78,A78+1,FALSE))</f>
        <v>1440</v>
      </c>
      <c r="F78" s="7">
        <f>IF(COUNTIF(I78:XFD78,"&gt;"&amp;0)=0,,HLOOKUP(COUNTIF(I78:XFD78,"&gt;"&amp;0)-MIN($F$1+1,COUNTIF(I78:XFD78,"&gt;"&amp;0)),I$1:XFD78,A78+1,FALSE))</f>
        <v>1386</v>
      </c>
      <c r="G78" s="8">
        <f t="shared" si="11"/>
        <v>1.007673534376565</v>
      </c>
      <c r="H78" s="13" t="s">
        <v>95</v>
      </c>
      <c r="I78" s="9">
        <v>102</v>
      </c>
      <c r="J78" s="9">
        <v>102</v>
      </c>
      <c r="K78" s="9">
        <v>155</v>
      </c>
      <c r="L78" s="9">
        <v>205</v>
      </c>
      <c r="M78" s="9">
        <v>283</v>
      </c>
      <c r="N78" s="9">
        <v>368</v>
      </c>
      <c r="O78" s="9">
        <v>451</v>
      </c>
      <c r="P78" s="9">
        <v>514</v>
      </c>
      <c r="Q78" s="9">
        <v>589</v>
      </c>
      <c r="R78" s="9">
        <v>647</v>
      </c>
      <c r="S78" s="9">
        <v>708</v>
      </c>
      <c r="T78" s="9">
        <v>797</v>
      </c>
      <c r="U78" s="9">
        <v>868</v>
      </c>
      <c r="V78" s="9">
        <v>950</v>
      </c>
      <c r="W78" s="9">
        <v>1039</v>
      </c>
      <c r="X78" s="9">
        <v>1106</v>
      </c>
      <c r="Y78" s="9">
        <v>1160</v>
      </c>
      <c r="Z78" s="9">
        <v>1210</v>
      </c>
      <c r="AA78" s="9">
        <v>1239</v>
      </c>
      <c r="AB78" s="9">
        <v>1283</v>
      </c>
      <c r="AC78" s="9">
        <v>1312</v>
      </c>
      <c r="AD78" s="9">
        <v>1330</v>
      </c>
      <c r="AE78" s="9">
        <v>1349</v>
      </c>
      <c r="AF78" s="9">
        <v>1366</v>
      </c>
      <c r="AG78" s="9">
        <v>1386</v>
      </c>
      <c r="AH78" s="9">
        <v>1401</v>
      </c>
      <c r="AI78" s="9">
        <v>1409</v>
      </c>
      <c r="AJ78" s="9">
        <v>1422</v>
      </c>
      <c r="AK78" s="9">
        <v>1431</v>
      </c>
      <c r="AL78" s="9">
        <v>1440</v>
      </c>
    </row>
    <row r="79" spans="1:50" x14ac:dyDescent="0.25">
      <c r="A79" s="9">
        <f t="shared" si="5"/>
        <v>78</v>
      </c>
      <c r="B79" s="9">
        <f t="array" ref="B79">IF(C79="",0,IF(OR(C79=Country_Comparison!$S$19:$S$38),1,0))</f>
        <v>0</v>
      </c>
      <c r="C79" s="9" t="str">
        <f t="shared" si="9"/>
        <v>Azerbaijan</v>
      </c>
      <c r="D79" s="6">
        <f t="shared" si="10"/>
        <v>1436</v>
      </c>
      <c r="E79" s="6">
        <f>IF(COUNTIF(I79:XFD79,"&gt;"&amp;0)=0,,HLOOKUP(COUNTIF(I79:XFD79,"&gt;"&amp;0)-1,I$1:XFD79,A79+1,FALSE))</f>
        <v>1436</v>
      </c>
      <c r="F79" s="7">
        <f>IF(COUNTIF(I79:XFD79,"&gt;"&amp;0)=0,,HLOOKUP(COUNTIF(I79:XFD79,"&gt;"&amp;0)-MIN($F$1+1,COUNTIF(I79:XFD79,"&gt;"&amp;0)),I$1:XFD79,A79+1,FALSE))</f>
        <v>1253</v>
      </c>
      <c r="G79" s="8">
        <f t="shared" si="11"/>
        <v>1.0276392270037358</v>
      </c>
      <c r="H79" s="13" t="s">
        <v>104</v>
      </c>
      <c r="I79" s="9">
        <v>122</v>
      </c>
      <c r="J79" s="9">
        <v>165</v>
      </c>
      <c r="K79" s="9">
        <v>182</v>
      </c>
      <c r="L79" s="9">
        <v>209</v>
      </c>
      <c r="M79" s="9">
        <v>273</v>
      </c>
      <c r="N79" s="9">
        <v>298</v>
      </c>
      <c r="O79" s="9">
        <v>359</v>
      </c>
      <c r="P79" s="9">
        <v>400</v>
      </c>
      <c r="Q79" s="9">
        <v>443</v>
      </c>
      <c r="R79" s="9">
        <v>521</v>
      </c>
      <c r="S79" s="9">
        <v>584</v>
      </c>
      <c r="T79" s="9">
        <v>641</v>
      </c>
      <c r="U79" s="9">
        <v>717</v>
      </c>
      <c r="V79" s="9">
        <v>822</v>
      </c>
      <c r="W79" s="9">
        <v>926</v>
      </c>
      <c r="X79" s="9">
        <v>991</v>
      </c>
      <c r="Y79" s="9">
        <v>1058</v>
      </c>
      <c r="Z79" s="9">
        <v>1098</v>
      </c>
      <c r="AA79" s="9">
        <v>1148</v>
      </c>
      <c r="AB79" s="9">
        <v>1197</v>
      </c>
      <c r="AC79" s="9">
        <v>1253</v>
      </c>
      <c r="AD79" s="9">
        <v>1283</v>
      </c>
      <c r="AE79" s="9">
        <v>1340</v>
      </c>
      <c r="AF79" s="9">
        <v>1373</v>
      </c>
      <c r="AG79" s="9">
        <v>1398</v>
      </c>
      <c r="AH79" s="9">
        <v>1436</v>
      </c>
    </row>
    <row r="80" spans="1:50" x14ac:dyDescent="0.25">
      <c r="A80" s="9">
        <f t="shared" si="5"/>
        <v>79</v>
      </c>
      <c r="B80" s="9">
        <f t="array" ref="B80">IF(C80="",0,IF(OR(C80=Country_Comparison!$S$19:$S$38),1,0))</f>
        <v>0</v>
      </c>
      <c r="C80" s="9" t="str">
        <f t="shared" si="9"/>
        <v>Oman</v>
      </c>
      <c r="D80" s="6">
        <f t="shared" si="10"/>
        <v>1410</v>
      </c>
      <c r="E80" s="6">
        <f>IF(COUNTIF(I80:XFD80,"&gt;"&amp;0)=0,,HLOOKUP(COUNTIF(I80:XFD80,"&gt;"&amp;0)-1,I$1:XFD80,A80+1,FALSE))</f>
        <v>1410</v>
      </c>
      <c r="F80" s="7">
        <f>IF(COUNTIF(I80:XFD80,"&gt;"&amp;0)=0,,HLOOKUP(COUNTIF(I80:XFD80,"&gt;"&amp;0)-MIN($F$1+1,COUNTIF(I80:XFD80,"&gt;"&amp;0)),I$1:XFD80,A80+1,FALSE))</f>
        <v>910</v>
      </c>
      <c r="G80" s="8">
        <f t="shared" si="11"/>
        <v>1.0915296671160157</v>
      </c>
      <c r="H80" s="13" t="s">
        <v>71</v>
      </c>
      <c r="I80" s="9">
        <v>109</v>
      </c>
      <c r="J80" s="9">
        <v>131</v>
      </c>
      <c r="K80" s="9">
        <v>152</v>
      </c>
      <c r="L80" s="9">
        <v>167</v>
      </c>
      <c r="M80" s="9">
        <v>179</v>
      </c>
      <c r="N80" s="9">
        <v>192</v>
      </c>
      <c r="O80" s="9">
        <v>210</v>
      </c>
      <c r="P80" s="9">
        <v>231</v>
      </c>
      <c r="Q80" s="9">
        <v>252</v>
      </c>
      <c r="R80" s="9">
        <v>277</v>
      </c>
      <c r="S80" s="9">
        <v>298</v>
      </c>
      <c r="T80" s="9">
        <v>331</v>
      </c>
      <c r="U80" s="9">
        <v>371</v>
      </c>
      <c r="V80" s="9">
        <v>419</v>
      </c>
      <c r="W80" s="9">
        <v>457</v>
      </c>
      <c r="X80" s="9">
        <v>484</v>
      </c>
      <c r="Y80" s="9">
        <v>546</v>
      </c>
      <c r="Z80" s="9">
        <v>599</v>
      </c>
      <c r="AA80" s="9">
        <v>727</v>
      </c>
      <c r="AB80" s="9">
        <v>813</v>
      </c>
      <c r="AC80" s="9">
        <v>910</v>
      </c>
      <c r="AD80" s="9">
        <v>1019</v>
      </c>
      <c r="AE80" s="9">
        <v>1069</v>
      </c>
      <c r="AF80" s="9">
        <v>1180</v>
      </c>
      <c r="AG80" s="9">
        <v>1266</v>
      </c>
      <c r="AH80" s="9">
        <v>1410</v>
      </c>
    </row>
    <row r="81" spans="1:47" x14ac:dyDescent="0.25">
      <c r="A81" s="9">
        <f t="shared" si="5"/>
        <v>80</v>
      </c>
      <c r="B81" s="9">
        <f t="array" ref="B81">IF(C81="",0,IF(OR(C81=Country_Comparison!$S$19:$S$38),1,0))</f>
        <v>0</v>
      </c>
      <c r="C81" s="9" t="str">
        <f t="shared" si="9"/>
        <v>Armenia</v>
      </c>
      <c r="D81" s="6">
        <f t="shared" si="10"/>
        <v>1339</v>
      </c>
      <c r="E81" s="6">
        <f>IF(COUNTIF(I81:XFD81,"&gt;"&amp;0)=0,,HLOOKUP(COUNTIF(I81:XFD81,"&gt;"&amp;0)-1,I$1:XFD81,A81+1,FALSE))</f>
        <v>1339</v>
      </c>
      <c r="F81" s="7">
        <f>IF(COUNTIF(I81:XFD81,"&gt;"&amp;0)=0,,HLOOKUP(COUNTIF(I81:XFD81,"&gt;"&amp;0)-MIN($F$1+1,COUNTIF(I81:XFD81,"&gt;"&amp;0)),I$1:XFD81,A81+1,FALSE))</f>
        <v>1111</v>
      </c>
      <c r="G81" s="8">
        <f t="shared" si="11"/>
        <v>1.0380381227723958</v>
      </c>
      <c r="H81" s="13" t="s">
        <v>105</v>
      </c>
      <c r="I81" s="9">
        <v>115</v>
      </c>
      <c r="J81" s="9">
        <v>136</v>
      </c>
      <c r="K81" s="9">
        <v>160</v>
      </c>
      <c r="L81" s="9">
        <v>194</v>
      </c>
      <c r="M81" s="9">
        <v>235</v>
      </c>
      <c r="N81" s="9">
        <v>249</v>
      </c>
      <c r="O81" s="9">
        <v>265</v>
      </c>
      <c r="P81" s="9">
        <v>290</v>
      </c>
      <c r="Q81" s="9">
        <v>329</v>
      </c>
      <c r="R81" s="9">
        <v>407</v>
      </c>
      <c r="S81" s="9">
        <v>424</v>
      </c>
      <c r="T81" s="9">
        <v>482</v>
      </c>
      <c r="U81" s="9">
        <v>532</v>
      </c>
      <c r="V81" s="9">
        <v>571</v>
      </c>
      <c r="W81" s="9">
        <v>663</v>
      </c>
      <c r="X81" s="9">
        <v>736</v>
      </c>
      <c r="Y81" s="9">
        <v>770</v>
      </c>
      <c r="Z81" s="9">
        <v>822</v>
      </c>
      <c r="AA81" s="9">
        <v>833</v>
      </c>
      <c r="AB81" s="9">
        <v>853</v>
      </c>
      <c r="AC81" s="9">
        <v>881</v>
      </c>
      <c r="AD81" s="9">
        <v>921</v>
      </c>
      <c r="AE81" s="9">
        <v>937</v>
      </c>
      <c r="AF81" s="9">
        <v>967</v>
      </c>
      <c r="AG81" s="9">
        <v>1013</v>
      </c>
      <c r="AH81" s="9">
        <v>1039</v>
      </c>
      <c r="AI81" s="9">
        <v>1067</v>
      </c>
      <c r="AJ81" s="9">
        <v>1111</v>
      </c>
      <c r="AK81" s="9">
        <v>1159</v>
      </c>
      <c r="AL81" s="9">
        <v>1201</v>
      </c>
      <c r="AM81" s="9">
        <v>1248</v>
      </c>
      <c r="AN81" s="9">
        <v>1291</v>
      </c>
      <c r="AO81" s="9">
        <v>1339</v>
      </c>
    </row>
    <row r="82" spans="1:47" x14ac:dyDescent="0.25">
      <c r="A82" s="9">
        <f t="shared" si="5"/>
        <v>81</v>
      </c>
      <c r="B82" s="9">
        <f t="array" ref="B82">IF(C82="",0,IF(OR(C82=Country_Comparison!$S$19:$S$38),1,0))</f>
        <v>0</v>
      </c>
      <c r="C82" s="9" t="str">
        <f t="shared" si="9"/>
        <v>Slovenia</v>
      </c>
      <c r="D82" s="6">
        <f t="shared" si="10"/>
        <v>1335</v>
      </c>
      <c r="E82" s="6">
        <f>IF(COUNTIF(I82:XFD82,"&gt;"&amp;0)=0,,HLOOKUP(COUNTIF(I82:XFD82,"&gt;"&amp;0)-1,I$1:XFD82,A82+1,FALSE))</f>
        <v>1335</v>
      </c>
      <c r="F82" s="7">
        <f>IF(COUNTIF(I82:XFD82,"&gt;"&amp;0)=0,,HLOOKUP(COUNTIF(I82:XFD82,"&gt;"&amp;0)-MIN($F$1+1,COUNTIF(I82:XFD82,"&gt;"&amp;0)),I$1:XFD82,A82+1,FALSE))</f>
        <v>1248</v>
      </c>
      <c r="G82" s="8">
        <f t="shared" si="11"/>
        <v>1.0135690394083054</v>
      </c>
      <c r="H82" s="13" t="s">
        <v>141</v>
      </c>
      <c r="I82" s="9">
        <v>141</v>
      </c>
      <c r="J82" s="9">
        <v>181</v>
      </c>
      <c r="K82" s="9">
        <v>219</v>
      </c>
      <c r="L82" s="9">
        <v>253</v>
      </c>
      <c r="M82" s="9">
        <v>275</v>
      </c>
      <c r="N82" s="9">
        <v>275</v>
      </c>
      <c r="O82" s="9">
        <v>286</v>
      </c>
      <c r="P82" s="9">
        <v>341</v>
      </c>
      <c r="Q82" s="9">
        <v>383</v>
      </c>
      <c r="R82" s="9">
        <v>414</v>
      </c>
      <c r="S82" s="9">
        <v>442</v>
      </c>
      <c r="T82" s="9">
        <v>480</v>
      </c>
      <c r="U82" s="9">
        <v>528</v>
      </c>
      <c r="V82" s="9">
        <v>562</v>
      </c>
      <c r="W82" s="9">
        <v>632</v>
      </c>
      <c r="X82" s="9">
        <v>684</v>
      </c>
      <c r="Y82" s="9">
        <v>730</v>
      </c>
      <c r="Z82" s="9">
        <v>756</v>
      </c>
      <c r="AA82" s="9">
        <v>802</v>
      </c>
      <c r="AB82" s="9">
        <v>841</v>
      </c>
      <c r="AC82" s="9">
        <v>897</v>
      </c>
      <c r="AD82" s="9">
        <v>934</v>
      </c>
      <c r="AE82" s="9">
        <v>977</v>
      </c>
      <c r="AF82" s="9">
        <v>997</v>
      </c>
      <c r="AG82" s="9">
        <v>1021</v>
      </c>
      <c r="AH82" s="9">
        <v>1059</v>
      </c>
      <c r="AI82" s="9">
        <v>1091</v>
      </c>
      <c r="AJ82" s="9">
        <v>1124</v>
      </c>
      <c r="AK82" s="9">
        <v>1160</v>
      </c>
      <c r="AL82" s="9">
        <v>1188</v>
      </c>
      <c r="AM82" s="9">
        <v>1205</v>
      </c>
      <c r="AN82" s="9">
        <v>1212</v>
      </c>
      <c r="AO82" s="9">
        <v>1220</v>
      </c>
      <c r="AP82" s="9">
        <v>1248</v>
      </c>
      <c r="AQ82" s="9">
        <v>1268</v>
      </c>
      <c r="AR82" s="9">
        <v>1304</v>
      </c>
      <c r="AS82" s="9">
        <v>1317</v>
      </c>
      <c r="AT82" s="9">
        <v>1330</v>
      </c>
      <c r="AU82" s="9">
        <v>1335</v>
      </c>
    </row>
    <row r="83" spans="1:47" x14ac:dyDescent="0.25">
      <c r="A83" s="9">
        <f t="shared" si="5"/>
        <v>82</v>
      </c>
      <c r="B83" s="9">
        <f t="array" ref="B83">IF(C83="",0,IF(OR(C83=Country_Comparison!$S$19:$S$38),1,0))</f>
        <v>0</v>
      </c>
      <c r="C83" s="9" t="str">
        <f t="shared" si="9"/>
        <v>Lithuania</v>
      </c>
      <c r="D83" s="6">
        <f t="shared" si="10"/>
        <v>1326</v>
      </c>
      <c r="E83" s="6">
        <f>IF(COUNTIF(I83:XFD83,"&gt;"&amp;0)=0,,HLOOKUP(COUNTIF(I83:XFD83,"&gt;"&amp;0)-1,I$1:XFD83,A83+1,FALSE))</f>
        <v>1326</v>
      </c>
      <c r="F83" s="7">
        <f>IF(COUNTIF(I83:XFD83,"&gt;"&amp;0)=0,,HLOOKUP(COUNTIF(I83:XFD83,"&gt;"&amp;0)-MIN($F$1+1,COUNTIF(I83:XFD83,"&gt;"&amp;0)),I$1:XFD83,A83+1,FALSE))</f>
        <v>1091</v>
      </c>
      <c r="G83" s="8">
        <f t="shared" si="11"/>
        <v>1.0397854949068419</v>
      </c>
      <c r="H83" s="13" t="s">
        <v>93</v>
      </c>
      <c r="I83" s="9">
        <v>143</v>
      </c>
      <c r="J83" s="9">
        <v>179</v>
      </c>
      <c r="K83" s="9">
        <v>209</v>
      </c>
      <c r="L83" s="9">
        <v>274</v>
      </c>
      <c r="M83" s="9">
        <v>299</v>
      </c>
      <c r="N83" s="9">
        <v>358</v>
      </c>
      <c r="O83" s="9">
        <v>394</v>
      </c>
      <c r="P83" s="9">
        <v>460</v>
      </c>
      <c r="Q83" s="9">
        <v>491</v>
      </c>
      <c r="R83" s="9">
        <v>537</v>
      </c>
      <c r="S83" s="9">
        <v>581</v>
      </c>
      <c r="T83" s="9">
        <v>649</v>
      </c>
      <c r="U83" s="9">
        <v>696</v>
      </c>
      <c r="V83" s="9">
        <v>771</v>
      </c>
      <c r="W83" s="9">
        <v>811</v>
      </c>
      <c r="X83" s="9">
        <v>843</v>
      </c>
      <c r="Y83" s="9">
        <v>880</v>
      </c>
      <c r="Z83" s="9">
        <v>912</v>
      </c>
      <c r="AA83" s="9">
        <v>955</v>
      </c>
      <c r="AB83" s="9">
        <v>999</v>
      </c>
      <c r="AC83" s="9">
        <v>1026</v>
      </c>
      <c r="AD83" s="9">
        <v>1053</v>
      </c>
      <c r="AE83" s="9">
        <v>1062</v>
      </c>
      <c r="AF83" s="9">
        <v>1070</v>
      </c>
      <c r="AG83" s="9">
        <v>1091</v>
      </c>
      <c r="AH83" s="9">
        <v>1128</v>
      </c>
      <c r="AI83" s="9">
        <v>1149</v>
      </c>
      <c r="AJ83" s="9">
        <v>1239</v>
      </c>
      <c r="AK83" s="9">
        <v>1298</v>
      </c>
      <c r="AL83" s="9">
        <v>1326</v>
      </c>
    </row>
    <row r="84" spans="1:47" x14ac:dyDescent="0.25">
      <c r="A84" s="9">
        <f t="shared" si="5"/>
        <v>83</v>
      </c>
      <c r="B84" s="9">
        <f t="array" ref="B84">IF(C84="",0,IF(OR(C84=Country_Comparison!$S$19:$S$38),1,0))</f>
        <v>0</v>
      </c>
      <c r="C84" s="9" t="str">
        <f t="shared" si="9"/>
        <v>Bosnia and Herzegovina</v>
      </c>
      <c r="D84" s="6">
        <f t="shared" si="10"/>
        <v>1309</v>
      </c>
      <c r="E84" s="6">
        <f>IF(COUNTIF(I84:XFD84,"&gt;"&amp;0)=0,,HLOOKUP(COUNTIF(I84:XFD84,"&gt;"&amp;0)-1,I$1:XFD84,A84+1,FALSE))</f>
        <v>1309</v>
      </c>
      <c r="F84" s="7">
        <f>IF(COUNTIF(I84:XFD84,"&gt;"&amp;0)=0,,HLOOKUP(COUNTIF(I84:XFD84,"&gt;"&amp;0)-MIN($F$1+1,COUNTIF(I84:XFD84,"&gt;"&amp;0)),I$1:XFD84,A84+1,FALSE))</f>
        <v>1110</v>
      </c>
      <c r="G84" s="8">
        <f t="shared" si="11"/>
        <v>1.0335305860386643</v>
      </c>
      <c r="H84" s="13" t="s">
        <v>140</v>
      </c>
      <c r="I84" s="9">
        <v>126</v>
      </c>
      <c r="J84" s="9">
        <v>136</v>
      </c>
      <c r="K84" s="9">
        <v>166</v>
      </c>
      <c r="L84" s="9">
        <v>176</v>
      </c>
      <c r="M84" s="9">
        <v>191</v>
      </c>
      <c r="N84" s="9">
        <v>237</v>
      </c>
      <c r="O84" s="9">
        <v>258</v>
      </c>
      <c r="P84" s="9">
        <v>323</v>
      </c>
      <c r="Q84" s="9">
        <v>368</v>
      </c>
      <c r="R84" s="9">
        <v>420</v>
      </c>
      <c r="S84" s="9">
        <v>459</v>
      </c>
      <c r="T84" s="9">
        <v>533</v>
      </c>
      <c r="U84" s="9">
        <v>579</v>
      </c>
      <c r="V84" s="9">
        <v>624</v>
      </c>
      <c r="W84" s="9">
        <v>654</v>
      </c>
      <c r="X84" s="9">
        <v>674</v>
      </c>
      <c r="Y84" s="9">
        <v>764</v>
      </c>
      <c r="Z84" s="9">
        <v>804</v>
      </c>
      <c r="AA84" s="9">
        <v>858</v>
      </c>
      <c r="AB84" s="9">
        <v>901</v>
      </c>
      <c r="AC84" s="9">
        <v>946</v>
      </c>
      <c r="AD84" s="9">
        <v>1009</v>
      </c>
      <c r="AE84" s="9">
        <v>1037</v>
      </c>
      <c r="AF84" s="9">
        <v>1083</v>
      </c>
      <c r="AG84" s="9">
        <v>1110</v>
      </c>
      <c r="AH84" s="9">
        <v>1167</v>
      </c>
      <c r="AI84" s="9">
        <v>1214</v>
      </c>
      <c r="AJ84" s="9">
        <v>1268</v>
      </c>
      <c r="AK84" s="9">
        <v>1285</v>
      </c>
      <c r="AL84" s="9">
        <v>1309</v>
      </c>
    </row>
    <row r="85" spans="1:47" x14ac:dyDescent="0.25">
      <c r="A85" s="9">
        <f t="shared" si="5"/>
        <v>84</v>
      </c>
      <c r="B85" s="9">
        <f t="array" ref="B85">IF(C85="",0,IF(OR(C85=Country_Comparison!$S$19:$S$38),1,0))</f>
        <v>0</v>
      </c>
      <c r="C85" s="9" t="str">
        <f t="shared" si="9"/>
        <v>North Macedonia</v>
      </c>
      <c r="D85" s="6">
        <f t="shared" si="10"/>
        <v>1225</v>
      </c>
      <c r="E85" s="6">
        <f>IF(COUNTIF(I85:XFD85,"&gt;"&amp;0)=0,,HLOOKUP(COUNTIF(I85:XFD85,"&gt;"&amp;0)-1,I$1:XFD85,A85+1,FALSE))</f>
        <v>1225</v>
      </c>
      <c r="F85" s="7">
        <f>IF(COUNTIF(I85:XFD85,"&gt;"&amp;0)=0,,HLOOKUP(COUNTIF(I85:XFD85,"&gt;"&amp;0)-MIN($F$1+1,COUNTIF(I85:XFD85,"&gt;"&amp;0)),I$1:XFD85,A85+1,FALSE))</f>
        <v>974</v>
      </c>
      <c r="G85" s="8">
        <f t="shared" si="11"/>
        <v>1.0469246521932138</v>
      </c>
      <c r="H85" s="13" t="s">
        <v>84</v>
      </c>
      <c r="I85" s="9">
        <v>115</v>
      </c>
      <c r="J85" s="9">
        <v>136</v>
      </c>
      <c r="K85" s="9">
        <v>148</v>
      </c>
      <c r="L85" s="9">
        <v>177</v>
      </c>
      <c r="M85" s="9">
        <v>201</v>
      </c>
      <c r="N85" s="9">
        <v>219</v>
      </c>
      <c r="O85" s="9">
        <v>241</v>
      </c>
      <c r="P85" s="9">
        <v>259</v>
      </c>
      <c r="Q85" s="9">
        <v>285</v>
      </c>
      <c r="R85" s="9">
        <v>329</v>
      </c>
      <c r="S85" s="9">
        <v>354</v>
      </c>
      <c r="T85" s="9">
        <v>384</v>
      </c>
      <c r="U85" s="9">
        <v>430</v>
      </c>
      <c r="V85" s="9">
        <v>483</v>
      </c>
      <c r="W85" s="9">
        <v>555</v>
      </c>
      <c r="X85" s="9">
        <v>570</v>
      </c>
      <c r="Y85" s="9">
        <v>599</v>
      </c>
      <c r="Z85" s="9">
        <v>617</v>
      </c>
      <c r="AA85" s="9">
        <v>663</v>
      </c>
      <c r="AB85" s="9">
        <v>711</v>
      </c>
      <c r="AC85" s="9">
        <v>760</v>
      </c>
      <c r="AD85" s="9">
        <v>828</v>
      </c>
      <c r="AE85" s="9">
        <v>854</v>
      </c>
      <c r="AF85" s="9">
        <v>908</v>
      </c>
      <c r="AG85" s="9">
        <v>974</v>
      </c>
      <c r="AH85" s="9">
        <v>1081</v>
      </c>
      <c r="AI85" s="9">
        <v>1117</v>
      </c>
      <c r="AJ85" s="9">
        <v>1170</v>
      </c>
      <c r="AK85" s="9">
        <v>1207</v>
      </c>
      <c r="AL85" s="9">
        <v>1225</v>
      </c>
    </row>
    <row r="86" spans="1:47" x14ac:dyDescent="0.25">
      <c r="A86" s="9">
        <f t="shared" si="5"/>
        <v>85</v>
      </c>
      <c r="B86" s="9">
        <f t="array" ref="B86">IF(C86="",0,IF(OR(C86=Country_Comparison!$S$19:$S$38),1,0))</f>
        <v>0</v>
      </c>
      <c r="C86" s="9" t="str">
        <f t="shared" si="9"/>
        <v>Slovakia</v>
      </c>
      <c r="D86" s="6">
        <f t="shared" si="10"/>
        <v>1173</v>
      </c>
      <c r="E86" s="6">
        <f>IF(COUNTIF(I86:XFD86,"&gt;"&amp;0)=0,,HLOOKUP(COUNTIF(I86:XFD86,"&gt;"&amp;0)-1,I$1:XFD86,A86+1,FALSE))</f>
        <v>1173</v>
      </c>
      <c r="F86" s="7">
        <f>IF(COUNTIF(I86:XFD86,"&gt;"&amp;0)=0,,HLOOKUP(COUNTIF(I86:XFD86,"&gt;"&amp;0)-MIN($F$1+1,COUNTIF(I86:XFD86,"&gt;"&amp;0)),I$1:XFD86,A86+1,FALSE))</f>
        <v>863</v>
      </c>
      <c r="G86" s="8">
        <f t="shared" si="11"/>
        <v>1.0633039893380052</v>
      </c>
      <c r="H86" s="13" t="s">
        <v>162</v>
      </c>
      <c r="I86" s="9">
        <v>105</v>
      </c>
      <c r="J86" s="9">
        <v>123</v>
      </c>
      <c r="K86" s="9">
        <v>137</v>
      </c>
      <c r="L86" s="9">
        <v>178</v>
      </c>
      <c r="M86" s="9">
        <v>185</v>
      </c>
      <c r="N86" s="9">
        <v>186</v>
      </c>
      <c r="O86" s="9">
        <v>204</v>
      </c>
      <c r="P86" s="9">
        <v>216</v>
      </c>
      <c r="Q86" s="9">
        <v>226</v>
      </c>
      <c r="R86" s="9">
        <v>269</v>
      </c>
      <c r="S86" s="9">
        <v>292</v>
      </c>
      <c r="T86" s="9">
        <v>314</v>
      </c>
      <c r="U86" s="9">
        <v>336</v>
      </c>
      <c r="V86" s="9">
        <v>363</v>
      </c>
      <c r="W86" s="9">
        <v>400</v>
      </c>
      <c r="X86" s="9">
        <v>426</v>
      </c>
      <c r="Y86" s="9">
        <v>450</v>
      </c>
      <c r="Z86" s="9">
        <v>471</v>
      </c>
      <c r="AA86" s="9">
        <v>485</v>
      </c>
      <c r="AB86" s="9">
        <v>534</v>
      </c>
      <c r="AC86" s="9">
        <v>581</v>
      </c>
      <c r="AD86" s="9">
        <v>682</v>
      </c>
      <c r="AE86" s="9">
        <v>701</v>
      </c>
      <c r="AF86" s="9">
        <v>715</v>
      </c>
      <c r="AG86" s="9">
        <v>728</v>
      </c>
      <c r="AH86" s="9">
        <v>742</v>
      </c>
      <c r="AI86" s="9">
        <v>769</v>
      </c>
      <c r="AJ86" s="9">
        <v>835</v>
      </c>
      <c r="AK86" s="9">
        <v>863</v>
      </c>
      <c r="AL86" s="9">
        <v>977</v>
      </c>
      <c r="AM86" s="9">
        <v>1049</v>
      </c>
      <c r="AN86" s="9">
        <v>1089</v>
      </c>
      <c r="AO86" s="9">
        <v>1161</v>
      </c>
      <c r="AP86" s="9">
        <v>1173</v>
      </c>
    </row>
    <row r="87" spans="1:47" x14ac:dyDescent="0.25">
      <c r="A87" s="9">
        <f t="shared" si="5"/>
        <v>86</v>
      </c>
      <c r="B87" s="9">
        <f t="array" ref="B87">IF(C87="",0,IF(OR(C87=Country_Comparison!$S$19:$S$38),1,0))</f>
        <v>0</v>
      </c>
      <c r="C87" s="9" t="str">
        <f t="shared" si="9"/>
        <v>Cameroon</v>
      </c>
      <c r="D87" s="6">
        <f t="shared" si="10"/>
        <v>1163</v>
      </c>
      <c r="E87" s="6">
        <f>IF(COUNTIF(I87:XFD87,"&gt;"&amp;0)=0,,HLOOKUP(COUNTIF(I87:XFD87,"&gt;"&amp;0)-1,I$1:XFD87,A87+1,FALSE))</f>
        <v>1163</v>
      </c>
      <c r="F87" s="7">
        <f>IF(COUNTIF(I87:XFD87,"&gt;"&amp;0)=0,,HLOOKUP(COUNTIF(I87:XFD87,"&gt;"&amp;0)-MIN($F$1+1,COUNTIF(I87:XFD87,"&gt;"&amp;0)),I$1:XFD87,A87+1,FALSE))</f>
        <v>848</v>
      </c>
      <c r="G87" s="8">
        <f t="shared" si="11"/>
        <v>1.0652137714076118</v>
      </c>
      <c r="H87" s="13" t="s">
        <v>157</v>
      </c>
      <c r="I87" s="9">
        <v>139</v>
      </c>
      <c r="J87" s="9">
        <v>139</v>
      </c>
      <c r="K87" s="9">
        <v>193</v>
      </c>
      <c r="L87" s="9">
        <v>233</v>
      </c>
      <c r="M87" s="9">
        <v>306</v>
      </c>
      <c r="N87" s="9">
        <v>509</v>
      </c>
      <c r="O87" s="9">
        <v>555</v>
      </c>
      <c r="P87" s="9">
        <v>650</v>
      </c>
      <c r="Q87" s="9">
        <v>658</v>
      </c>
      <c r="R87" s="9">
        <v>658</v>
      </c>
      <c r="S87" s="9">
        <v>730</v>
      </c>
      <c r="T87" s="9">
        <v>730</v>
      </c>
      <c r="U87" s="9">
        <v>820</v>
      </c>
      <c r="V87" s="9">
        <v>820</v>
      </c>
      <c r="W87" s="9">
        <v>820</v>
      </c>
      <c r="X87" s="9">
        <v>820</v>
      </c>
      <c r="Y87" s="9">
        <v>848</v>
      </c>
      <c r="Z87" s="9">
        <v>848</v>
      </c>
      <c r="AA87" s="9">
        <v>996</v>
      </c>
      <c r="AB87" s="9">
        <v>996</v>
      </c>
      <c r="AC87" s="9">
        <v>1017</v>
      </c>
      <c r="AD87" s="9">
        <v>1017</v>
      </c>
      <c r="AE87" s="9">
        <v>1163</v>
      </c>
    </row>
    <row r="88" spans="1:47" x14ac:dyDescent="0.25">
      <c r="A88" s="9">
        <f t="shared" si="5"/>
        <v>87</v>
      </c>
      <c r="B88" s="9">
        <f t="array" ref="B88">IF(C88="",0,IF(OR(C88=Country_Comparison!$S$19:$S$38),1,0))</f>
        <v>0</v>
      </c>
      <c r="C88" s="9" t="str">
        <f t="shared" si="9"/>
        <v>Cuba</v>
      </c>
      <c r="D88" s="6">
        <f t="shared" si="10"/>
        <v>1087</v>
      </c>
      <c r="E88" s="6">
        <f>IF(COUNTIF(I88:XFD88,"&gt;"&amp;0)=0,,HLOOKUP(COUNTIF(I88:XFD88,"&gt;"&amp;0)-1,I$1:XFD88,A88+1,FALSE))</f>
        <v>1087</v>
      </c>
      <c r="F88" s="7">
        <f>IF(COUNTIF(I88:XFD88,"&gt;"&amp;0)=0,,HLOOKUP(COUNTIF(I88:XFD88,"&gt;"&amp;0)-MIN($F$1+1,COUNTIF(I88:XFD88,"&gt;"&amp;0)),I$1:XFD88,A88+1,FALSE))</f>
        <v>814</v>
      </c>
      <c r="G88" s="8">
        <f t="shared" si="11"/>
        <v>1.0595489558556255</v>
      </c>
      <c r="H88" s="13" t="s">
        <v>410</v>
      </c>
      <c r="I88" s="9">
        <v>119</v>
      </c>
      <c r="J88" s="9">
        <v>139</v>
      </c>
      <c r="K88" s="9">
        <v>170</v>
      </c>
      <c r="L88" s="9">
        <v>186</v>
      </c>
      <c r="M88" s="9">
        <v>212</v>
      </c>
      <c r="N88" s="9">
        <v>233</v>
      </c>
      <c r="O88" s="9">
        <v>269</v>
      </c>
      <c r="P88" s="9">
        <v>288</v>
      </c>
      <c r="Q88" s="9">
        <v>320</v>
      </c>
      <c r="R88" s="9">
        <v>350</v>
      </c>
      <c r="S88" s="9">
        <v>396</v>
      </c>
      <c r="T88" s="9">
        <v>457</v>
      </c>
      <c r="U88" s="9">
        <v>515</v>
      </c>
      <c r="V88" s="9">
        <v>564</v>
      </c>
      <c r="W88" s="9">
        <v>620</v>
      </c>
      <c r="X88" s="9">
        <v>669</v>
      </c>
      <c r="Y88" s="9">
        <v>726</v>
      </c>
      <c r="Z88" s="9">
        <v>766</v>
      </c>
      <c r="AA88" s="9">
        <v>814</v>
      </c>
      <c r="AB88" s="9">
        <v>862</v>
      </c>
      <c r="AC88" s="9">
        <v>923</v>
      </c>
      <c r="AD88" s="9">
        <v>986</v>
      </c>
      <c r="AE88" s="9">
        <v>1035</v>
      </c>
      <c r="AF88" s="9">
        <v>1087</v>
      </c>
    </row>
    <row r="89" spans="1:47" x14ac:dyDescent="0.25">
      <c r="A89" s="9">
        <f t="shared" si="5"/>
        <v>88</v>
      </c>
      <c r="B89" s="9">
        <f t="array" ref="B89">IF(C89="",0,IF(OR(C89=Country_Comparison!$S$19:$S$38),1,0))</f>
        <v>0</v>
      </c>
      <c r="C89" s="9" t="str">
        <f t="shared" si="9"/>
        <v>Afghanistan</v>
      </c>
      <c r="D89" s="6">
        <f t="shared" si="10"/>
        <v>1026</v>
      </c>
      <c r="E89" s="6">
        <f>IF(COUNTIF(I89:XFD89,"&gt;"&amp;0)=0,,HLOOKUP(COUNTIF(I89:XFD89,"&gt;"&amp;0)-1,I$1:XFD89,A89+1,FALSE))</f>
        <v>1026</v>
      </c>
      <c r="F89" s="7">
        <f>IF(COUNTIF(I89:XFD89,"&gt;"&amp;0)=0,,HLOOKUP(COUNTIF(I89:XFD89,"&gt;"&amp;0)-MIN($F$1+1,COUNTIF(I89:XFD89,"&gt;"&amp;0)),I$1:XFD89,A89+1,FALSE))</f>
        <v>784</v>
      </c>
      <c r="G89" s="8">
        <f t="shared" si="11"/>
        <v>1.0552764822484866</v>
      </c>
      <c r="H89" s="13" t="s">
        <v>72</v>
      </c>
      <c r="I89" s="9">
        <v>110</v>
      </c>
      <c r="J89" s="9">
        <v>110</v>
      </c>
      <c r="K89" s="9">
        <v>120</v>
      </c>
      <c r="L89" s="9">
        <v>170</v>
      </c>
      <c r="M89" s="9">
        <v>174</v>
      </c>
      <c r="N89" s="9">
        <v>237</v>
      </c>
      <c r="O89" s="9">
        <v>273</v>
      </c>
      <c r="P89" s="9">
        <v>281</v>
      </c>
      <c r="Q89" s="9">
        <v>299</v>
      </c>
      <c r="R89" s="9">
        <v>349</v>
      </c>
      <c r="S89" s="9">
        <v>367</v>
      </c>
      <c r="T89" s="9">
        <v>423</v>
      </c>
      <c r="U89" s="9">
        <v>444</v>
      </c>
      <c r="V89" s="9">
        <v>484</v>
      </c>
      <c r="W89" s="9">
        <v>521</v>
      </c>
      <c r="X89" s="9">
        <v>555</v>
      </c>
      <c r="Y89" s="9">
        <v>607</v>
      </c>
      <c r="Z89" s="9">
        <v>665</v>
      </c>
      <c r="AA89" s="9">
        <v>714</v>
      </c>
      <c r="AB89" s="9">
        <v>784</v>
      </c>
      <c r="AC89" s="9">
        <v>840</v>
      </c>
      <c r="AD89" s="9">
        <v>906</v>
      </c>
      <c r="AE89" s="9">
        <v>933</v>
      </c>
      <c r="AF89" s="9">
        <v>996</v>
      </c>
      <c r="AG89" s="9">
        <v>1026</v>
      </c>
    </row>
    <row r="90" spans="1:47" x14ac:dyDescent="0.25">
      <c r="A90" s="9">
        <f t="shared" si="5"/>
        <v>89</v>
      </c>
      <c r="B90" s="9">
        <f t="array" ref="B90">IF(C90="",0,IF(OR(C90=Country_Comparison!$S$19:$S$38),1,0))</f>
        <v>0</v>
      </c>
      <c r="C90" s="9" t="str">
        <f t="shared" si="9"/>
        <v>Bulgaria</v>
      </c>
      <c r="D90" s="6">
        <f t="shared" si="10"/>
        <v>929</v>
      </c>
      <c r="E90" s="6">
        <f>IF(COUNTIF(I90:XFD90,"&gt;"&amp;0)=0,,HLOOKUP(COUNTIF(I90:XFD90,"&gt;"&amp;0)-1,I$1:XFD90,A90+1,FALSE))</f>
        <v>929</v>
      </c>
      <c r="F90" s="7">
        <f>IF(COUNTIF(I90:XFD90,"&gt;"&amp;0)=0,,HLOOKUP(COUNTIF(I90:XFD90,"&gt;"&amp;0)-MIN($F$1+1,COUNTIF(I90:XFD90,"&gt;"&amp;0)),I$1:XFD90,A90+1,FALSE))</f>
        <v>747</v>
      </c>
      <c r="G90" s="8">
        <f t="shared" si="11"/>
        <v>1.0445735444988942</v>
      </c>
      <c r="H90" s="13" t="s">
        <v>199</v>
      </c>
      <c r="I90" s="9">
        <v>127</v>
      </c>
      <c r="J90" s="9">
        <v>163</v>
      </c>
      <c r="K90" s="9">
        <v>187</v>
      </c>
      <c r="L90" s="9">
        <v>201</v>
      </c>
      <c r="M90" s="9">
        <v>218</v>
      </c>
      <c r="N90" s="9">
        <v>242</v>
      </c>
      <c r="O90" s="9">
        <v>264</v>
      </c>
      <c r="P90" s="9">
        <v>293</v>
      </c>
      <c r="Q90" s="9">
        <v>331</v>
      </c>
      <c r="R90" s="9">
        <v>346</v>
      </c>
      <c r="S90" s="9">
        <v>359</v>
      </c>
      <c r="T90" s="9">
        <v>399</v>
      </c>
      <c r="U90" s="9">
        <v>422</v>
      </c>
      <c r="V90" s="9">
        <v>457</v>
      </c>
      <c r="W90" s="9">
        <v>485</v>
      </c>
      <c r="X90" s="9">
        <v>503</v>
      </c>
      <c r="Y90" s="9">
        <v>531</v>
      </c>
      <c r="Z90" s="9">
        <v>549</v>
      </c>
      <c r="AA90" s="9">
        <v>577</v>
      </c>
      <c r="AB90" s="9">
        <v>593</v>
      </c>
      <c r="AC90" s="9">
        <v>618</v>
      </c>
      <c r="AD90" s="9">
        <v>635</v>
      </c>
      <c r="AE90" s="9">
        <v>661</v>
      </c>
      <c r="AF90" s="9">
        <v>675</v>
      </c>
      <c r="AG90" s="9">
        <v>685</v>
      </c>
      <c r="AH90" s="9">
        <v>713</v>
      </c>
      <c r="AI90" s="9">
        <v>747</v>
      </c>
      <c r="AJ90" s="9">
        <v>800</v>
      </c>
      <c r="AK90" s="9">
        <v>846</v>
      </c>
      <c r="AL90" s="9">
        <v>878</v>
      </c>
      <c r="AM90" s="9">
        <v>894</v>
      </c>
      <c r="AN90" s="9">
        <v>929</v>
      </c>
    </row>
    <row r="91" spans="1:47" x14ac:dyDescent="0.25">
      <c r="A91" s="9">
        <f t="shared" si="5"/>
        <v>90</v>
      </c>
      <c r="B91" s="9">
        <f t="array" ref="B91">IF(C91="",0,IF(OR(C91=Country_Comparison!$S$19:$S$38),1,0))</f>
        <v>0</v>
      </c>
      <c r="C91" s="9" t="str">
        <f t="shared" si="9"/>
        <v>Tunisia</v>
      </c>
      <c r="D91" s="6">
        <f t="shared" si="10"/>
        <v>884</v>
      </c>
      <c r="E91" s="6">
        <f>IF(COUNTIF(I91:XFD91,"&gt;"&amp;0)=0,,HLOOKUP(COUNTIF(I91:XFD91,"&gt;"&amp;0)-1,I$1:XFD91,A91+1,FALSE))</f>
        <v>884</v>
      </c>
      <c r="F91" s="7">
        <f>IF(COUNTIF(I91:XFD91,"&gt;"&amp;0)=0,,HLOOKUP(COUNTIF(I91:XFD91,"&gt;"&amp;0)-MIN($F$1+1,COUNTIF(I91:XFD91,"&gt;"&amp;0)),I$1:XFD91,A91+1,FALSE))</f>
        <v>780</v>
      </c>
      <c r="G91" s="8">
        <f t="shared" si="11"/>
        <v>1.0253485756577327</v>
      </c>
      <c r="H91" s="13" t="s">
        <v>138</v>
      </c>
      <c r="I91" s="9">
        <v>114</v>
      </c>
      <c r="J91" s="9">
        <v>173</v>
      </c>
      <c r="K91" s="9">
        <v>197</v>
      </c>
      <c r="L91" s="9">
        <v>227</v>
      </c>
      <c r="M91" s="9">
        <v>278</v>
      </c>
      <c r="N91" s="9">
        <v>312</v>
      </c>
      <c r="O91" s="9">
        <v>312</v>
      </c>
      <c r="P91" s="9">
        <v>394</v>
      </c>
      <c r="Q91" s="9">
        <v>423</v>
      </c>
      <c r="R91" s="9">
        <v>455</v>
      </c>
      <c r="S91" s="9">
        <v>495</v>
      </c>
      <c r="T91" s="9">
        <v>553</v>
      </c>
      <c r="U91" s="9">
        <v>574</v>
      </c>
      <c r="V91" s="9">
        <v>596</v>
      </c>
      <c r="W91" s="9">
        <v>623</v>
      </c>
      <c r="X91" s="9">
        <v>628</v>
      </c>
      <c r="Y91" s="9">
        <v>643</v>
      </c>
      <c r="Z91" s="9">
        <v>671</v>
      </c>
      <c r="AA91" s="9">
        <v>685</v>
      </c>
      <c r="AB91" s="9">
        <v>707</v>
      </c>
      <c r="AC91" s="9">
        <v>726</v>
      </c>
      <c r="AD91" s="9">
        <v>747</v>
      </c>
      <c r="AE91" s="9">
        <v>780</v>
      </c>
      <c r="AF91" s="9">
        <v>822</v>
      </c>
      <c r="AG91" s="9">
        <v>864</v>
      </c>
      <c r="AH91" s="9">
        <v>864</v>
      </c>
      <c r="AI91" s="9">
        <v>879</v>
      </c>
      <c r="AJ91" s="9">
        <v>884</v>
      </c>
    </row>
    <row r="92" spans="1:47" x14ac:dyDescent="0.25">
      <c r="A92" s="9">
        <f t="shared" si="5"/>
        <v>91</v>
      </c>
      <c r="B92" s="9">
        <f t="array" ref="B92">IF(C92="",0,IF(OR(C92=Country_Comparison!$S$19:$S$38),1,0))</f>
        <v>0</v>
      </c>
      <c r="C92" s="9" t="str">
        <f t="shared" si="9"/>
        <v>Cote d'Ivoire</v>
      </c>
      <c r="D92" s="6">
        <f t="shared" si="10"/>
        <v>847</v>
      </c>
      <c r="E92" s="6">
        <f>IF(COUNTIF(I92:XFD92,"&gt;"&amp;0)=0,,HLOOKUP(COUNTIF(I92:XFD92,"&gt;"&amp;0)-1,I$1:XFD92,A92+1,FALSE))</f>
        <v>847</v>
      </c>
      <c r="F92" s="7">
        <f>IF(COUNTIF(I92:XFD92,"&gt;"&amp;0)=0,,HLOOKUP(COUNTIF(I92:XFD92,"&gt;"&amp;0)-MIN($F$1+1,COUNTIF(I92:XFD92,"&gt;"&amp;0)),I$1:XFD92,A92+1,FALSE))</f>
        <v>638</v>
      </c>
      <c r="G92" s="8">
        <f t="shared" si="11"/>
        <v>1.0583091386122578</v>
      </c>
      <c r="H92" s="13" t="s">
        <v>352</v>
      </c>
      <c r="I92" s="9">
        <v>101</v>
      </c>
      <c r="J92" s="9">
        <v>101</v>
      </c>
      <c r="K92" s="9">
        <v>165</v>
      </c>
      <c r="L92" s="9">
        <v>168</v>
      </c>
      <c r="M92" s="9">
        <v>179</v>
      </c>
      <c r="N92" s="9">
        <v>190</v>
      </c>
      <c r="O92" s="9">
        <v>194</v>
      </c>
      <c r="P92" s="9">
        <v>218</v>
      </c>
      <c r="Q92" s="9">
        <v>245</v>
      </c>
      <c r="R92" s="9">
        <v>261</v>
      </c>
      <c r="S92" s="9">
        <v>323</v>
      </c>
      <c r="T92" s="9">
        <v>349</v>
      </c>
      <c r="U92" s="9">
        <v>384</v>
      </c>
      <c r="V92" s="9">
        <v>444</v>
      </c>
      <c r="W92" s="9">
        <v>444</v>
      </c>
      <c r="X92" s="9">
        <v>533</v>
      </c>
      <c r="Y92" s="9">
        <v>574</v>
      </c>
      <c r="Z92" s="9">
        <v>626</v>
      </c>
      <c r="AA92" s="9">
        <v>638</v>
      </c>
      <c r="AB92" s="9">
        <v>638</v>
      </c>
      <c r="AC92" s="9">
        <v>654</v>
      </c>
      <c r="AD92" s="9">
        <v>688</v>
      </c>
      <c r="AE92" s="9">
        <v>801</v>
      </c>
      <c r="AF92" s="9">
        <v>847</v>
      </c>
      <c r="AG92" s="9">
        <v>847</v>
      </c>
    </row>
    <row r="93" spans="1:47" x14ac:dyDescent="0.25">
      <c r="A93" s="9">
        <f t="shared" si="5"/>
        <v>92</v>
      </c>
      <c r="B93" s="9">
        <f t="array" ref="B93">IF(C93="",0,IF(OR(C93=Country_Comparison!$S$19:$S$38),1,0))</f>
        <v>0</v>
      </c>
      <c r="C93" s="9" t="str">
        <f t="shared" si="9"/>
        <v>Cyprus</v>
      </c>
      <c r="D93" s="6">
        <f t="shared" si="10"/>
        <v>772</v>
      </c>
      <c r="E93" s="6">
        <f>IF(COUNTIF(I93:XFD93,"&gt;"&amp;0)=0,,HLOOKUP(COUNTIF(I93:XFD93,"&gt;"&amp;0)-1,I$1:XFD93,A93+1,FALSE))</f>
        <v>772</v>
      </c>
      <c r="F93" s="7">
        <f>IF(COUNTIF(I93:XFD93,"&gt;"&amp;0)=0,,HLOOKUP(COUNTIF(I93:XFD93,"&gt;"&amp;0)-MIN($F$1+1,COUNTIF(I93:XFD93,"&gt;"&amp;0)),I$1:XFD93,A93+1,FALSE))</f>
        <v>715</v>
      </c>
      <c r="G93" s="8">
        <f t="shared" si="11"/>
        <v>1.015458669410078</v>
      </c>
      <c r="H93" s="13" t="s">
        <v>231</v>
      </c>
      <c r="I93" s="9">
        <v>116</v>
      </c>
      <c r="J93" s="9">
        <v>124</v>
      </c>
      <c r="K93" s="9">
        <v>132</v>
      </c>
      <c r="L93" s="9">
        <v>146</v>
      </c>
      <c r="M93" s="9">
        <v>162</v>
      </c>
      <c r="N93" s="9">
        <v>179</v>
      </c>
      <c r="O93" s="9">
        <v>214</v>
      </c>
      <c r="P93" s="9">
        <v>230</v>
      </c>
      <c r="Q93" s="9">
        <v>262</v>
      </c>
      <c r="R93" s="9">
        <v>320</v>
      </c>
      <c r="S93" s="9">
        <v>356</v>
      </c>
      <c r="T93" s="9">
        <v>396</v>
      </c>
      <c r="U93" s="9">
        <v>426</v>
      </c>
      <c r="V93" s="9">
        <v>446</v>
      </c>
      <c r="W93" s="9">
        <v>465</v>
      </c>
      <c r="X93" s="9">
        <v>494</v>
      </c>
      <c r="Y93" s="9">
        <v>526</v>
      </c>
      <c r="Z93" s="9">
        <v>564</v>
      </c>
      <c r="AA93" s="9">
        <v>595</v>
      </c>
      <c r="AB93" s="9">
        <v>616</v>
      </c>
      <c r="AC93" s="9">
        <v>633</v>
      </c>
      <c r="AD93" s="9">
        <v>662</v>
      </c>
      <c r="AE93" s="9">
        <v>695</v>
      </c>
      <c r="AF93" s="9">
        <v>715</v>
      </c>
      <c r="AG93" s="9">
        <v>735</v>
      </c>
      <c r="AH93" s="9">
        <v>750</v>
      </c>
      <c r="AI93" s="9">
        <v>761</v>
      </c>
      <c r="AJ93" s="9">
        <v>767</v>
      </c>
      <c r="AK93" s="9">
        <v>772</v>
      </c>
    </row>
    <row r="94" spans="1:47" x14ac:dyDescent="0.25">
      <c r="A94" s="9">
        <f t="shared" si="5"/>
        <v>93</v>
      </c>
      <c r="B94" s="9">
        <f t="array" ref="B94">IF(C94="",0,IF(OR(C94=Country_Comparison!$S$19:$S$38),1,0))</f>
        <v>0</v>
      </c>
      <c r="C94" s="9" t="str">
        <f t="shared" si="9"/>
        <v>Latvia</v>
      </c>
      <c r="D94" s="6">
        <f t="shared" si="10"/>
        <v>739</v>
      </c>
      <c r="E94" s="6">
        <f>IF(COUNTIF(I94:XFD94,"&gt;"&amp;0)=0,,HLOOKUP(COUNTIF(I94:XFD94,"&gt;"&amp;0)-1,I$1:XFD94,A94+1,FALSE))</f>
        <v>739</v>
      </c>
      <c r="F94" s="7">
        <f>IF(COUNTIF(I94:XFD94,"&gt;"&amp;0)=0,,HLOOKUP(COUNTIF(I94:XFD94,"&gt;"&amp;0)-MIN($F$1+1,COUNTIF(I94:XFD94,"&gt;"&amp;0)),I$1:XFD94,A94+1,FALSE))</f>
        <v>666</v>
      </c>
      <c r="G94" s="8">
        <f t="shared" si="11"/>
        <v>1.0210195124143631</v>
      </c>
      <c r="H94" s="13" t="s">
        <v>111</v>
      </c>
      <c r="I94" s="9">
        <v>111</v>
      </c>
      <c r="J94" s="9">
        <v>124</v>
      </c>
      <c r="K94" s="9">
        <v>139</v>
      </c>
      <c r="L94" s="9">
        <v>180</v>
      </c>
      <c r="M94" s="9">
        <v>197</v>
      </c>
      <c r="N94" s="9">
        <v>221</v>
      </c>
      <c r="O94" s="9">
        <v>244</v>
      </c>
      <c r="P94" s="9">
        <v>280</v>
      </c>
      <c r="Q94" s="9">
        <v>305</v>
      </c>
      <c r="R94" s="9">
        <v>347</v>
      </c>
      <c r="S94" s="9">
        <v>376</v>
      </c>
      <c r="T94" s="9">
        <v>398</v>
      </c>
      <c r="U94" s="9">
        <v>446</v>
      </c>
      <c r="V94" s="9">
        <v>458</v>
      </c>
      <c r="W94" s="9">
        <v>493</v>
      </c>
      <c r="X94" s="9">
        <v>509</v>
      </c>
      <c r="Y94" s="9">
        <v>533</v>
      </c>
      <c r="Z94" s="9">
        <v>542</v>
      </c>
      <c r="AA94" s="9">
        <v>548</v>
      </c>
      <c r="AB94" s="9">
        <v>577</v>
      </c>
      <c r="AC94" s="9">
        <v>589</v>
      </c>
      <c r="AD94" s="9">
        <v>612</v>
      </c>
      <c r="AE94" s="9">
        <v>630</v>
      </c>
      <c r="AF94" s="9">
        <v>651</v>
      </c>
      <c r="AG94" s="9">
        <v>655</v>
      </c>
      <c r="AH94" s="9">
        <v>657</v>
      </c>
      <c r="AI94" s="9">
        <v>666</v>
      </c>
      <c r="AJ94" s="9">
        <v>675</v>
      </c>
      <c r="AK94" s="9">
        <v>682</v>
      </c>
      <c r="AL94" s="9">
        <v>712</v>
      </c>
      <c r="AM94" s="9">
        <v>727</v>
      </c>
      <c r="AN94" s="9">
        <v>739</v>
      </c>
    </row>
    <row r="95" spans="1:47" x14ac:dyDescent="0.25">
      <c r="A95" s="9">
        <f t="shared" si="5"/>
        <v>94</v>
      </c>
      <c r="B95" s="9">
        <f t="array" ref="B95">IF(C95="",0,IF(OR(C95=Country_Comparison!$S$19:$S$38),1,0))</f>
        <v>0</v>
      </c>
      <c r="C95" s="9" t="str">
        <f t="shared" si="9"/>
        <v>Andorra</v>
      </c>
      <c r="D95" s="6">
        <f t="shared" si="10"/>
        <v>717</v>
      </c>
      <c r="E95" s="6">
        <f>IF(COUNTIF(I95:XFD95,"&gt;"&amp;0)=0,,HLOOKUP(COUNTIF(I95:XFD95,"&gt;"&amp;0)-1,I$1:XFD95,A95+1,FALSE))</f>
        <v>717</v>
      </c>
      <c r="F95" s="7">
        <f>IF(COUNTIF(I95:XFD95,"&gt;"&amp;0)=0,,HLOOKUP(COUNTIF(I95:XFD95,"&gt;"&amp;0)-MIN($F$1+1,COUNTIF(I95:XFD95,"&gt;"&amp;0)),I$1:XFD95,A95+1,FALSE))</f>
        <v>673</v>
      </c>
      <c r="G95" s="8">
        <f t="shared" si="11"/>
        <v>1.0127466570092345</v>
      </c>
      <c r="H95" s="13" t="s">
        <v>109</v>
      </c>
      <c r="I95" s="9">
        <v>113</v>
      </c>
      <c r="J95" s="9">
        <v>133</v>
      </c>
      <c r="K95" s="9">
        <v>164</v>
      </c>
      <c r="L95" s="9">
        <v>188</v>
      </c>
      <c r="M95" s="9">
        <v>224</v>
      </c>
      <c r="N95" s="9">
        <v>267</v>
      </c>
      <c r="O95" s="9">
        <v>308</v>
      </c>
      <c r="P95" s="9">
        <v>334</v>
      </c>
      <c r="Q95" s="9">
        <v>370</v>
      </c>
      <c r="R95" s="9">
        <v>376</v>
      </c>
      <c r="S95" s="9">
        <v>390</v>
      </c>
      <c r="T95" s="9">
        <v>428</v>
      </c>
      <c r="U95" s="9">
        <v>439</v>
      </c>
      <c r="V95" s="9">
        <v>466</v>
      </c>
      <c r="W95" s="9">
        <v>501</v>
      </c>
      <c r="X95" s="9">
        <v>525</v>
      </c>
      <c r="Y95" s="9">
        <v>545</v>
      </c>
      <c r="Z95" s="9">
        <v>564</v>
      </c>
      <c r="AA95" s="9">
        <v>583</v>
      </c>
      <c r="AB95" s="9">
        <v>601</v>
      </c>
      <c r="AC95" s="9">
        <v>601</v>
      </c>
      <c r="AD95" s="9">
        <v>638</v>
      </c>
      <c r="AE95" s="9">
        <v>646</v>
      </c>
      <c r="AF95" s="9">
        <v>659</v>
      </c>
      <c r="AG95" s="9">
        <v>673</v>
      </c>
      <c r="AH95" s="9">
        <v>673</v>
      </c>
      <c r="AI95" s="9">
        <v>696</v>
      </c>
      <c r="AJ95" s="9">
        <v>704</v>
      </c>
      <c r="AK95" s="9">
        <v>713</v>
      </c>
      <c r="AL95" s="9">
        <v>717</v>
      </c>
    </row>
    <row r="96" spans="1:47" x14ac:dyDescent="0.25">
      <c r="A96" s="9">
        <f t="shared" si="5"/>
        <v>95</v>
      </c>
      <c r="B96" s="9">
        <f t="array" ref="B96">IF(C96="",0,IF(OR(C96=Country_Comparison!$S$19:$S$38),1,0))</f>
        <v>0</v>
      </c>
      <c r="C96" s="9" t="str">
        <f t="shared" si="9"/>
        <v>Lebanon</v>
      </c>
      <c r="D96" s="6">
        <f t="shared" si="10"/>
        <v>677</v>
      </c>
      <c r="E96" s="6">
        <f>IF(COUNTIF(I96:XFD96,"&gt;"&amp;0)=0,,HLOOKUP(COUNTIF(I96:XFD96,"&gt;"&amp;0)-1,I$1:XFD96,A96+1,FALSE))</f>
        <v>677</v>
      </c>
      <c r="F96" s="7">
        <f>IF(COUNTIF(I96:XFD96,"&gt;"&amp;0)=0,,HLOOKUP(COUNTIF(I96:XFD96,"&gt;"&amp;0)-MIN($F$1+1,COUNTIF(I96:XFD96,"&gt;"&amp;0)),I$1:XFD96,A96+1,FALSE))</f>
        <v>658</v>
      </c>
      <c r="G96" s="8">
        <f t="shared" si="11"/>
        <v>1.0057095057695571</v>
      </c>
      <c r="H96" s="13" t="s">
        <v>67</v>
      </c>
      <c r="I96" s="9">
        <v>110</v>
      </c>
      <c r="J96" s="9">
        <v>110</v>
      </c>
      <c r="K96" s="9">
        <v>120</v>
      </c>
      <c r="L96" s="9">
        <v>133</v>
      </c>
      <c r="M96" s="9">
        <v>157</v>
      </c>
      <c r="N96" s="9">
        <v>163</v>
      </c>
      <c r="O96" s="9">
        <v>187</v>
      </c>
      <c r="P96" s="9">
        <v>248</v>
      </c>
      <c r="Q96" s="9">
        <v>267</v>
      </c>
      <c r="R96" s="9">
        <v>318</v>
      </c>
      <c r="S96" s="9">
        <v>333</v>
      </c>
      <c r="T96" s="9">
        <v>368</v>
      </c>
      <c r="U96" s="9">
        <v>391</v>
      </c>
      <c r="V96" s="9">
        <v>412</v>
      </c>
      <c r="W96" s="9">
        <v>438</v>
      </c>
      <c r="X96" s="9">
        <v>446</v>
      </c>
      <c r="Y96" s="9">
        <v>470</v>
      </c>
      <c r="Z96" s="9">
        <v>479</v>
      </c>
      <c r="AA96" s="9">
        <v>494</v>
      </c>
      <c r="AB96" s="9">
        <v>508</v>
      </c>
      <c r="AC96" s="9">
        <v>520</v>
      </c>
      <c r="AD96" s="9">
        <v>527</v>
      </c>
      <c r="AE96" s="9">
        <v>541</v>
      </c>
      <c r="AF96" s="9">
        <v>548</v>
      </c>
      <c r="AG96" s="9">
        <v>576</v>
      </c>
      <c r="AH96" s="9">
        <v>582</v>
      </c>
      <c r="AI96" s="9">
        <v>609</v>
      </c>
      <c r="AJ96" s="9">
        <v>619</v>
      </c>
      <c r="AK96" s="9">
        <v>630</v>
      </c>
      <c r="AL96" s="9">
        <v>632</v>
      </c>
      <c r="AM96" s="9">
        <v>641</v>
      </c>
      <c r="AN96" s="9">
        <v>658</v>
      </c>
      <c r="AO96" s="9">
        <v>663</v>
      </c>
      <c r="AP96" s="9">
        <v>668</v>
      </c>
      <c r="AQ96" s="9">
        <v>672</v>
      </c>
      <c r="AR96" s="9">
        <v>673</v>
      </c>
      <c r="AS96" s="9">
        <v>677</v>
      </c>
    </row>
    <row r="97" spans="1:45" x14ac:dyDescent="0.25">
      <c r="A97" s="9">
        <f t="shared" si="5"/>
        <v>96</v>
      </c>
      <c r="B97" s="9">
        <f t="array" ref="B97">IF(C97="",0,IF(OR(C97=Country_Comparison!$S$19:$S$38),1,0))</f>
        <v>0</v>
      </c>
      <c r="C97" s="9" t="str">
        <f t="shared" si="9"/>
        <v>Nigeria</v>
      </c>
      <c r="D97" s="6">
        <f t="shared" si="10"/>
        <v>665</v>
      </c>
      <c r="E97" s="6">
        <f>IF(COUNTIF(I97:XFD97,"&gt;"&amp;0)=0,,HLOOKUP(COUNTIF(I97:XFD97,"&gt;"&amp;0)-1,I$1:XFD97,A97+1,FALSE))</f>
        <v>665</v>
      </c>
      <c r="F97" s="7">
        <f>IF(COUNTIF(I97:XFD97,"&gt;"&amp;0)=0,,HLOOKUP(COUNTIF(I97:XFD97,"&gt;"&amp;0)-MIN($F$1+1,COUNTIF(I97:XFD97,"&gt;"&amp;0)),I$1:XFD97,A97+1,FALSE))</f>
        <v>407</v>
      </c>
      <c r="G97" s="8">
        <f t="shared" si="11"/>
        <v>1.1031776312423931</v>
      </c>
      <c r="H97" s="13" t="s">
        <v>96</v>
      </c>
      <c r="I97" s="9">
        <v>111</v>
      </c>
      <c r="J97" s="9">
        <v>131</v>
      </c>
      <c r="K97" s="9">
        <v>135</v>
      </c>
      <c r="L97" s="9">
        <v>174</v>
      </c>
      <c r="M97" s="9">
        <v>184</v>
      </c>
      <c r="N97" s="9">
        <v>210</v>
      </c>
      <c r="O97" s="9">
        <v>214</v>
      </c>
      <c r="P97" s="9">
        <v>232</v>
      </c>
      <c r="Q97" s="9">
        <v>238</v>
      </c>
      <c r="R97" s="9">
        <v>254</v>
      </c>
      <c r="S97" s="9">
        <v>276</v>
      </c>
      <c r="T97" s="9">
        <v>288</v>
      </c>
      <c r="U97" s="9">
        <v>305</v>
      </c>
      <c r="V97" s="9">
        <v>318</v>
      </c>
      <c r="W97" s="9">
        <v>323</v>
      </c>
      <c r="X97" s="9">
        <v>343</v>
      </c>
      <c r="Y97" s="9">
        <v>373</v>
      </c>
      <c r="Z97" s="9">
        <v>407</v>
      </c>
      <c r="AA97" s="9">
        <v>442</v>
      </c>
      <c r="AB97" s="9">
        <v>493</v>
      </c>
      <c r="AC97" s="9">
        <v>542</v>
      </c>
      <c r="AD97" s="9">
        <v>627</v>
      </c>
      <c r="AE97" s="9">
        <v>665</v>
      </c>
    </row>
    <row r="98" spans="1:45" x14ac:dyDescent="0.25">
      <c r="A98" s="9">
        <f t="shared" si="5"/>
        <v>97</v>
      </c>
      <c r="B98" s="9">
        <f t="array" ref="B98">IF(C98="",0,IF(OR(C98=Country_Comparison!$S$19:$S$38),1,0))</f>
        <v>0</v>
      </c>
      <c r="C98" s="9" t="str">
        <f t="shared" si="9"/>
        <v>Costa Rica</v>
      </c>
      <c r="D98" s="6">
        <f t="shared" si="10"/>
        <v>662</v>
      </c>
      <c r="E98" s="6">
        <f>IF(COUNTIF(I98:XFD98,"&gt;"&amp;0)=0,,HLOOKUP(COUNTIF(I98:XFD98,"&gt;"&amp;0)-1,I$1:XFD98,A98+1,FALSE))</f>
        <v>662</v>
      </c>
      <c r="F98" s="7">
        <f>IF(COUNTIF(I98:XFD98,"&gt;"&amp;0)=0,,HLOOKUP(COUNTIF(I98:XFD98,"&gt;"&amp;0)-MIN($F$1+1,COUNTIF(I98:XFD98,"&gt;"&amp;0)),I$1:XFD98,A98+1,FALSE))</f>
        <v>626</v>
      </c>
      <c r="G98" s="8">
        <f t="shared" si="11"/>
        <v>1.011245800870775</v>
      </c>
      <c r="H98" s="13" t="s">
        <v>159</v>
      </c>
      <c r="I98" s="9">
        <v>117</v>
      </c>
      <c r="J98" s="9">
        <v>134</v>
      </c>
      <c r="K98" s="9">
        <v>158</v>
      </c>
      <c r="L98" s="9">
        <v>177</v>
      </c>
      <c r="M98" s="9">
        <v>201</v>
      </c>
      <c r="N98" s="9">
        <v>231</v>
      </c>
      <c r="O98" s="9">
        <v>263</v>
      </c>
      <c r="P98" s="9">
        <v>295</v>
      </c>
      <c r="Q98" s="9">
        <v>314</v>
      </c>
      <c r="R98" s="9">
        <v>330</v>
      </c>
      <c r="S98" s="9">
        <v>347</v>
      </c>
      <c r="T98" s="9">
        <v>375</v>
      </c>
      <c r="U98" s="9">
        <v>396</v>
      </c>
      <c r="V98" s="9">
        <v>416</v>
      </c>
      <c r="W98" s="9">
        <v>435</v>
      </c>
      <c r="X98" s="9">
        <v>454</v>
      </c>
      <c r="Y98" s="9">
        <v>467</v>
      </c>
      <c r="Z98" s="9">
        <v>483</v>
      </c>
      <c r="AA98" s="9">
        <v>502</v>
      </c>
      <c r="AB98" s="9">
        <v>539</v>
      </c>
      <c r="AC98" s="9">
        <v>558</v>
      </c>
      <c r="AD98" s="9">
        <v>577</v>
      </c>
      <c r="AE98" s="9">
        <v>595</v>
      </c>
      <c r="AF98" s="9">
        <v>612</v>
      </c>
      <c r="AG98" s="9">
        <v>618</v>
      </c>
      <c r="AH98" s="9">
        <v>626</v>
      </c>
      <c r="AI98" s="9">
        <v>642</v>
      </c>
      <c r="AJ98" s="9">
        <v>649</v>
      </c>
      <c r="AK98" s="9">
        <v>655</v>
      </c>
      <c r="AL98" s="9">
        <v>660</v>
      </c>
      <c r="AM98" s="9">
        <v>662</v>
      </c>
    </row>
    <row r="99" spans="1:45" x14ac:dyDescent="0.25">
      <c r="A99" s="9">
        <f t="shared" si="5"/>
        <v>98</v>
      </c>
      <c r="B99" s="9">
        <f t="array" ref="B99">IF(C99="",0,IF(OR(C99=Country_Comparison!$S$19:$S$38),1,0))</f>
        <v>0</v>
      </c>
      <c r="C99" s="9" t="str">
        <f t="shared" si="9"/>
        <v>Guinea</v>
      </c>
      <c r="D99" s="6">
        <f t="shared" si="10"/>
        <v>622</v>
      </c>
      <c r="E99" s="6">
        <f>IF(COUNTIF(I99:XFD99,"&gt;"&amp;0)=0,,HLOOKUP(COUNTIF(I99:XFD99,"&gt;"&amp;0)-1,I$1:XFD99,A99+1,FALSE))</f>
        <v>622</v>
      </c>
      <c r="F99" s="7">
        <f>IF(COUNTIF(I99:XFD99,"&gt;"&amp;0)=0,,HLOOKUP(COUNTIF(I99:XFD99,"&gt;"&amp;0)-MIN($F$1+1,COUNTIF(I99:XFD99,"&gt;"&amp;0)),I$1:XFD99,A99+1,FALSE))</f>
        <v>404</v>
      </c>
      <c r="G99" s="8">
        <f t="shared" si="11"/>
        <v>1.0901388167576047</v>
      </c>
      <c r="H99" s="13" t="s">
        <v>421</v>
      </c>
      <c r="I99" s="9">
        <v>111</v>
      </c>
      <c r="J99" s="9">
        <v>121</v>
      </c>
      <c r="K99" s="9">
        <v>128</v>
      </c>
      <c r="L99" s="9">
        <v>144</v>
      </c>
      <c r="M99" s="9">
        <v>164</v>
      </c>
      <c r="N99" s="9">
        <v>194</v>
      </c>
      <c r="O99" s="9">
        <v>212</v>
      </c>
      <c r="P99" s="9">
        <v>250</v>
      </c>
      <c r="Q99" s="9">
        <v>250</v>
      </c>
      <c r="R99" s="9">
        <v>319</v>
      </c>
      <c r="S99" s="9">
        <v>363</v>
      </c>
      <c r="T99" s="9">
        <v>404</v>
      </c>
      <c r="U99" s="9">
        <v>438</v>
      </c>
      <c r="V99" s="9">
        <v>477</v>
      </c>
      <c r="W99" s="9">
        <v>518</v>
      </c>
      <c r="X99" s="9">
        <v>579</v>
      </c>
      <c r="Y99" s="9">
        <v>622</v>
      </c>
    </row>
    <row r="100" spans="1:45" x14ac:dyDescent="0.25">
      <c r="A100" s="9">
        <f t="shared" si="5"/>
        <v>99</v>
      </c>
      <c r="B100" s="9">
        <f t="array" ref="B100">IF(C100="",0,IF(OR(C100=Country_Comparison!$S$19:$S$38),1,0))</f>
        <v>0</v>
      </c>
      <c r="C100" s="9" t="str">
        <f t="shared" si="9"/>
        <v>Albania</v>
      </c>
      <c r="D100" s="6">
        <f t="shared" si="10"/>
        <v>584</v>
      </c>
      <c r="E100" s="6">
        <f>IF(COUNTIF(I100:XFD100,"&gt;"&amp;0)=0,,HLOOKUP(COUNTIF(I100:XFD100,"&gt;"&amp;0)-1,I$1:XFD100,A100+1,FALSE))</f>
        <v>584</v>
      </c>
      <c r="F100" s="7">
        <f>IF(COUNTIF(I100:XFD100,"&gt;"&amp;0)=0,,HLOOKUP(COUNTIF(I100:XFD100,"&gt;"&amp;0)-MIN($F$1+1,COUNTIF(I100:XFD100,"&gt;"&amp;0)),I$1:XFD100,A100+1,FALSE))</f>
        <v>494</v>
      </c>
      <c r="G100" s="8">
        <f t="shared" si="11"/>
        <v>1.0340396205803124</v>
      </c>
      <c r="H100" s="13" t="s">
        <v>230</v>
      </c>
      <c r="I100" s="9">
        <v>104</v>
      </c>
      <c r="J100" s="9">
        <v>123</v>
      </c>
      <c r="K100" s="9">
        <v>146</v>
      </c>
      <c r="L100" s="9">
        <v>174</v>
      </c>
      <c r="M100" s="9">
        <v>186</v>
      </c>
      <c r="N100" s="9">
        <v>197</v>
      </c>
      <c r="O100" s="9">
        <v>212</v>
      </c>
      <c r="P100" s="9">
        <v>223</v>
      </c>
      <c r="Q100" s="9">
        <v>243</v>
      </c>
      <c r="R100" s="9">
        <v>259</v>
      </c>
      <c r="S100" s="9">
        <v>277</v>
      </c>
      <c r="T100" s="9">
        <v>304</v>
      </c>
      <c r="U100" s="9">
        <v>333</v>
      </c>
      <c r="V100" s="9">
        <v>361</v>
      </c>
      <c r="W100" s="9">
        <v>377</v>
      </c>
      <c r="X100" s="9">
        <v>383</v>
      </c>
      <c r="Y100" s="9">
        <v>400</v>
      </c>
      <c r="Z100" s="9">
        <v>409</v>
      </c>
      <c r="AA100" s="9">
        <v>416</v>
      </c>
      <c r="AB100" s="9">
        <v>433</v>
      </c>
      <c r="AC100" s="9">
        <v>446</v>
      </c>
      <c r="AD100" s="9">
        <v>467</v>
      </c>
      <c r="AE100" s="9">
        <v>475</v>
      </c>
      <c r="AF100" s="9">
        <v>494</v>
      </c>
      <c r="AG100" s="9">
        <v>518</v>
      </c>
      <c r="AH100" s="9">
        <v>539</v>
      </c>
      <c r="AI100" s="9">
        <v>548</v>
      </c>
      <c r="AJ100" s="9">
        <v>562</v>
      </c>
      <c r="AK100" s="9">
        <v>584</v>
      </c>
    </row>
    <row r="101" spans="1:45" x14ac:dyDescent="0.25">
      <c r="A101" s="9">
        <f t="shared" si="5"/>
        <v>100</v>
      </c>
      <c r="B101" s="9">
        <f t="array" ref="B101">IF(C101="",0,IF(OR(C101=Country_Comparison!$S$19:$S$38),1,0))</f>
        <v>0</v>
      </c>
      <c r="C101" s="9" t="str">
        <f t="shared" si="9"/>
        <v>Burkina Faso</v>
      </c>
      <c r="D101" s="6">
        <f t="shared" si="10"/>
        <v>581</v>
      </c>
      <c r="E101" s="6">
        <f>IF(COUNTIF(I101:XFD101,"&gt;"&amp;0)=0,,HLOOKUP(COUNTIF(I101:XFD101,"&gt;"&amp;0)-1,I$1:XFD101,A101+1,FALSE))</f>
        <v>581</v>
      </c>
      <c r="F101" s="7">
        <f>IF(COUNTIF(I101:XFD101,"&gt;"&amp;0)=0,,HLOOKUP(COUNTIF(I101:XFD101,"&gt;"&amp;0)-MIN($F$1+1,COUNTIF(I101:XFD101,"&gt;"&amp;0)),I$1:XFD101,A101+1,FALSE))</f>
        <v>542</v>
      </c>
      <c r="G101" s="8">
        <f t="shared" si="11"/>
        <v>1.0139939625742238</v>
      </c>
      <c r="H101" s="13" t="s">
        <v>279</v>
      </c>
      <c r="I101" s="9">
        <v>114</v>
      </c>
      <c r="J101" s="9">
        <v>146</v>
      </c>
      <c r="K101" s="9">
        <v>152</v>
      </c>
      <c r="L101" s="9">
        <v>180</v>
      </c>
      <c r="M101" s="9">
        <v>207</v>
      </c>
      <c r="N101" s="9">
        <v>222</v>
      </c>
      <c r="O101" s="9">
        <v>246</v>
      </c>
      <c r="P101" s="9">
        <v>261</v>
      </c>
      <c r="Q101" s="9">
        <v>282</v>
      </c>
      <c r="R101" s="9">
        <v>288</v>
      </c>
      <c r="S101" s="9">
        <v>302</v>
      </c>
      <c r="T101" s="9">
        <v>318</v>
      </c>
      <c r="U101" s="9">
        <v>345</v>
      </c>
      <c r="V101" s="9">
        <v>364</v>
      </c>
      <c r="W101" s="9">
        <v>384</v>
      </c>
      <c r="X101" s="9">
        <v>414</v>
      </c>
      <c r="Y101" s="9">
        <v>443</v>
      </c>
      <c r="Z101" s="9">
        <v>443</v>
      </c>
      <c r="AA101" s="9">
        <v>484</v>
      </c>
      <c r="AB101" s="9">
        <v>497</v>
      </c>
      <c r="AC101" s="9">
        <v>497</v>
      </c>
      <c r="AD101" s="9">
        <v>528</v>
      </c>
      <c r="AE101" s="9">
        <v>542</v>
      </c>
      <c r="AF101" s="9">
        <v>546</v>
      </c>
      <c r="AG101" s="9">
        <v>557</v>
      </c>
      <c r="AH101" s="9">
        <v>565</v>
      </c>
      <c r="AI101" s="9">
        <v>576</v>
      </c>
      <c r="AJ101" s="9">
        <v>581</v>
      </c>
    </row>
    <row r="102" spans="1:45" x14ac:dyDescent="0.25">
      <c r="A102" s="9">
        <f t="shared" si="5"/>
        <v>101</v>
      </c>
      <c r="B102" s="9">
        <f t="array" ref="B102">IF(C102="",0,IF(OR(C102=Country_Comparison!$S$19:$S$38),1,0))</f>
        <v>0</v>
      </c>
      <c r="C102" s="9" t="str">
        <f t="shared" si="9"/>
        <v>Bolivia</v>
      </c>
      <c r="D102" s="6">
        <f t="shared" si="10"/>
        <v>564</v>
      </c>
      <c r="E102" s="6">
        <f>IF(COUNTIF(I102:XFD102,"&gt;"&amp;0)=0,,HLOOKUP(COUNTIF(I102:XFD102,"&gt;"&amp;0)-1,I$1:XFD102,A102+1,FALSE))</f>
        <v>564</v>
      </c>
      <c r="F102" s="7">
        <f>IF(COUNTIF(I102:XFD102,"&gt;"&amp;0)=0,,HLOOKUP(COUNTIF(I102:XFD102,"&gt;"&amp;0)-MIN($F$1+1,COUNTIF(I102:XFD102,"&gt;"&amp;0)),I$1:XFD102,A102+1,FALSE))</f>
        <v>397</v>
      </c>
      <c r="G102" s="8">
        <f t="shared" si="11"/>
        <v>1.0727480146341011</v>
      </c>
      <c r="H102" s="13" t="s">
        <v>346</v>
      </c>
      <c r="I102" s="9">
        <v>107</v>
      </c>
      <c r="J102" s="9">
        <v>115</v>
      </c>
      <c r="K102" s="9">
        <v>123</v>
      </c>
      <c r="L102" s="9">
        <v>132</v>
      </c>
      <c r="M102" s="9">
        <v>139</v>
      </c>
      <c r="N102" s="9">
        <v>157</v>
      </c>
      <c r="O102" s="9">
        <v>183</v>
      </c>
      <c r="P102" s="9">
        <v>194</v>
      </c>
      <c r="Q102" s="9">
        <v>210</v>
      </c>
      <c r="R102" s="9">
        <v>264</v>
      </c>
      <c r="S102" s="9">
        <v>268</v>
      </c>
      <c r="T102" s="9">
        <v>275</v>
      </c>
      <c r="U102" s="9">
        <v>300</v>
      </c>
      <c r="V102" s="9">
        <v>330</v>
      </c>
      <c r="W102" s="9">
        <v>354</v>
      </c>
      <c r="X102" s="9">
        <v>397</v>
      </c>
      <c r="Y102" s="9">
        <v>441</v>
      </c>
      <c r="Z102" s="9">
        <v>465</v>
      </c>
      <c r="AA102" s="9">
        <v>493</v>
      </c>
      <c r="AB102" s="9">
        <v>520</v>
      </c>
      <c r="AC102" s="9">
        <v>564</v>
      </c>
    </row>
    <row r="103" spans="1:45" x14ac:dyDescent="0.25">
      <c r="A103" s="9">
        <f t="shared" si="5"/>
        <v>102</v>
      </c>
      <c r="B103" s="9">
        <f t="array" ref="B103">IF(C103="",0,IF(OR(C103=Country_Comparison!$S$19:$S$38),1,0))</f>
        <v>0</v>
      </c>
      <c r="C103" s="9" t="str">
        <f t="shared" si="9"/>
        <v>Honduras</v>
      </c>
      <c r="D103" s="6">
        <f t="shared" si="10"/>
        <v>477</v>
      </c>
      <c r="E103" s="6">
        <f>IF(COUNTIF(I103:XFD103,"&gt;"&amp;0)=0,,HLOOKUP(COUNTIF(I103:XFD103,"&gt;"&amp;0)-1,I$1:XFD103,A103+1,FALSE))</f>
        <v>477</v>
      </c>
      <c r="F103" s="7">
        <f>IF(COUNTIF(I103:XFD103,"&gt;"&amp;0)=0,,HLOOKUP(COUNTIF(I103:XFD103,"&gt;"&amp;0)-MIN($F$1+1,COUNTIF(I103:XFD103,"&gt;"&amp;0)),I$1:XFD103,A103+1,FALSE))</f>
        <v>419</v>
      </c>
      <c r="G103" s="8">
        <f t="shared" si="11"/>
        <v>1.0262681980458164</v>
      </c>
      <c r="H103" s="13" t="s">
        <v>348</v>
      </c>
      <c r="I103" s="9">
        <v>110</v>
      </c>
      <c r="J103" s="9">
        <v>139</v>
      </c>
      <c r="K103" s="9">
        <v>141</v>
      </c>
      <c r="L103" s="9">
        <v>172</v>
      </c>
      <c r="M103" s="9">
        <v>219</v>
      </c>
      <c r="N103" s="9">
        <v>222</v>
      </c>
      <c r="O103" s="9">
        <v>264</v>
      </c>
      <c r="P103" s="9">
        <v>268</v>
      </c>
      <c r="Q103" s="9">
        <v>298</v>
      </c>
      <c r="R103" s="9">
        <v>305</v>
      </c>
      <c r="S103" s="9">
        <v>312</v>
      </c>
      <c r="T103" s="9">
        <v>343</v>
      </c>
      <c r="U103" s="9">
        <v>382</v>
      </c>
      <c r="V103" s="9">
        <v>392</v>
      </c>
      <c r="W103" s="9">
        <v>393</v>
      </c>
      <c r="X103" s="9">
        <v>397</v>
      </c>
      <c r="Y103" s="9">
        <v>407</v>
      </c>
      <c r="Z103" s="9">
        <v>419</v>
      </c>
      <c r="AA103" s="9">
        <v>426</v>
      </c>
      <c r="AB103" s="9">
        <v>442</v>
      </c>
      <c r="AC103" s="9">
        <v>457</v>
      </c>
      <c r="AD103" s="9">
        <v>472</v>
      </c>
      <c r="AE103" s="9">
        <v>477</v>
      </c>
    </row>
    <row r="104" spans="1:45" x14ac:dyDescent="0.25">
      <c r="A104" s="9">
        <f t="shared" si="5"/>
        <v>103</v>
      </c>
      <c r="B104" s="9">
        <f t="array" ref="B104">IF(C104="",0,IF(OR(C104=Country_Comparison!$S$19:$S$38),1,0))</f>
        <v>0</v>
      </c>
      <c r="C104" s="9" t="str">
        <f t="shared" si="9"/>
        <v>San Marino</v>
      </c>
      <c r="D104" s="6">
        <f t="shared" si="10"/>
        <v>462</v>
      </c>
      <c r="E104" s="6">
        <f>IF(COUNTIF(I104:XFD104,"&gt;"&amp;0)=0,,HLOOKUP(COUNTIF(I104:XFD104,"&gt;"&amp;0)-1,I$1:XFD104,A104+1,FALSE))</f>
        <v>462</v>
      </c>
      <c r="F104" s="7">
        <f>IF(COUNTIF(I104:XFD104,"&gt;"&amp;0)=0,,HLOOKUP(COUNTIF(I104:XFD104,"&gt;"&amp;0)-MIN($F$1+1,COUNTIF(I104:XFD104,"&gt;"&amp;0)),I$1:XFD104,A104+1,FALSE))</f>
        <v>372</v>
      </c>
      <c r="G104" s="8">
        <f t="shared" si="11"/>
        <v>1.0442868448878362</v>
      </c>
      <c r="H104" s="13" t="s">
        <v>90</v>
      </c>
      <c r="I104" s="9">
        <v>101</v>
      </c>
      <c r="J104" s="9">
        <v>109</v>
      </c>
      <c r="K104" s="9">
        <v>109</v>
      </c>
      <c r="L104" s="9">
        <v>119</v>
      </c>
      <c r="M104" s="9">
        <v>119</v>
      </c>
      <c r="N104" s="9">
        <v>144</v>
      </c>
      <c r="O104" s="9">
        <v>144</v>
      </c>
      <c r="P104" s="9">
        <v>175</v>
      </c>
      <c r="Q104" s="9">
        <v>187</v>
      </c>
      <c r="R104" s="9">
        <v>187</v>
      </c>
      <c r="S104" s="9">
        <v>208</v>
      </c>
      <c r="T104" s="9">
        <v>208</v>
      </c>
      <c r="U104" s="9">
        <v>223</v>
      </c>
      <c r="V104" s="9">
        <v>224</v>
      </c>
      <c r="W104" s="9">
        <v>224</v>
      </c>
      <c r="X104" s="9">
        <v>230</v>
      </c>
      <c r="Y104" s="9">
        <v>236</v>
      </c>
      <c r="Z104" s="9">
        <v>236</v>
      </c>
      <c r="AA104" s="9">
        <v>245</v>
      </c>
      <c r="AB104" s="9">
        <v>245</v>
      </c>
      <c r="AC104" s="9">
        <v>259</v>
      </c>
      <c r="AD104" s="9">
        <v>266</v>
      </c>
      <c r="AE104" s="9">
        <v>266</v>
      </c>
      <c r="AF104" s="9">
        <v>279</v>
      </c>
      <c r="AG104" s="9">
        <v>279</v>
      </c>
      <c r="AH104" s="9">
        <v>333</v>
      </c>
      <c r="AI104" s="9">
        <v>344</v>
      </c>
      <c r="AJ104" s="9">
        <v>356</v>
      </c>
      <c r="AK104" s="9">
        <v>356</v>
      </c>
      <c r="AL104" s="9">
        <v>356</v>
      </c>
      <c r="AM104" s="9">
        <v>371</v>
      </c>
      <c r="AN104" s="9">
        <v>372</v>
      </c>
      <c r="AO104" s="9">
        <v>426</v>
      </c>
      <c r="AP104" s="9">
        <v>435</v>
      </c>
      <c r="AQ104" s="9">
        <v>455</v>
      </c>
      <c r="AR104" s="9">
        <v>461</v>
      </c>
      <c r="AS104" s="9">
        <v>462</v>
      </c>
    </row>
    <row r="105" spans="1:45" x14ac:dyDescent="0.25">
      <c r="A105" s="9">
        <f t="shared" si="5"/>
        <v>104</v>
      </c>
      <c r="B105" s="9">
        <f t="array" ref="B105">IF(C105="",0,IF(OR(C105=Country_Comparison!$S$19:$S$38),1,0))</f>
        <v>0</v>
      </c>
      <c r="C105" s="9" t="str">
        <f t="shared" si="9"/>
        <v>Malta</v>
      </c>
      <c r="D105" s="6">
        <f t="shared" si="10"/>
        <v>431</v>
      </c>
      <c r="E105" s="6">
        <f>IF(COUNTIF(I105:XFD105,"&gt;"&amp;0)=0,,HLOOKUP(COUNTIF(I105:XFD105,"&gt;"&amp;0)-1,I$1:XFD105,A105+1,FALSE))</f>
        <v>431</v>
      </c>
      <c r="F105" s="7">
        <f>IF(COUNTIF(I105:XFD105,"&gt;"&amp;0)=0,,HLOOKUP(COUNTIF(I105:XFD105,"&gt;"&amp;0)-MIN($F$1+1,COUNTIF(I105:XFD105,"&gt;"&amp;0)),I$1:XFD105,A105+1,FALSE))</f>
        <v>399</v>
      </c>
      <c r="G105" s="8">
        <f t="shared" si="11"/>
        <v>1.0155489813910845</v>
      </c>
      <c r="H105" s="13" t="s">
        <v>177</v>
      </c>
      <c r="I105" s="9">
        <v>107</v>
      </c>
      <c r="J105" s="9">
        <v>110</v>
      </c>
      <c r="K105" s="9">
        <v>129</v>
      </c>
      <c r="L105" s="9">
        <v>134</v>
      </c>
      <c r="M105" s="9">
        <v>139</v>
      </c>
      <c r="N105" s="9">
        <v>149</v>
      </c>
      <c r="O105" s="9">
        <v>151</v>
      </c>
      <c r="P105" s="9">
        <v>156</v>
      </c>
      <c r="Q105" s="9">
        <v>169</v>
      </c>
      <c r="R105" s="9">
        <v>188</v>
      </c>
      <c r="S105" s="9">
        <v>196</v>
      </c>
      <c r="T105" s="9">
        <v>202</v>
      </c>
      <c r="U105" s="9">
        <v>213</v>
      </c>
      <c r="V105" s="9">
        <v>227</v>
      </c>
      <c r="W105" s="9">
        <v>241</v>
      </c>
      <c r="X105" s="9">
        <v>293</v>
      </c>
      <c r="Y105" s="9">
        <v>299</v>
      </c>
      <c r="Z105" s="9">
        <v>337</v>
      </c>
      <c r="AA105" s="9">
        <v>350</v>
      </c>
      <c r="AB105" s="9">
        <v>370</v>
      </c>
      <c r="AC105" s="9">
        <v>378</v>
      </c>
      <c r="AD105" s="9">
        <v>384</v>
      </c>
      <c r="AE105" s="9">
        <v>393</v>
      </c>
      <c r="AF105" s="9">
        <v>399</v>
      </c>
      <c r="AG105" s="9">
        <v>412</v>
      </c>
      <c r="AH105" s="9">
        <v>422</v>
      </c>
      <c r="AI105" s="9">
        <v>426</v>
      </c>
      <c r="AJ105" s="9">
        <v>427</v>
      </c>
      <c r="AK105" s="9">
        <v>431</v>
      </c>
    </row>
    <row r="106" spans="1:45" x14ac:dyDescent="0.25">
      <c r="A106" s="9">
        <f t="shared" si="5"/>
        <v>105</v>
      </c>
      <c r="B106" s="9">
        <f t="array" ref="B106">IF(C106="",0,IF(OR(C106=Country_Comparison!$S$19:$S$38),1,0))</f>
        <v>0</v>
      </c>
      <c r="C106" s="9" t="str">
        <f t="shared" si="9"/>
        <v>Jordan</v>
      </c>
      <c r="D106" s="6">
        <f t="shared" si="10"/>
        <v>425</v>
      </c>
      <c r="E106" s="6">
        <f>IF(COUNTIF(I106:XFD106,"&gt;"&amp;0)=0,,HLOOKUP(COUNTIF(I106:XFD106,"&gt;"&amp;0)-1,I$1:XFD106,A106+1,FALSE))</f>
        <v>425</v>
      </c>
      <c r="F106" s="7">
        <f>IF(COUNTIF(I106:XFD106,"&gt;"&amp;0)=0,,HLOOKUP(COUNTIF(I106:XFD106,"&gt;"&amp;0)-MIN($F$1+1,COUNTIF(I106:XFD106,"&gt;"&amp;0)),I$1:XFD106,A106+1,FALSE))</f>
        <v>401</v>
      </c>
      <c r="G106" s="8">
        <f t="shared" si="11"/>
        <v>1.0116933876453689</v>
      </c>
      <c r="H106" s="13" t="s">
        <v>125</v>
      </c>
      <c r="I106" s="9">
        <v>112</v>
      </c>
      <c r="J106" s="9">
        <v>127</v>
      </c>
      <c r="K106" s="9">
        <v>154</v>
      </c>
      <c r="L106" s="9">
        <v>172</v>
      </c>
      <c r="M106" s="9">
        <v>212</v>
      </c>
      <c r="N106" s="9">
        <v>235</v>
      </c>
      <c r="O106" s="9">
        <v>246</v>
      </c>
      <c r="P106" s="9">
        <v>259</v>
      </c>
      <c r="Q106" s="9">
        <v>268</v>
      </c>
      <c r="R106" s="9">
        <v>274</v>
      </c>
      <c r="S106" s="9">
        <v>278</v>
      </c>
      <c r="T106" s="9">
        <v>299</v>
      </c>
      <c r="U106" s="9">
        <v>310</v>
      </c>
      <c r="V106" s="9">
        <v>323</v>
      </c>
      <c r="W106" s="9">
        <v>345</v>
      </c>
      <c r="X106" s="9">
        <v>349</v>
      </c>
      <c r="Y106" s="9">
        <v>353</v>
      </c>
      <c r="Z106" s="9">
        <v>358</v>
      </c>
      <c r="AA106" s="9">
        <v>372</v>
      </c>
      <c r="AB106" s="9">
        <v>372</v>
      </c>
      <c r="AC106" s="9">
        <v>381</v>
      </c>
      <c r="AD106" s="9">
        <v>389</v>
      </c>
      <c r="AE106" s="9">
        <v>391</v>
      </c>
      <c r="AF106" s="9">
        <v>397</v>
      </c>
      <c r="AG106" s="9">
        <v>401</v>
      </c>
      <c r="AH106" s="9">
        <v>402</v>
      </c>
      <c r="AI106" s="9">
        <v>407</v>
      </c>
      <c r="AJ106" s="9">
        <v>413</v>
      </c>
      <c r="AK106" s="9">
        <v>417</v>
      </c>
      <c r="AL106" s="9">
        <v>425</v>
      </c>
    </row>
    <row r="107" spans="1:45" x14ac:dyDescent="0.25">
      <c r="A107" s="9">
        <f t="shared" si="5"/>
        <v>106</v>
      </c>
      <c r="B107" s="9">
        <f t="array" ref="B107">IF(C107="",0,IF(OR(C107=Country_Comparison!$S$19:$S$38),1,0))</f>
        <v>0</v>
      </c>
      <c r="C107" s="9" t="str">
        <f t="shared" si="9"/>
        <v>Taiwan*</v>
      </c>
      <c r="D107" s="6">
        <f t="shared" si="10"/>
        <v>422</v>
      </c>
      <c r="E107" s="6">
        <f>IF(COUNTIF(I107:XFD107,"&gt;"&amp;0)=0,,HLOOKUP(COUNTIF(I107:XFD107,"&gt;"&amp;0)-1,I$1:XFD107,A107+1,FALSE))</f>
        <v>422</v>
      </c>
      <c r="F107" s="7">
        <f>IF(COUNTIF(I107:XFD107,"&gt;"&amp;0)=0,,HLOOKUP(COUNTIF(I107:XFD107,"&gt;"&amp;0)-MIN($F$1+1,COUNTIF(I107:XFD107,"&gt;"&amp;0)),I$1:XFD107,A107+1,FALSE))</f>
        <v>395</v>
      </c>
      <c r="G107" s="8">
        <f t="shared" si="11"/>
        <v>1.0133117324148835</v>
      </c>
      <c r="H107" s="13" t="s">
        <v>342</v>
      </c>
      <c r="I107" s="9">
        <v>100</v>
      </c>
      <c r="J107" s="9">
        <v>108</v>
      </c>
      <c r="K107" s="9">
        <v>135</v>
      </c>
      <c r="L107" s="9">
        <v>153</v>
      </c>
      <c r="M107" s="9">
        <v>169</v>
      </c>
      <c r="N107" s="9">
        <v>195</v>
      </c>
      <c r="O107" s="9">
        <v>215</v>
      </c>
      <c r="P107" s="9">
        <v>235</v>
      </c>
      <c r="Q107" s="9">
        <v>252</v>
      </c>
      <c r="R107" s="9">
        <v>267</v>
      </c>
      <c r="S107" s="9">
        <v>283</v>
      </c>
      <c r="T107" s="9">
        <v>298</v>
      </c>
      <c r="U107" s="9">
        <v>306</v>
      </c>
      <c r="V107" s="9">
        <v>322</v>
      </c>
      <c r="W107" s="9">
        <v>329</v>
      </c>
      <c r="X107" s="9">
        <v>339</v>
      </c>
      <c r="Y107" s="9">
        <v>348</v>
      </c>
      <c r="Z107" s="9">
        <v>355</v>
      </c>
      <c r="AA107" s="9">
        <v>363</v>
      </c>
      <c r="AB107" s="9">
        <v>373</v>
      </c>
      <c r="AC107" s="9">
        <v>376</v>
      </c>
      <c r="AD107" s="9">
        <v>379</v>
      </c>
      <c r="AE107" s="9">
        <v>380</v>
      </c>
      <c r="AF107" s="9">
        <v>382</v>
      </c>
      <c r="AG107" s="9">
        <v>385</v>
      </c>
      <c r="AH107" s="9">
        <v>388</v>
      </c>
      <c r="AI107" s="9">
        <v>393</v>
      </c>
      <c r="AJ107" s="9">
        <v>393</v>
      </c>
      <c r="AK107" s="9">
        <v>395</v>
      </c>
      <c r="AL107" s="9">
        <v>395</v>
      </c>
      <c r="AM107" s="9">
        <v>395</v>
      </c>
      <c r="AN107" s="9">
        <v>398</v>
      </c>
      <c r="AO107" s="9">
        <v>420</v>
      </c>
      <c r="AP107" s="9">
        <v>422</v>
      </c>
    </row>
    <row r="108" spans="1:45" x14ac:dyDescent="0.25">
      <c r="A108" s="9">
        <f t="shared" si="5"/>
        <v>107</v>
      </c>
      <c r="B108" s="9">
        <f t="array" ref="B108">IF(C108="",0,IF(OR(C108=Country_Comparison!$S$19:$S$38),1,0))</f>
        <v>0</v>
      </c>
      <c r="C108" s="9" t="str">
        <f t="shared" si="9"/>
        <v>Georgia</v>
      </c>
      <c r="D108" s="6">
        <f t="shared" si="10"/>
        <v>402</v>
      </c>
      <c r="E108" s="6">
        <f>IF(COUNTIF(I108:XFD108,"&gt;"&amp;0)=0,,HLOOKUP(COUNTIF(I108:XFD108,"&gt;"&amp;0)-1,I$1:XFD108,A108+1,FALSE))</f>
        <v>402</v>
      </c>
      <c r="F108" s="7">
        <f>IF(COUNTIF(I108:XFD108,"&gt;"&amp;0)=0,,HLOOKUP(COUNTIF(I108:XFD108,"&gt;"&amp;0)-MIN($F$1+1,COUNTIF(I108:XFD108,"&gt;"&amp;0)),I$1:XFD108,A108+1,FALSE))</f>
        <v>306</v>
      </c>
      <c r="G108" s="8">
        <f t="shared" si="11"/>
        <v>1.056089987757983</v>
      </c>
      <c r="H108" s="13" t="s">
        <v>82</v>
      </c>
      <c r="I108" s="9">
        <v>103</v>
      </c>
      <c r="J108" s="9">
        <v>110</v>
      </c>
      <c r="K108" s="9">
        <v>117</v>
      </c>
      <c r="L108" s="9">
        <v>134</v>
      </c>
      <c r="M108" s="9">
        <v>155</v>
      </c>
      <c r="N108" s="9">
        <v>162</v>
      </c>
      <c r="O108" s="9">
        <v>174</v>
      </c>
      <c r="P108" s="9">
        <v>188</v>
      </c>
      <c r="Q108" s="9">
        <v>196</v>
      </c>
      <c r="R108" s="9">
        <v>211</v>
      </c>
      <c r="S108" s="9">
        <v>218</v>
      </c>
      <c r="T108" s="9">
        <v>234</v>
      </c>
      <c r="U108" s="9">
        <v>242</v>
      </c>
      <c r="V108" s="9">
        <v>257</v>
      </c>
      <c r="W108" s="9">
        <v>272</v>
      </c>
      <c r="X108" s="9">
        <v>300</v>
      </c>
      <c r="Y108" s="9">
        <v>306</v>
      </c>
      <c r="Z108" s="9">
        <v>348</v>
      </c>
      <c r="AA108" s="9">
        <v>370</v>
      </c>
      <c r="AB108" s="9">
        <v>388</v>
      </c>
      <c r="AC108" s="9">
        <v>394</v>
      </c>
      <c r="AD108" s="9">
        <v>402</v>
      </c>
    </row>
    <row r="109" spans="1:45" x14ac:dyDescent="0.25">
      <c r="A109" s="9">
        <f t="shared" si="5"/>
        <v>108</v>
      </c>
      <c r="B109" s="9">
        <f t="array" ref="B109">IF(C109="",0,IF(OR(C109=Country_Comparison!$S$19:$S$38),1,0))</f>
        <v>0</v>
      </c>
      <c r="C109" s="9" t="str">
        <f t="shared" si="9"/>
        <v>Senegal</v>
      </c>
      <c r="D109" s="6">
        <f t="shared" si="10"/>
        <v>377</v>
      </c>
      <c r="E109" s="6">
        <f>IF(COUNTIF(I109:XFD109,"&gt;"&amp;0)=0,,HLOOKUP(COUNTIF(I109:XFD109,"&gt;"&amp;0)-1,I$1:XFD109,A109+1,FALSE))</f>
        <v>377</v>
      </c>
      <c r="F109" s="7">
        <f>IF(COUNTIF(I109:XFD109,"&gt;"&amp;0)=0,,HLOOKUP(COUNTIF(I109:XFD109,"&gt;"&amp;0)-MIN($F$1+1,COUNTIF(I109:XFD109,"&gt;"&amp;0)),I$1:XFD109,A109+1,FALSE))</f>
        <v>314</v>
      </c>
      <c r="G109" s="8">
        <f t="shared" si="11"/>
        <v>1.0372473654683294</v>
      </c>
      <c r="H109" s="13" t="s">
        <v>114</v>
      </c>
      <c r="I109" s="9">
        <v>105</v>
      </c>
      <c r="J109" s="9">
        <v>119</v>
      </c>
      <c r="K109" s="9">
        <v>130</v>
      </c>
      <c r="L109" s="9">
        <v>142</v>
      </c>
      <c r="M109" s="9">
        <v>162</v>
      </c>
      <c r="N109" s="9">
        <v>175</v>
      </c>
      <c r="O109" s="9">
        <v>190</v>
      </c>
      <c r="P109" s="9">
        <v>195</v>
      </c>
      <c r="Q109" s="9">
        <v>207</v>
      </c>
      <c r="R109" s="9">
        <v>219</v>
      </c>
      <c r="S109" s="9">
        <v>222</v>
      </c>
      <c r="T109" s="9">
        <v>226</v>
      </c>
      <c r="U109" s="9">
        <v>237</v>
      </c>
      <c r="V109" s="9">
        <v>244</v>
      </c>
      <c r="W109" s="9">
        <v>250</v>
      </c>
      <c r="X109" s="9">
        <v>265</v>
      </c>
      <c r="Y109" s="9">
        <v>278</v>
      </c>
      <c r="Z109" s="9">
        <v>280</v>
      </c>
      <c r="AA109" s="9">
        <v>291</v>
      </c>
      <c r="AB109" s="9">
        <v>299</v>
      </c>
      <c r="AC109" s="9">
        <v>314</v>
      </c>
      <c r="AD109" s="9">
        <v>335</v>
      </c>
      <c r="AE109" s="9">
        <v>342</v>
      </c>
      <c r="AF109" s="9">
        <v>350</v>
      </c>
      <c r="AG109" s="9">
        <v>367</v>
      </c>
      <c r="AH109" s="9">
        <v>377</v>
      </c>
    </row>
    <row r="110" spans="1:45" x14ac:dyDescent="0.25">
      <c r="A110" s="9">
        <f t="shared" si="5"/>
        <v>109</v>
      </c>
      <c r="B110" s="9">
        <f t="array" ref="B110">IF(C110="",0,IF(OR(C110=Country_Comparison!$S$19:$S$38),1,0))</f>
        <v>0</v>
      </c>
      <c r="C110" s="9" t="str">
        <f t="shared" si="9"/>
        <v>Congo (Kinshasa)</v>
      </c>
      <c r="D110" s="6">
        <f t="shared" si="10"/>
        <v>332</v>
      </c>
      <c r="E110" s="6">
        <f>IF(COUNTIF(I110:XFD110,"&gt;"&amp;0)=0,,HLOOKUP(COUNTIF(I110:XFD110,"&gt;"&amp;0)-1,I$1:XFD110,A110+1,FALSE))</f>
        <v>332</v>
      </c>
      <c r="F110" s="7">
        <f>IF(COUNTIF(I110:XFD110,"&gt;"&amp;0)=0,,HLOOKUP(COUNTIF(I110:XFD110,"&gt;"&amp;0)-MIN($F$1+1,COUNTIF(I110:XFD110,"&gt;"&amp;0)),I$1:XFD110,A110+1,FALSE))</f>
        <v>254</v>
      </c>
      <c r="G110" s="8">
        <f t="shared" si="11"/>
        <v>1.0550204391893845</v>
      </c>
      <c r="H110" s="13" t="s">
        <v>351</v>
      </c>
      <c r="I110" s="9">
        <v>109</v>
      </c>
      <c r="J110" s="9">
        <v>134</v>
      </c>
      <c r="K110" s="9">
        <v>134</v>
      </c>
      <c r="L110" s="9">
        <v>154</v>
      </c>
      <c r="M110" s="9">
        <v>154</v>
      </c>
      <c r="N110" s="9">
        <v>161</v>
      </c>
      <c r="O110" s="9">
        <v>180</v>
      </c>
      <c r="P110" s="9">
        <v>180</v>
      </c>
      <c r="Q110" s="9">
        <v>180</v>
      </c>
      <c r="R110" s="9">
        <v>215</v>
      </c>
      <c r="S110" s="9">
        <v>223</v>
      </c>
      <c r="T110" s="9">
        <v>234</v>
      </c>
      <c r="U110" s="9">
        <v>235</v>
      </c>
      <c r="V110" s="9">
        <v>241</v>
      </c>
      <c r="W110" s="9">
        <v>254</v>
      </c>
      <c r="X110" s="9">
        <v>267</v>
      </c>
      <c r="Y110" s="9">
        <v>287</v>
      </c>
      <c r="Z110" s="9">
        <v>307</v>
      </c>
      <c r="AA110" s="9">
        <v>327</v>
      </c>
      <c r="AB110" s="9">
        <v>332</v>
      </c>
    </row>
    <row r="111" spans="1:45" x14ac:dyDescent="0.25">
      <c r="A111" s="9">
        <f t="shared" si="5"/>
        <v>110</v>
      </c>
      <c r="B111" s="9">
        <f t="array" ref="B111">IF(C111="",0,IF(OR(C111=Country_Comparison!$S$19:$S$38),1,0))</f>
        <v>0</v>
      </c>
      <c r="C111" s="9" t="str">
        <f t="shared" si="9"/>
        <v>Sri Lanka</v>
      </c>
      <c r="D111" s="6">
        <f t="shared" si="10"/>
        <v>304</v>
      </c>
      <c r="E111" s="6">
        <f>IF(COUNTIF(I111:XFD111,"&gt;"&amp;0)=0,,HLOOKUP(COUNTIF(I111:XFD111,"&gt;"&amp;0)-1,I$1:XFD111,A111+1,FALSE))</f>
        <v>304</v>
      </c>
      <c r="F111" s="7">
        <f>IF(COUNTIF(I111:XFD111,"&gt;"&amp;0)=0,,HLOOKUP(COUNTIF(I111:XFD111,"&gt;"&amp;0)-MIN($F$1+1,COUNTIF(I111:XFD111,"&gt;"&amp;0)),I$1:XFD111,A111+1,FALSE))</f>
        <v>238</v>
      </c>
      <c r="G111" s="8">
        <f t="shared" si="11"/>
        <v>1.0501693170964874</v>
      </c>
      <c r="H111" s="13" t="s">
        <v>52</v>
      </c>
      <c r="I111" s="9">
        <v>102</v>
      </c>
      <c r="J111" s="9">
        <v>102</v>
      </c>
      <c r="K111" s="9">
        <v>106</v>
      </c>
      <c r="L111" s="9">
        <v>106</v>
      </c>
      <c r="M111" s="9">
        <v>113</v>
      </c>
      <c r="N111" s="9">
        <v>117</v>
      </c>
      <c r="O111" s="9">
        <v>122</v>
      </c>
      <c r="P111" s="9">
        <v>143</v>
      </c>
      <c r="Q111" s="9">
        <v>146</v>
      </c>
      <c r="R111" s="9">
        <v>151</v>
      </c>
      <c r="S111" s="9">
        <v>159</v>
      </c>
      <c r="T111" s="9">
        <v>166</v>
      </c>
      <c r="U111" s="9">
        <v>176</v>
      </c>
      <c r="V111" s="9">
        <v>178</v>
      </c>
      <c r="W111" s="9">
        <v>185</v>
      </c>
      <c r="X111" s="9">
        <v>189</v>
      </c>
      <c r="Y111" s="9">
        <v>190</v>
      </c>
      <c r="Z111" s="9">
        <v>190</v>
      </c>
      <c r="AA111" s="9">
        <v>198</v>
      </c>
      <c r="AB111" s="9">
        <v>210</v>
      </c>
      <c r="AC111" s="9">
        <v>217</v>
      </c>
      <c r="AD111" s="9">
        <v>233</v>
      </c>
      <c r="AE111" s="9">
        <v>238</v>
      </c>
      <c r="AF111" s="9">
        <v>238</v>
      </c>
      <c r="AG111" s="9">
        <v>244</v>
      </c>
      <c r="AH111" s="9">
        <v>254</v>
      </c>
      <c r="AI111" s="9">
        <v>271</v>
      </c>
      <c r="AJ111" s="9">
        <v>304</v>
      </c>
    </row>
    <row r="112" spans="1:45" x14ac:dyDescent="0.25">
      <c r="A112" s="9">
        <f t="shared" si="5"/>
        <v>111</v>
      </c>
      <c r="B112" s="9">
        <f t="array" ref="B112">IF(C112="",0,IF(OR(C112=Country_Comparison!$S$19:$S$38),1,0))</f>
        <v>0</v>
      </c>
      <c r="C112" s="9" t="str">
        <f t="shared" si="9"/>
        <v>Kenya</v>
      </c>
      <c r="D112" s="6">
        <f t="shared" si="10"/>
        <v>281</v>
      </c>
      <c r="E112" s="6">
        <f>IF(COUNTIF(I112:XFD112,"&gt;"&amp;0)=0,,HLOOKUP(COUNTIF(I112:XFD112,"&gt;"&amp;0)-1,I$1:XFD112,A112+1,FALSE))</f>
        <v>281</v>
      </c>
      <c r="F112" s="7">
        <f>IF(COUNTIF(I112:XFD112,"&gt;"&amp;0)=0,,HLOOKUP(COUNTIF(I112:XFD112,"&gt;"&amp;0)-MIN($F$1+1,COUNTIF(I112:XFD112,"&gt;"&amp;0)),I$1:XFD112,A112+1,FALSE))</f>
        <v>225</v>
      </c>
      <c r="G112" s="8">
        <f t="shared" si="11"/>
        <v>1.0454535949852375</v>
      </c>
      <c r="H112" s="13" t="s">
        <v>423</v>
      </c>
      <c r="I112" s="9">
        <v>110</v>
      </c>
      <c r="J112" s="9">
        <v>122</v>
      </c>
      <c r="K112" s="9">
        <v>126</v>
      </c>
      <c r="L112" s="9">
        <v>142</v>
      </c>
      <c r="M112" s="9">
        <v>158</v>
      </c>
      <c r="N112" s="9">
        <v>172</v>
      </c>
      <c r="O112" s="9">
        <v>179</v>
      </c>
      <c r="P112" s="9">
        <v>184</v>
      </c>
      <c r="Q112" s="9">
        <v>189</v>
      </c>
      <c r="R112" s="9">
        <v>191</v>
      </c>
      <c r="S112" s="9">
        <v>197</v>
      </c>
      <c r="T112" s="9">
        <v>208</v>
      </c>
      <c r="U112" s="9">
        <v>216</v>
      </c>
      <c r="V112" s="9">
        <v>225</v>
      </c>
      <c r="W112" s="9">
        <v>234</v>
      </c>
      <c r="X112" s="9">
        <v>246</v>
      </c>
      <c r="Y112" s="9">
        <v>262</v>
      </c>
      <c r="Z112" s="9">
        <v>270</v>
      </c>
      <c r="AA112" s="9">
        <v>281</v>
      </c>
    </row>
    <row r="113" spans="1:114" x14ac:dyDescent="0.25">
      <c r="A113" s="9">
        <f t="shared" si="5"/>
        <v>112</v>
      </c>
      <c r="B113" s="9">
        <f t="array" ref="B113">IF(C113="",0,IF(OR(C113=Country_Comparison!$S$19:$S$38),1,0))</f>
        <v>0</v>
      </c>
      <c r="C113" s="9" t="str">
        <f t="shared" si="9"/>
        <v>Vietnam</v>
      </c>
      <c r="D113" s="6">
        <f t="shared" si="10"/>
        <v>268</v>
      </c>
      <c r="E113" s="6">
        <f>IF(COUNTIF(I113:XFD113,"&gt;"&amp;0)=0,,HLOOKUP(COUNTIF(I113:XFD113,"&gt;"&amp;0)-1,I$1:XFD113,A113+1,FALSE))</f>
        <v>268</v>
      </c>
      <c r="F113" s="7">
        <f>IF(COUNTIF(I113:XFD113,"&gt;"&amp;0)=0,,HLOOKUP(COUNTIF(I113:XFD113,"&gt;"&amp;0)-MIN($F$1+1,COUNTIF(I113:XFD113,"&gt;"&amp;0)),I$1:XFD113,A113+1,FALSE))</f>
        <v>267</v>
      </c>
      <c r="G113" s="8">
        <f t="shared" si="11"/>
        <v>1.0007479439928362</v>
      </c>
      <c r="H113" s="13" t="s">
        <v>343</v>
      </c>
      <c r="I113" s="9">
        <v>113</v>
      </c>
      <c r="J113" s="9">
        <v>123</v>
      </c>
      <c r="K113" s="9">
        <v>134</v>
      </c>
      <c r="L113" s="9">
        <v>141</v>
      </c>
      <c r="M113" s="9">
        <v>153</v>
      </c>
      <c r="N113" s="9">
        <v>163</v>
      </c>
      <c r="O113" s="9">
        <v>174</v>
      </c>
      <c r="P113" s="9">
        <v>188</v>
      </c>
      <c r="Q113" s="9">
        <v>203</v>
      </c>
      <c r="R113" s="9">
        <v>212</v>
      </c>
      <c r="S113" s="9">
        <v>218</v>
      </c>
      <c r="T113" s="9">
        <v>233</v>
      </c>
      <c r="U113" s="9">
        <v>237</v>
      </c>
      <c r="V113" s="9">
        <v>240</v>
      </c>
      <c r="W113" s="9">
        <v>241</v>
      </c>
      <c r="X113" s="9">
        <v>245</v>
      </c>
      <c r="Y113" s="9">
        <v>249</v>
      </c>
      <c r="Z113" s="9">
        <v>251</v>
      </c>
      <c r="AA113" s="9">
        <v>255</v>
      </c>
      <c r="AB113" s="9">
        <v>257</v>
      </c>
      <c r="AC113" s="9">
        <v>258</v>
      </c>
      <c r="AD113" s="9">
        <v>262</v>
      </c>
      <c r="AE113" s="9">
        <v>265</v>
      </c>
      <c r="AF113" s="9">
        <v>266</v>
      </c>
      <c r="AG113" s="9">
        <v>267</v>
      </c>
      <c r="AH113" s="9">
        <v>268</v>
      </c>
      <c r="AI113" s="9">
        <v>268</v>
      </c>
      <c r="AJ113" s="9">
        <v>268</v>
      </c>
      <c r="AK113" s="9">
        <v>268</v>
      </c>
      <c r="AL113" s="9">
        <v>268</v>
      </c>
      <c r="CV113" s="9">
        <v>0</v>
      </c>
      <c r="CW113" s="9">
        <v>0</v>
      </c>
      <c r="CX113" s="9">
        <v>0</v>
      </c>
      <c r="CY113" s="9">
        <v>0</v>
      </c>
      <c r="CZ113" s="9">
        <v>0</v>
      </c>
      <c r="DA113" s="9">
        <v>0</v>
      </c>
      <c r="DB113" s="9">
        <v>0</v>
      </c>
      <c r="DC113" s="9">
        <v>0</v>
      </c>
      <c r="DD113" s="9">
        <v>0</v>
      </c>
      <c r="DE113" s="9">
        <v>0</v>
      </c>
      <c r="DF113" s="9">
        <v>0</v>
      </c>
      <c r="DG113" s="9">
        <v>0</v>
      </c>
      <c r="DH113" s="9">
        <v>0</v>
      </c>
      <c r="DI113" s="9">
        <v>0</v>
      </c>
      <c r="DJ113" s="9">
        <v>0</v>
      </c>
    </row>
    <row r="114" spans="1:114" x14ac:dyDescent="0.25">
      <c r="A114" s="9">
        <f t="shared" si="5"/>
        <v>113</v>
      </c>
      <c r="B114" s="9">
        <f t="array" ref="B114">IF(C114="",0,IF(OR(C114=Country_Comparison!$S$19:$S$38),1,0))</f>
        <v>0</v>
      </c>
      <c r="C114" s="9" t="str">
        <f t="shared" si="9"/>
        <v>Jamaica</v>
      </c>
      <c r="D114" s="6">
        <f t="shared" si="10"/>
        <v>223</v>
      </c>
      <c r="E114" s="6">
        <f>IF(COUNTIF(I114:XFD114,"&gt;"&amp;0)=0,,HLOOKUP(COUNTIF(I114:XFD114,"&gt;"&amp;0)-1,I$1:XFD114,A114+1,FALSE))</f>
        <v>223</v>
      </c>
      <c r="F114" s="7">
        <f>IF(COUNTIF(I114:XFD114,"&gt;"&amp;0)=0,,HLOOKUP(COUNTIF(I114:XFD114,"&gt;"&amp;0)-MIN($F$1+1,COUNTIF(I114:XFD114,"&gt;"&amp;0)),I$1:XFD114,A114+1,FALSE))</f>
        <v>125</v>
      </c>
      <c r="G114" s="8">
        <f t="shared" si="11"/>
        <v>1.1227394168353111</v>
      </c>
      <c r="H114" s="13" t="s">
        <v>353</v>
      </c>
      <c r="I114" s="9">
        <v>125</v>
      </c>
      <c r="J114" s="9">
        <v>143</v>
      </c>
      <c r="K114" s="9">
        <v>143</v>
      </c>
      <c r="L114" s="9">
        <v>163</v>
      </c>
      <c r="M114" s="9">
        <v>173</v>
      </c>
      <c r="N114" s="9">
        <v>223</v>
      </c>
      <c r="CV114" s="9">
        <v>0</v>
      </c>
      <c r="CW114" s="9">
        <v>0</v>
      </c>
      <c r="CX114" s="9">
        <v>0</v>
      </c>
      <c r="CY114" s="9">
        <v>0</v>
      </c>
      <c r="CZ114" s="9">
        <v>0</v>
      </c>
      <c r="DA114" s="9">
        <v>0</v>
      </c>
      <c r="DB114" s="9">
        <v>0</v>
      </c>
      <c r="DC114" s="9">
        <v>0</v>
      </c>
      <c r="DD114" s="9">
        <v>0</v>
      </c>
      <c r="DE114" s="9">
        <v>0</v>
      </c>
      <c r="DF114" s="9">
        <v>0</v>
      </c>
      <c r="DG114" s="9">
        <v>0</v>
      </c>
      <c r="DH114" s="9">
        <v>0</v>
      </c>
      <c r="DI114" s="9">
        <v>0</v>
      </c>
      <c r="DJ114" s="9">
        <v>0</v>
      </c>
    </row>
    <row r="115" spans="1:114" x14ac:dyDescent="0.25">
      <c r="A115" s="9">
        <f t="shared" si="5"/>
        <v>114</v>
      </c>
      <c r="B115" s="9">
        <f t="array" ref="B115">IF(C115="",0,IF(OR(C115=Country_Comparison!$S$19:$S$38),1,0))</f>
        <v>0</v>
      </c>
      <c r="C115" s="9" t="str">
        <f t="shared" si="9"/>
        <v>Paraguay</v>
      </c>
      <c r="D115" s="6">
        <f t="shared" si="10"/>
        <v>208</v>
      </c>
      <c r="E115" s="6">
        <f>IF(COUNTIF(I115:XFD115,"&gt;"&amp;0)=0,,HLOOKUP(COUNTIF(I115:XFD115,"&gt;"&amp;0)-1,I$1:XFD115,A115+1,FALSE))</f>
        <v>208</v>
      </c>
      <c r="F115" s="7">
        <f>IF(COUNTIF(I115:XFD115,"&gt;"&amp;0)=0,,HLOOKUP(COUNTIF(I115:XFD115,"&gt;"&amp;0)-MIN($F$1+1,COUNTIF(I115:XFD115,"&gt;"&amp;0)),I$1:XFD115,A115+1,FALSE))</f>
        <v>161</v>
      </c>
      <c r="G115" s="8">
        <f t="shared" si="11"/>
        <v>1.0525615271266513</v>
      </c>
      <c r="H115" s="13" t="s">
        <v>206</v>
      </c>
      <c r="I115" s="9">
        <v>104</v>
      </c>
      <c r="J115" s="9">
        <v>113</v>
      </c>
      <c r="K115" s="9">
        <v>115</v>
      </c>
      <c r="L115" s="9">
        <v>119</v>
      </c>
      <c r="M115" s="9">
        <v>124</v>
      </c>
      <c r="N115" s="9">
        <v>129</v>
      </c>
      <c r="O115" s="9">
        <v>133</v>
      </c>
      <c r="P115" s="9">
        <v>134</v>
      </c>
      <c r="Q115" s="9">
        <v>147</v>
      </c>
      <c r="R115" s="9">
        <v>159</v>
      </c>
      <c r="S115" s="9">
        <v>161</v>
      </c>
      <c r="T115" s="9">
        <v>174</v>
      </c>
      <c r="U115" s="9">
        <v>199</v>
      </c>
      <c r="V115" s="9">
        <v>202</v>
      </c>
      <c r="W115" s="9">
        <v>206</v>
      </c>
      <c r="X115" s="9">
        <v>208</v>
      </c>
    </row>
    <row r="116" spans="1:114" x14ac:dyDescent="0.25">
      <c r="A116" s="9">
        <f t="shared" si="5"/>
        <v>115</v>
      </c>
      <c r="B116" s="9">
        <f t="array" ref="B116">IF(C116="",0,IF(OR(C116=Country_Comparison!$S$19:$S$38),1,0))</f>
        <v>0</v>
      </c>
      <c r="C116" s="9" t="str">
        <f t="shared" si="9"/>
        <v>Brunei</v>
      </c>
      <c r="D116" s="6">
        <f t="shared" si="10"/>
        <v>138</v>
      </c>
      <c r="E116" s="6">
        <f>IF(COUNTIF(I116:XFD116,"&gt;"&amp;0)=0,,HLOOKUP(COUNTIF(I116:XFD116,"&gt;"&amp;0)-1,I$1:XFD116,A116+1,FALSE))</f>
        <v>138</v>
      </c>
      <c r="F116" s="7">
        <f>IF(COUNTIF(I116:XFD116,"&gt;"&amp;0)=0,,HLOOKUP(COUNTIF(I116:XFD116,"&gt;"&amp;0)-MIN($F$1+1,COUNTIF(I116:XFD116,"&gt;"&amp;0)),I$1:XFD116,A116+1,FALSE))</f>
        <v>136</v>
      </c>
      <c r="G116" s="8">
        <f t="shared" si="11"/>
        <v>1.0029240265346424</v>
      </c>
      <c r="H116" s="13" t="s">
        <v>233</v>
      </c>
      <c r="I116" s="9">
        <v>104</v>
      </c>
      <c r="J116" s="9">
        <v>109</v>
      </c>
      <c r="K116" s="9">
        <v>114</v>
      </c>
      <c r="L116" s="9">
        <v>115</v>
      </c>
      <c r="M116" s="9">
        <v>120</v>
      </c>
      <c r="N116" s="9">
        <v>126</v>
      </c>
      <c r="O116" s="9">
        <v>127</v>
      </c>
      <c r="P116" s="9">
        <v>129</v>
      </c>
      <c r="Q116" s="9">
        <v>131</v>
      </c>
      <c r="R116" s="9">
        <v>133</v>
      </c>
      <c r="S116" s="9">
        <v>134</v>
      </c>
      <c r="T116" s="9">
        <v>135</v>
      </c>
      <c r="U116" s="9">
        <v>135</v>
      </c>
      <c r="V116" s="9">
        <v>135</v>
      </c>
      <c r="W116" s="9">
        <v>135</v>
      </c>
      <c r="X116" s="9">
        <v>135</v>
      </c>
      <c r="Y116" s="9">
        <v>135</v>
      </c>
      <c r="Z116" s="9">
        <v>136</v>
      </c>
      <c r="AA116" s="9">
        <v>136</v>
      </c>
      <c r="AB116" s="9">
        <v>136</v>
      </c>
      <c r="AC116" s="9">
        <v>136</v>
      </c>
      <c r="AD116" s="9">
        <v>136</v>
      </c>
      <c r="AE116" s="9">
        <v>136</v>
      </c>
      <c r="AF116" s="9">
        <v>136</v>
      </c>
      <c r="AG116" s="9">
        <v>136</v>
      </c>
      <c r="AH116" s="9">
        <v>137</v>
      </c>
      <c r="AI116" s="9">
        <v>138</v>
      </c>
      <c r="AJ116" s="9">
        <v>138</v>
      </c>
    </row>
    <row r="117" spans="1:114" x14ac:dyDescent="0.25">
      <c r="A117" s="9">
        <f t="shared" si="5"/>
        <v>116</v>
      </c>
      <c r="B117" s="9">
        <f t="array" ref="B117">IF(C117="",0,IF(OR(C117=Country_Comparison!$S$19:$S$38),1,0))</f>
        <v>0</v>
      </c>
      <c r="C117" s="9" t="str">
        <f t="shared" si="9"/>
        <v>Cambodia</v>
      </c>
      <c r="D117" s="6">
        <f t="shared" si="10"/>
        <v>122</v>
      </c>
      <c r="E117" s="6">
        <f>IF(COUNTIF(I117:XFD117,"&gt;"&amp;0)=0,,HLOOKUP(COUNTIF(I117:XFD117,"&gt;"&amp;0)-1,I$1:XFD117,A117+1,FALSE))</f>
        <v>122</v>
      </c>
      <c r="F117" s="7">
        <f>IF(COUNTIF(I117:XFD117,"&gt;"&amp;0)=0,,HLOOKUP(COUNTIF(I117:XFD117,"&gt;"&amp;0)-MIN($F$1+1,COUNTIF(I117:XFD117,"&gt;"&amp;0)),I$1:XFD117,A117+1,FALSE))</f>
        <v>122</v>
      </c>
      <c r="G117" s="8">
        <f t="shared" si="11"/>
        <v>1</v>
      </c>
      <c r="H117" s="13" t="s">
        <v>51</v>
      </c>
      <c r="I117" s="9">
        <v>103</v>
      </c>
      <c r="J117" s="9">
        <v>107</v>
      </c>
      <c r="K117" s="9">
        <v>109</v>
      </c>
      <c r="L117" s="9">
        <v>109</v>
      </c>
      <c r="M117" s="9">
        <v>110</v>
      </c>
      <c r="N117" s="9">
        <v>114</v>
      </c>
      <c r="O117" s="9">
        <v>114</v>
      </c>
      <c r="P117" s="9">
        <v>114</v>
      </c>
      <c r="Q117" s="9">
        <v>114</v>
      </c>
      <c r="R117" s="9">
        <v>115</v>
      </c>
      <c r="S117" s="9">
        <v>117</v>
      </c>
      <c r="T117" s="9">
        <v>119</v>
      </c>
      <c r="U117" s="9">
        <v>119</v>
      </c>
      <c r="V117" s="9">
        <v>120</v>
      </c>
      <c r="W117" s="9">
        <v>122</v>
      </c>
      <c r="X117" s="9">
        <v>122</v>
      </c>
      <c r="Y117" s="9">
        <v>122</v>
      </c>
      <c r="Z117" s="9">
        <v>122</v>
      </c>
      <c r="AA117" s="9">
        <v>122</v>
      </c>
      <c r="AB117" s="9">
        <v>122</v>
      </c>
      <c r="AC117" s="9">
        <v>122</v>
      </c>
      <c r="AD117" s="9">
        <v>122</v>
      </c>
      <c r="AE117" s="9">
        <v>122</v>
      </c>
    </row>
    <row r="118" spans="1:114" x14ac:dyDescent="0.25">
      <c r="A118" s="9">
        <f t="shared" si="5"/>
        <v>117</v>
      </c>
      <c r="B118" s="9">
        <f t="array" ref="B118">IF(C118="",0,IF(OR(C118=Country_Comparison!$S$19:$S$38),1,0))</f>
        <v>0</v>
      </c>
      <c r="C118" s="9" t="str">
        <f t="shared" si="9"/>
        <v>Ethiopia</v>
      </c>
      <c r="D118" s="6">
        <f t="shared" si="10"/>
        <v>111</v>
      </c>
      <c r="E118" s="6">
        <f>IF(COUNTIF(I118:XFD118,"&gt;"&amp;0)=0,,HLOOKUP(COUNTIF(I118:XFD118,"&gt;"&amp;0)-1,I$1:XFD118,A118+1,FALSE))</f>
        <v>111</v>
      </c>
      <c r="F118" s="7">
        <f>IF(COUNTIF(I118:XFD118,"&gt;"&amp;0)=0,,HLOOKUP(COUNTIF(I118:XFD118,"&gt;"&amp;0)-MIN($F$1+1,COUNTIF(I118:XFD118,"&gt;"&amp;0)),I$1:XFD118,A118+1,FALSE))</f>
        <v>105</v>
      </c>
      <c r="G118" s="8">
        <f t="shared" si="11"/>
        <v>1.0281745265969475</v>
      </c>
      <c r="H118" s="13" t="s">
        <v>419</v>
      </c>
      <c r="I118" s="9">
        <v>105</v>
      </c>
      <c r="J118" s="9">
        <v>108</v>
      </c>
      <c r="K118" s="9">
        <v>111</v>
      </c>
    </row>
    <row r="119" spans="1:114" x14ac:dyDescent="0.25">
      <c r="A119" s="9">
        <f t="shared" si="5"/>
        <v>118</v>
      </c>
      <c r="B119" s="9">
        <f t="array" ref="B119">IF(C119="",0,IF(OR(C119=Country_Comparison!$S$19:$S$38),1,0))</f>
        <v>0</v>
      </c>
      <c r="C119" s="9" t="str">
        <f t="shared" si="9"/>
        <v>Sudan</v>
      </c>
      <c r="D119" s="6">
        <f t="shared" si="10"/>
        <v>107</v>
      </c>
      <c r="E119" s="6">
        <f>IF(COUNTIF(I119:XFD119,"&gt;"&amp;0)=0,,HLOOKUP(COUNTIF(I119:XFD119,"&gt;"&amp;0)-1,I$1:XFD119,A119+1,FALSE))</f>
        <v>107</v>
      </c>
      <c r="F119" s="7">
        <f>IF(COUNTIF(I119:XFD119,"&gt;"&amp;0)=0,,HLOOKUP(COUNTIF(I119:XFD119,"&gt;"&amp;0)-MIN($F$1+1,COUNTIF(I119:XFD119,"&gt;"&amp;0)),I$1:XFD119,A119+1,FALSE))</f>
        <v>107</v>
      </c>
      <c r="G119" s="8" t="e">
        <f t="shared" si="11"/>
        <v>#DIV/0!</v>
      </c>
      <c r="H119" s="13" t="s">
        <v>420</v>
      </c>
      <c r="I119" s="9">
        <v>107</v>
      </c>
    </row>
    <row r="120" spans="1:114" x14ac:dyDescent="0.25">
      <c r="A120" s="9">
        <f t="shared" si="5"/>
        <v>119</v>
      </c>
      <c r="B120" s="9">
        <f t="array" ref="B120">IF(C120="",0,IF(OR(C120=Country_Comparison!$S$19:$S$38),1,0))</f>
        <v>0</v>
      </c>
      <c r="C120" s="9" t="str">
        <f t="shared" si="9"/>
        <v/>
      </c>
      <c r="D120" s="6">
        <f t="shared" si="10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1"/>
        <v>0</v>
      </c>
    </row>
    <row r="121" spans="1:114" x14ac:dyDescent="0.25">
      <c r="A121" s="9">
        <f t="shared" si="5"/>
        <v>120</v>
      </c>
      <c r="B121" s="9">
        <f t="array" ref="B121">IF(C121="",0,IF(OR(C121=Country_Comparison!$S$19:$S$38),1,0))</f>
        <v>0</v>
      </c>
      <c r="C121" s="9" t="str">
        <f t="shared" si="9"/>
        <v/>
      </c>
      <c r="D121" s="6">
        <f t="shared" si="10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1"/>
        <v>0</v>
      </c>
    </row>
    <row r="122" spans="1:114" x14ac:dyDescent="0.25">
      <c r="A122" s="9">
        <f t="shared" si="5"/>
        <v>121</v>
      </c>
      <c r="B122" s="9">
        <f t="array" ref="B122">IF(C122="",0,IF(OR(C122=Country_Comparison!$S$19:$S$38),1,0))</f>
        <v>0</v>
      </c>
      <c r="C122" s="9" t="str">
        <f t="shared" si="9"/>
        <v/>
      </c>
      <c r="D122" s="6">
        <f t="shared" si="10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1"/>
        <v>0</v>
      </c>
    </row>
    <row r="123" spans="1:114" x14ac:dyDescent="0.25">
      <c r="A123" s="9">
        <f t="shared" si="5"/>
        <v>122</v>
      </c>
      <c r="B123" s="9">
        <f t="array" ref="B123">IF(C123="",0,IF(OR(C123=Country_Comparison!$S$19:$S$38),1,0))</f>
        <v>0</v>
      </c>
      <c r="C123" s="9" t="str">
        <f t="shared" si="9"/>
        <v/>
      </c>
      <c r="D123" s="6">
        <f t="shared" si="10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1"/>
        <v>0</v>
      </c>
    </row>
    <row r="124" spans="1:114" x14ac:dyDescent="0.25">
      <c r="A124" s="9">
        <f t="shared" si="5"/>
        <v>123</v>
      </c>
      <c r="B124" s="9">
        <f t="array" ref="B124">IF(C124="",0,IF(OR(C124=Country_Comparison!$S$19:$S$38),1,0))</f>
        <v>0</v>
      </c>
      <c r="C124" s="9" t="str">
        <f t="shared" si="9"/>
        <v/>
      </c>
      <c r="D124" s="6">
        <f t="shared" si="10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1"/>
        <v>0</v>
      </c>
    </row>
    <row r="125" spans="1:114" x14ac:dyDescent="0.25">
      <c r="A125" s="9">
        <f t="shared" si="5"/>
        <v>124</v>
      </c>
      <c r="B125" s="9">
        <f t="array" ref="B125">IF(C125="",0,IF(OR(C125=Country_Comparison!$S$19:$S$38),1,0))</f>
        <v>0</v>
      </c>
      <c r="C125" s="9" t="str">
        <f t="shared" si="9"/>
        <v/>
      </c>
      <c r="D125" s="6">
        <f t="shared" si="10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1"/>
        <v>0</v>
      </c>
    </row>
    <row r="126" spans="1:114" x14ac:dyDescent="0.25">
      <c r="A126" s="9">
        <f t="shared" si="5"/>
        <v>125</v>
      </c>
      <c r="B126" s="9">
        <f t="array" ref="B126">IF(C126="",0,IF(OR(C126=Country_Comparison!$S$19:$S$38),1,0))</f>
        <v>0</v>
      </c>
      <c r="C126" s="9" t="str">
        <f t="shared" si="9"/>
        <v/>
      </c>
      <c r="D126" s="6">
        <f t="shared" si="10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1"/>
        <v>0</v>
      </c>
    </row>
    <row r="127" spans="1:114" x14ac:dyDescent="0.25">
      <c r="A127" s="9">
        <f t="shared" si="5"/>
        <v>126</v>
      </c>
      <c r="B127" s="9">
        <f t="array" ref="B127">IF(C127="",0,IF(OR(C127=Country_Comparison!$S$19:$S$38),1,0))</f>
        <v>0</v>
      </c>
      <c r="C127" s="9" t="str">
        <f t="shared" si="9"/>
        <v/>
      </c>
      <c r="D127" s="6">
        <f t="shared" si="10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1"/>
        <v>0</v>
      </c>
    </row>
    <row r="128" spans="1:114" x14ac:dyDescent="0.25">
      <c r="A128" s="9">
        <f t="shared" si="5"/>
        <v>127</v>
      </c>
      <c r="B128" s="9">
        <f t="array" ref="B128">IF(C128="",0,IF(OR(C128=Country_Comparison!$S$19:$S$38),1,0))</f>
        <v>0</v>
      </c>
      <c r="C128" s="9" t="str">
        <f t="shared" si="9"/>
        <v/>
      </c>
      <c r="D128" s="6">
        <f t="shared" si="10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1"/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IF(C129="",0,IF(OR(C129=Country_Comparison!$S$19:$S$38),1,0))</f>
        <v>0</v>
      </c>
      <c r="C129" s="9" t="str">
        <f t="shared" si="9"/>
        <v/>
      </c>
      <c r="D129" s="6">
        <f t="shared" si="10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1"/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IF(C130="",0,IF(OR(C130=Country_Comparison!$S$19:$S$38),1,0))</f>
        <v>0</v>
      </c>
      <c r="C130" s="9" t="str">
        <f t="shared" si="9"/>
        <v/>
      </c>
      <c r="D130" s="6">
        <f t="shared" si="10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1"/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IF(C131="",0,IF(OR(C131=Country_Comparison!$S$19:$S$38),1,0))</f>
        <v>0</v>
      </c>
      <c r="C131" s="9" t="str">
        <f t="shared" si="9"/>
        <v/>
      </c>
      <c r="D131" s="6">
        <f t="shared" si="10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1"/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IF(C132="",0,IF(OR(C132=Country_Comparison!$S$19:$S$38),1,0))</f>
        <v>0</v>
      </c>
      <c r="C132" s="9" t="str">
        <f t="shared" si="9"/>
        <v/>
      </c>
      <c r="D132" s="6">
        <f t="shared" si="10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1"/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IF(C133="",0,IF(OR(C133=Country_Comparison!$S$19:$S$38),1,0))</f>
        <v>0</v>
      </c>
      <c r="C133" s="9" t="str">
        <f t="shared" si="9"/>
        <v/>
      </c>
      <c r="D133" s="6">
        <f t="shared" si="10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1"/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IF(C134="",0,IF(OR(C134=Country_Comparison!$S$19:$S$38),1,0))</f>
        <v>0</v>
      </c>
      <c r="C134" s="9" t="str">
        <f t="shared" ref="C134:C197" si="12">IF(H134="","",H134)</f>
        <v/>
      </c>
      <c r="D134" s="6">
        <f t="shared" ref="D134:D197" si="13">MAX(I134:KU134)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4"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IF(C135="",0,IF(OR(C135=Country_Comparison!$S$19:$S$38),1,0))</f>
        <v>0</v>
      </c>
      <c r="C135" s="9" t="str">
        <f t="shared" si="12"/>
        <v/>
      </c>
      <c r="D135" s="6">
        <f t="shared" si="13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4"/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IF(C136="",0,IF(OR(C136=Country_Comparison!$S$19:$S$38),1,0))</f>
        <v>0</v>
      </c>
      <c r="C136" s="9" t="str">
        <f t="shared" si="12"/>
        <v/>
      </c>
      <c r="D136" s="6">
        <f t="shared" si="13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4"/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IF(C137="",0,IF(OR(C137=Country_Comparison!$S$19:$S$38),1,0))</f>
        <v>0</v>
      </c>
      <c r="C137" s="9" t="str">
        <f t="shared" si="12"/>
        <v/>
      </c>
      <c r="D137" s="6">
        <f t="shared" si="13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4"/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IF(C138="",0,IF(OR(C138=Country_Comparison!$S$19:$S$38),1,0))</f>
        <v>0</v>
      </c>
      <c r="C138" s="9" t="str">
        <f t="shared" si="12"/>
        <v/>
      </c>
      <c r="D138" s="6">
        <f t="shared" si="13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4"/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IF(C139="",0,IF(OR(C139=Country_Comparison!$S$19:$S$38),1,0))</f>
        <v>0</v>
      </c>
      <c r="C139" s="9" t="str">
        <f t="shared" si="12"/>
        <v/>
      </c>
      <c r="D139" s="6">
        <f t="shared" si="13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4"/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IF(C140="",0,IF(OR(C140=Country_Comparison!$S$19:$S$38),1,0))</f>
        <v>0</v>
      </c>
      <c r="C140" s="9" t="str">
        <f t="shared" si="12"/>
        <v/>
      </c>
      <c r="D140" s="6">
        <f t="shared" si="13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4"/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IF(C141="",0,IF(OR(C141=Country_Comparison!$S$19:$S$38),1,0))</f>
        <v>0</v>
      </c>
      <c r="C141" s="9" t="str">
        <f t="shared" si="12"/>
        <v/>
      </c>
      <c r="D141" s="6">
        <f t="shared" si="13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4"/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IF(C142="",0,IF(OR(C142=Country_Comparison!$S$19:$S$38),1,0))</f>
        <v>0</v>
      </c>
      <c r="C142" s="9" t="str">
        <f t="shared" si="12"/>
        <v/>
      </c>
      <c r="D142" s="6">
        <f t="shared" si="13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4"/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IF(C143="",0,IF(OR(C143=Country_Comparison!$S$19:$S$38),1,0))</f>
        <v>0</v>
      </c>
      <c r="C143" s="9" t="str">
        <f t="shared" si="12"/>
        <v/>
      </c>
      <c r="D143" s="6">
        <f t="shared" si="13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4"/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IF(C144="",0,IF(OR(C144=Country_Comparison!$S$19:$S$38),1,0))</f>
        <v>0</v>
      </c>
      <c r="C144" s="9" t="str">
        <f t="shared" si="12"/>
        <v/>
      </c>
      <c r="D144" s="6">
        <f t="shared" si="13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4"/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IF(C145="",0,IF(OR(C145=Country_Comparison!$S$19:$S$38),1,0))</f>
        <v>0</v>
      </c>
      <c r="C145" s="9" t="str">
        <f t="shared" si="12"/>
        <v/>
      </c>
      <c r="D145" s="6">
        <f t="shared" si="13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4"/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IF(C146="",0,IF(OR(C146=Country_Comparison!$S$19:$S$38),1,0))</f>
        <v>0</v>
      </c>
      <c r="C146" s="9" t="str">
        <f t="shared" si="12"/>
        <v/>
      </c>
      <c r="D146" s="6">
        <f t="shared" si="13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4"/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IF(C147="",0,IF(OR(C147=Country_Comparison!$S$19:$S$38),1,0))</f>
        <v>0</v>
      </c>
      <c r="C147" s="9" t="str">
        <f t="shared" si="12"/>
        <v/>
      </c>
      <c r="D147" s="6">
        <f t="shared" si="13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4"/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IF(C148="",0,IF(OR(C148=Country_Comparison!$S$19:$S$38),1,0))</f>
        <v>0</v>
      </c>
      <c r="C148" s="9" t="str">
        <f t="shared" si="12"/>
        <v/>
      </c>
      <c r="D148" s="6">
        <f t="shared" si="13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4"/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IF(C149="",0,IF(OR(C149=Country_Comparison!$S$19:$S$38),1,0))</f>
        <v>0</v>
      </c>
      <c r="C149" s="9" t="str">
        <f t="shared" si="12"/>
        <v/>
      </c>
      <c r="D149" s="6">
        <f t="shared" si="13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4"/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IF(C150="",0,IF(OR(C150=Country_Comparison!$S$19:$S$38),1,0))</f>
        <v>0</v>
      </c>
      <c r="C150" s="9" t="str">
        <f t="shared" si="12"/>
        <v/>
      </c>
      <c r="D150" s="6">
        <f t="shared" si="13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4"/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IF(C151="",0,IF(OR(C151=Country_Comparison!$S$19:$S$38),1,0))</f>
        <v>0</v>
      </c>
      <c r="C151" s="9" t="str">
        <f t="shared" si="12"/>
        <v/>
      </c>
      <c r="D151" s="6">
        <f t="shared" si="13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4"/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IF(C152="",0,IF(OR(C152=Country_Comparison!$S$19:$S$38),1,0))</f>
        <v>0</v>
      </c>
      <c r="C152" s="9" t="str">
        <f t="shared" si="12"/>
        <v/>
      </c>
      <c r="D152" s="6">
        <f t="shared" si="13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4"/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IF(C153="",0,IF(OR(C153=Country_Comparison!$S$19:$S$38),1,0))</f>
        <v>0</v>
      </c>
      <c r="C153" s="9" t="str">
        <f t="shared" si="12"/>
        <v/>
      </c>
      <c r="D153" s="6">
        <f t="shared" si="13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4"/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IF(C154="",0,IF(OR(C154=Country_Comparison!$S$19:$S$38),1,0))</f>
        <v>0</v>
      </c>
      <c r="C154" s="9" t="str">
        <f t="shared" si="12"/>
        <v/>
      </c>
      <c r="D154" s="6">
        <f t="shared" si="13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4"/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IF(C155="",0,IF(OR(C155=Country_Comparison!$S$19:$S$38),1,0))</f>
        <v>0</v>
      </c>
      <c r="C155" s="9" t="str">
        <f t="shared" si="12"/>
        <v/>
      </c>
      <c r="D155" s="6">
        <f t="shared" si="13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4"/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IF(C156="",0,IF(OR(C156=Country_Comparison!$S$19:$S$38),1,0))</f>
        <v>0</v>
      </c>
      <c r="C156" s="9" t="str">
        <f t="shared" si="12"/>
        <v/>
      </c>
      <c r="D156" s="6">
        <f t="shared" si="13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4"/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IF(C157="",0,IF(OR(C157=Country_Comparison!$S$19:$S$38),1,0))</f>
        <v>0</v>
      </c>
      <c r="C157" s="9" t="str">
        <f t="shared" si="12"/>
        <v/>
      </c>
      <c r="D157" s="6">
        <f t="shared" si="13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4"/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IF(C158="",0,IF(OR(C158=Country_Comparison!$S$19:$S$38),1,0))</f>
        <v>0</v>
      </c>
      <c r="C158" s="9" t="str">
        <f t="shared" si="12"/>
        <v/>
      </c>
      <c r="D158" s="6">
        <f t="shared" si="13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4"/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IF(C159="",0,IF(OR(C159=Country_Comparison!$S$19:$S$38),1,0))</f>
        <v>0</v>
      </c>
      <c r="C159" s="9" t="str">
        <f t="shared" si="12"/>
        <v/>
      </c>
      <c r="D159" s="6">
        <f t="shared" si="13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4"/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IF(C160="",0,IF(OR(C160=Country_Comparison!$S$19:$S$38),1,0))</f>
        <v>0</v>
      </c>
      <c r="C160" s="9" t="str">
        <f t="shared" si="12"/>
        <v/>
      </c>
      <c r="D160" s="6">
        <f t="shared" si="13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4"/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IF(C161="",0,IF(OR(C161=Country_Comparison!$S$19:$S$38),1,0))</f>
        <v>0</v>
      </c>
      <c r="C161" s="9" t="str">
        <f t="shared" si="12"/>
        <v/>
      </c>
      <c r="D161" s="6">
        <f t="shared" si="13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4"/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IF(C162="",0,IF(OR(C162=Country_Comparison!$S$19:$S$38),1,0))</f>
        <v>0</v>
      </c>
      <c r="C162" s="9" t="str">
        <f t="shared" si="12"/>
        <v/>
      </c>
      <c r="D162" s="6">
        <f t="shared" si="13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4"/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IF(C163="",0,IF(OR(C163=Country_Comparison!$S$19:$S$38),1,0))</f>
        <v>0</v>
      </c>
      <c r="C163" s="9" t="str">
        <f t="shared" si="12"/>
        <v/>
      </c>
      <c r="D163" s="6">
        <f t="shared" si="13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4"/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IF(C164="",0,IF(OR(C164=Country_Comparison!$S$19:$S$38),1,0))</f>
        <v>0</v>
      </c>
      <c r="C164" s="9" t="str">
        <f t="shared" si="12"/>
        <v/>
      </c>
      <c r="D164" s="6">
        <f t="shared" si="13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4"/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IF(C165="",0,IF(OR(C165=Country_Comparison!$S$19:$S$38),1,0))</f>
        <v>0</v>
      </c>
      <c r="C165" s="9" t="str">
        <f t="shared" si="12"/>
        <v/>
      </c>
      <c r="D165" s="6">
        <f t="shared" si="13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4"/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IF(C166="",0,IF(OR(C166=Country_Comparison!$S$19:$S$38),1,0))</f>
        <v>0</v>
      </c>
      <c r="C166" s="9" t="str">
        <f t="shared" si="12"/>
        <v/>
      </c>
      <c r="D166" s="6">
        <f t="shared" si="13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4"/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IF(C167="",0,IF(OR(C167=Country_Comparison!$S$19:$S$38),1,0))</f>
        <v>0</v>
      </c>
      <c r="C167" s="9" t="str">
        <f t="shared" si="12"/>
        <v/>
      </c>
      <c r="D167" s="6">
        <f t="shared" si="13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4"/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IF(C168="",0,IF(OR(C168=Country_Comparison!$S$19:$S$38),1,0))</f>
        <v>0</v>
      </c>
      <c r="C168" s="9" t="str">
        <f t="shared" si="12"/>
        <v/>
      </c>
      <c r="D168" s="6">
        <f t="shared" si="13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4"/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IF(C169="",0,IF(OR(C169=Country_Comparison!$S$19:$S$38),1,0))</f>
        <v>0</v>
      </c>
      <c r="C169" s="9" t="str">
        <f t="shared" si="12"/>
        <v/>
      </c>
      <c r="D169" s="6">
        <f t="shared" si="13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4"/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IF(C170="",0,IF(OR(C170=Country_Comparison!$S$19:$S$38),1,0))</f>
        <v>0</v>
      </c>
      <c r="C170" s="9" t="str">
        <f t="shared" si="12"/>
        <v/>
      </c>
      <c r="D170" s="6">
        <f t="shared" si="13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4"/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IF(C171="",0,IF(OR(C171=Country_Comparison!$S$19:$S$38),1,0))</f>
        <v>0</v>
      </c>
      <c r="C171" s="9" t="str">
        <f t="shared" si="12"/>
        <v/>
      </c>
      <c r="D171" s="6">
        <f t="shared" si="13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4"/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IF(C172="",0,IF(OR(C172=Country_Comparison!$S$19:$S$38),1,0))</f>
        <v>0</v>
      </c>
      <c r="C172" s="9" t="str">
        <f t="shared" si="12"/>
        <v/>
      </c>
      <c r="D172" s="6">
        <f t="shared" si="13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4"/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IF(C173="",0,IF(OR(C173=Country_Comparison!$S$19:$S$38),1,0))</f>
        <v>0</v>
      </c>
      <c r="C173" s="9" t="str">
        <f t="shared" si="12"/>
        <v/>
      </c>
      <c r="D173" s="6">
        <f t="shared" si="13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4"/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IF(C174="",0,IF(OR(C174=Country_Comparison!$S$19:$S$38),1,0))</f>
        <v>0</v>
      </c>
      <c r="C174" s="9" t="str">
        <f t="shared" si="12"/>
        <v/>
      </c>
      <c r="D174" s="6">
        <f t="shared" si="13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4"/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IF(C175="",0,IF(OR(C175=Country_Comparison!$S$19:$S$38),1,0))</f>
        <v>0</v>
      </c>
      <c r="C175" s="9" t="str">
        <f t="shared" si="12"/>
        <v/>
      </c>
      <c r="D175" s="6">
        <f t="shared" si="13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4"/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IF(C176="",0,IF(OR(C176=Country_Comparison!$S$19:$S$38),1,0))</f>
        <v>0</v>
      </c>
      <c r="C176" s="9" t="str">
        <f t="shared" si="12"/>
        <v/>
      </c>
      <c r="D176" s="6">
        <f t="shared" si="13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4"/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IF(C177="",0,IF(OR(C177=Country_Comparison!$S$19:$S$38),1,0))</f>
        <v>0</v>
      </c>
      <c r="C177" s="9" t="str">
        <f t="shared" si="12"/>
        <v/>
      </c>
      <c r="D177" s="6">
        <f t="shared" si="13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4"/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IF(C178="",0,IF(OR(C178=Country_Comparison!$S$19:$S$38),1,0))</f>
        <v>0</v>
      </c>
      <c r="C178" s="9" t="str">
        <f t="shared" si="12"/>
        <v/>
      </c>
      <c r="D178" s="6">
        <f t="shared" si="13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4"/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IF(C179="",0,IF(OR(C179=Country_Comparison!$S$19:$S$38),1,0))</f>
        <v>0</v>
      </c>
      <c r="C179" s="9" t="str">
        <f t="shared" si="12"/>
        <v/>
      </c>
      <c r="D179" s="6">
        <f t="shared" si="13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4"/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IF(C180="",0,IF(OR(C180=Country_Comparison!$S$19:$S$38),1,0))</f>
        <v>0</v>
      </c>
      <c r="C180" s="9" t="str">
        <f t="shared" si="12"/>
        <v/>
      </c>
      <c r="D180" s="6">
        <f t="shared" si="13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4"/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IF(C181="",0,IF(OR(C181=Country_Comparison!$S$19:$S$38),1,0))</f>
        <v>0</v>
      </c>
      <c r="C181" s="9" t="str">
        <f t="shared" si="12"/>
        <v/>
      </c>
      <c r="D181" s="6">
        <f t="shared" si="13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4"/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IF(C182="",0,IF(OR(C182=Country_Comparison!$S$19:$S$38),1,0))</f>
        <v>0</v>
      </c>
      <c r="C182" s="9" t="str">
        <f t="shared" si="12"/>
        <v/>
      </c>
      <c r="D182" s="6">
        <f t="shared" si="13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4"/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IF(C183="",0,IF(OR(C183=Country_Comparison!$S$19:$S$38),1,0))</f>
        <v>0</v>
      </c>
      <c r="C183" s="9" t="str">
        <f t="shared" si="12"/>
        <v/>
      </c>
      <c r="D183" s="6">
        <f t="shared" si="13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4"/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IF(C184="",0,IF(OR(C184=Country_Comparison!$S$19:$S$38),1,0))</f>
        <v>0</v>
      </c>
      <c r="C184" s="9" t="str">
        <f t="shared" si="12"/>
        <v/>
      </c>
      <c r="D184" s="6">
        <f t="shared" si="13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4"/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IF(C185="",0,IF(OR(C185=Country_Comparison!$S$19:$S$38),1,0))</f>
        <v>0</v>
      </c>
      <c r="C185" s="9" t="str">
        <f t="shared" si="12"/>
        <v/>
      </c>
      <c r="D185" s="6">
        <f t="shared" si="13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4"/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IF(C186="",0,IF(OR(C186=Country_Comparison!$S$19:$S$38),1,0))</f>
        <v>0</v>
      </c>
      <c r="C186" s="9" t="str">
        <f t="shared" si="12"/>
        <v/>
      </c>
      <c r="D186" s="6">
        <f t="shared" si="13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4"/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IF(C187="",0,IF(OR(C187=Country_Comparison!$S$19:$S$38),1,0))</f>
        <v>0</v>
      </c>
      <c r="C187" s="9" t="str">
        <f t="shared" si="12"/>
        <v/>
      </c>
      <c r="D187" s="6">
        <f t="shared" si="13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4"/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IF(C188="",0,IF(OR(C188=Country_Comparison!$S$19:$S$38),1,0))</f>
        <v>0</v>
      </c>
      <c r="C188" s="9" t="str">
        <f t="shared" si="12"/>
        <v/>
      </c>
      <c r="D188" s="6">
        <f t="shared" si="13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4"/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IF(C189="",0,IF(OR(C189=Country_Comparison!$S$19:$S$38),1,0))</f>
        <v>0</v>
      </c>
      <c r="C189" s="9" t="str">
        <f t="shared" si="12"/>
        <v/>
      </c>
      <c r="D189" s="6">
        <f t="shared" si="13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4"/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IF(C190="",0,IF(OR(C190=Country_Comparison!$S$19:$S$38),1,0))</f>
        <v>0</v>
      </c>
      <c r="C190" s="9" t="str">
        <f t="shared" si="12"/>
        <v/>
      </c>
      <c r="D190" s="6">
        <f t="shared" si="13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4"/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IF(C191="",0,IF(OR(C191=Country_Comparison!$S$19:$S$38),1,0))</f>
        <v>0</v>
      </c>
      <c r="C191" s="9" t="str">
        <f t="shared" si="12"/>
        <v/>
      </c>
      <c r="D191" s="6">
        <f t="shared" si="13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4"/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IF(C192="",0,IF(OR(C192=Country_Comparison!$S$19:$S$38),1,0))</f>
        <v>0</v>
      </c>
      <c r="C192" s="9" t="str">
        <f t="shared" si="12"/>
        <v/>
      </c>
      <c r="D192" s="6">
        <f t="shared" si="13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4"/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IF(C193="",0,IF(OR(C193=Country_Comparison!$S$19:$S$38),1,0))</f>
        <v>0</v>
      </c>
      <c r="C193" s="9" t="str">
        <f t="shared" si="12"/>
        <v/>
      </c>
      <c r="D193" s="6">
        <f t="shared" si="13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4"/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IF(C194="",0,IF(OR(C194=Country_Comparison!$S$19:$S$38),1,0))</f>
        <v>0</v>
      </c>
      <c r="C194" s="9" t="str">
        <f t="shared" si="12"/>
        <v/>
      </c>
      <c r="D194" s="6">
        <f t="shared" si="13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4"/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IF(C195="",0,IF(OR(C195=Country_Comparison!$S$19:$S$38),1,0))</f>
        <v>0</v>
      </c>
      <c r="C195" s="9" t="str">
        <f t="shared" si="12"/>
        <v/>
      </c>
      <c r="D195" s="6">
        <f t="shared" si="13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4"/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IF(C196="",0,IF(OR(C196=Country_Comparison!$S$19:$S$38),1,0))</f>
        <v>0</v>
      </c>
      <c r="C196" s="9" t="str">
        <f t="shared" si="12"/>
        <v/>
      </c>
      <c r="D196" s="6">
        <f t="shared" si="13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4"/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IF(C197="",0,IF(OR(C197=Country_Comparison!$S$19:$S$38),1,0))</f>
        <v>0</v>
      </c>
      <c r="C197" s="9" t="str">
        <f t="shared" si="12"/>
        <v/>
      </c>
      <c r="D197" s="6">
        <f t="shared" si="13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4"/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IF(C198="",0,IF(OR(C198=Country_Comparison!$S$19:$S$38),1,0))</f>
        <v>0</v>
      </c>
      <c r="C198" s="9" t="str">
        <f t="shared" ref="C198:C200" si="15">IF(H198="","",H198)</f>
        <v/>
      </c>
      <c r="D198" s="6">
        <f t="shared" ref="D198:D200" si="16">MAX(I198:KU198)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7"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IF(C199="",0,IF(OR(C199=Country_Comparison!$S$19:$S$38),1,0))</f>
        <v>0</v>
      </c>
      <c r="C199" s="9" t="str">
        <f t="shared" si="15"/>
        <v/>
      </c>
      <c r="D199" s="6">
        <f t="shared" si="16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7"/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IF(C200="",0,IF(OR(C200=Country_Comparison!$S$19:$S$38),1,0))</f>
        <v>0</v>
      </c>
      <c r="C200" s="9" t="str">
        <f t="shared" si="15"/>
        <v/>
      </c>
      <c r="D200" s="6">
        <f t="shared" si="16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7"/>
        <v>0</v>
      </c>
    </row>
  </sheetData>
  <autoFilter ref="B1:CU1" xr:uid="{A13DDBA3-FED6-4D82-BBD5-9B71C68B67F1}">
    <sortState xmlns:xlrd2="http://schemas.microsoft.com/office/spreadsheetml/2017/richdata2" ref="B2:CU183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A4" sqref="A4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>IF(COUNTIF(I2:XFD2,"&gt;"&amp;0)=0,,(E2/F2)^(1/MIN(COUNTIF(I2:XFD2,"&gt;"&amp;0)-1,$F$1)))</f>
        <v>1.4</v>
      </c>
      <c r="H2" s="15" t="s">
        <v>430</v>
      </c>
      <c r="I2" s="9">
        <v>10</v>
      </c>
      <c r="J2" s="10">
        <f>I2*1.4</f>
        <v>14</v>
      </c>
      <c r="K2" s="10">
        <f>J2*1.4</f>
        <v>19.599999999999998</v>
      </c>
      <c r="L2" s="10">
        <f>K2*1.4</f>
        <v>27.439999999999994</v>
      </c>
      <c r="M2" s="10">
        <f>L2*1.4</f>
        <v>38.41599999999999</v>
      </c>
      <c r="N2" s="10">
        <f>M2*1.4</f>
        <v>53.782399999999981</v>
      </c>
      <c r="O2" s="10">
        <f>N2*1.4</f>
        <v>75.295359999999974</v>
      </c>
      <c r="P2" s="10">
        <f>O2*1.4</f>
        <v>105.41350399999996</v>
      </c>
      <c r="Q2" s="10">
        <f>P2*1.4</f>
        <v>147.57890559999993</v>
      </c>
      <c r="R2" s="10">
        <f>Q2*1.4</f>
        <v>206.6104678399999</v>
      </c>
      <c r="S2" s="10">
        <f>R2*1.4</f>
        <v>289.25465497599981</v>
      </c>
      <c r="T2" s="10">
        <f>S2*1.4</f>
        <v>404.9565169663997</v>
      </c>
      <c r="U2" s="10">
        <f>T2*1.4</f>
        <v>566.93912375295952</v>
      </c>
      <c r="V2" s="10">
        <f>U2*1.4</f>
        <v>793.71477325414332</v>
      </c>
      <c r="W2" s="10">
        <f>V2*1.4</f>
        <v>1111.2006825558005</v>
      </c>
      <c r="X2" s="10">
        <f>W2*1.4</f>
        <v>1555.6809555781206</v>
      </c>
      <c r="Y2" s="10">
        <f>X2*1.4</f>
        <v>2177.9533378093688</v>
      </c>
      <c r="Z2" s="10">
        <f>Y2*1.4</f>
        <v>3049.1346729331162</v>
      </c>
      <c r="AA2" s="10">
        <f>Z2*1.4</f>
        <v>4268.7885421063629</v>
      </c>
      <c r="AB2" s="10">
        <f>AA2*1.4</f>
        <v>5976.3039589489081</v>
      </c>
      <c r="AC2" s="10">
        <f>AB2*1.4</f>
        <v>8366.8255425284715</v>
      </c>
      <c r="AD2" s="10">
        <f>AC2*1.4</f>
        <v>11713.555759539859</v>
      </c>
      <c r="AE2" s="10">
        <f>AD2*1.4</f>
        <v>16398.9780633558</v>
      </c>
      <c r="AF2" s="10">
        <f>AE2*1.4</f>
        <v>22958.56928869812</v>
      </c>
      <c r="AG2" s="10">
        <f>AF2*1.4</f>
        <v>32141.997004177367</v>
      </c>
      <c r="AH2" s="10">
        <f>AG2*1.4</f>
        <v>44998.795805848313</v>
      </c>
      <c r="AI2" s="10">
        <f>AH2*1.4</f>
        <v>62998.314128187631</v>
      </c>
      <c r="AJ2" s="10">
        <f>AI2*1.4</f>
        <v>88197.639779462683</v>
      </c>
      <c r="AK2" s="10">
        <f>AJ2*1.4</f>
        <v>123476.69569124775</v>
      </c>
      <c r="AL2" s="10">
        <f>AK2*1.4</f>
        <v>172867.37396774683</v>
      </c>
      <c r="AM2" s="10">
        <f>AL2*1.4</f>
        <v>242014.32355484553</v>
      </c>
      <c r="AN2" s="10">
        <f>AM2*1.4</f>
        <v>338820.05297678371</v>
      </c>
      <c r="AO2" s="10">
        <f>AN2*1.4</f>
        <v>474348.07416749717</v>
      </c>
      <c r="AP2" s="10">
        <f>AO2*1.4</f>
        <v>664087.30383449595</v>
      </c>
      <c r="AQ2" s="10">
        <f>AP2*1.4</f>
        <v>929722.22536829428</v>
      </c>
      <c r="AR2" s="10">
        <f>AQ2*1.4</f>
        <v>1301611.1155156118</v>
      </c>
      <c r="AS2" s="10">
        <f>AR2*1.4</f>
        <v>1822255.5617218565</v>
      </c>
      <c r="AT2" s="10">
        <f>AS2*1.4</f>
        <v>2551157.786410599</v>
      </c>
      <c r="AU2" s="10">
        <f>AT2*1.4</f>
        <v>3571620.9009748385</v>
      </c>
      <c r="AV2" s="10">
        <f>AU2*1.4</f>
        <v>5000269.2613647738</v>
      </c>
      <c r="AW2" s="10">
        <f>AV2*1.4</f>
        <v>7000376.9659106834</v>
      </c>
      <c r="AX2" s="10">
        <f>AW2*1.4</f>
        <v>9800527.7522749566</v>
      </c>
      <c r="AY2" s="10">
        <f>AX2*1.4</f>
        <v>13720738.853184938</v>
      </c>
      <c r="AZ2" s="10">
        <f>AY2*1.4</f>
        <v>19209034.394458912</v>
      </c>
      <c r="BA2" s="10">
        <f>AZ2*1.4</f>
        <v>26892648.152242474</v>
      </c>
      <c r="BB2" s="10">
        <f>BA2*1.4</f>
        <v>37649707.413139462</v>
      </c>
      <c r="BC2" s="10">
        <f>BB2*1.4</f>
        <v>52709590.378395244</v>
      </c>
      <c r="BD2" s="10">
        <f>BC2*1.4</f>
        <v>73793426.529753342</v>
      </c>
      <c r="BE2" s="10">
        <f>BD2*1.4</f>
        <v>103310797.14165467</v>
      </c>
      <c r="BF2" s="10">
        <f>BE2*1.4</f>
        <v>144635115.99831653</v>
      </c>
      <c r="BG2" s="10">
        <f>BF2*1.4</f>
        <v>202489162.39764312</v>
      </c>
      <c r="BH2" s="10">
        <f>BG2*1.4</f>
        <v>283484827.35670036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>IF(COUNTIF(I3:XFD3,"&gt;"&amp;0)=0,,(E3/F3)^(1/MIN(COUNTIF(I3:XFD3,"&gt;"&amp;0)-1,$F$1)))</f>
        <v>1.3</v>
      </c>
      <c r="H3" s="15" t="s">
        <v>431</v>
      </c>
      <c r="I3" s="9">
        <v>10</v>
      </c>
      <c r="J3" s="10">
        <f>I3*1.3</f>
        <v>13</v>
      </c>
      <c r="K3" s="10">
        <f>J3*1.3</f>
        <v>16.900000000000002</v>
      </c>
      <c r="L3" s="10">
        <f>K3*1.3</f>
        <v>21.970000000000002</v>
      </c>
      <c r="M3" s="10">
        <f>L3*1.3</f>
        <v>28.561000000000003</v>
      </c>
      <c r="N3" s="10">
        <f>M3*1.3</f>
        <v>37.129300000000008</v>
      </c>
      <c r="O3" s="10">
        <f>N3*1.3</f>
        <v>48.268090000000015</v>
      </c>
      <c r="P3" s="10">
        <f>O3*1.3</f>
        <v>62.748517000000021</v>
      </c>
      <c r="Q3" s="10">
        <f>P3*1.3</f>
        <v>81.573072100000033</v>
      </c>
      <c r="R3" s="10">
        <f>Q3*1.3</f>
        <v>106.04499373000004</v>
      </c>
      <c r="S3" s="10">
        <f>R3*1.3</f>
        <v>137.85849184900007</v>
      </c>
      <c r="T3" s="10">
        <f>S3*1.3</f>
        <v>179.21603940370011</v>
      </c>
      <c r="U3" s="10">
        <f>T3*1.3</f>
        <v>232.98085122481015</v>
      </c>
      <c r="V3" s="10">
        <f>U3*1.3</f>
        <v>302.87510659225319</v>
      </c>
      <c r="W3" s="10">
        <f>V3*1.3</f>
        <v>393.73763856992917</v>
      </c>
      <c r="X3" s="10">
        <f>W3*1.3</f>
        <v>511.85893014090794</v>
      </c>
      <c r="Y3" s="10">
        <f>X3*1.3</f>
        <v>665.4166091831803</v>
      </c>
      <c r="Z3" s="10">
        <f>Y3*1.3</f>
        <v>865.04159193813439</v>
      </c>
      <c r="AA3" s="10">
        <f>Z3*1.3</f>
        <v>1124.5540695195748</v>
      </c>
      <c r="AB3" s="10">
        <f>AA3*1.3</f>
        <v>1461.9202903754474</v>
      </c>
      <c r="AC3" s="10">
        <f>AB3*1.3</f>
        <v>1900.4963774880816</v>
      </c>
      <c r="AD3" s="10">
        <f>AC3*1.3</f>
        <v>2470.645290734506</v>
      </c>
      <c r="AE3" s="10">
        <f>AD3*1.3</f>
        <v>3211.8388779548582</v>
      </c>
      <c r="AF3" s="10">
        <f>AE3*1.3</f>
        <v>4175.3905413413158</v>
      </c>
      <c r="AG3" s="10">
        <f>AF3*1.3</f>
        <v>5428.0077037437104</v>
      </c>
      <c r="AH3" s="10">
        <f>AG3*1.3</f>
        <v>7056.410014866824</v>
      </c>
      <c r="AI3" s="10">
        <f>AH3*1.3</f>
        <v>9173.3330193268721</v>
      </c>
      <c r="AJ3" s="10">
        <f>AI3*1.3</f>
        <v>11925.332925124934</v>
      </c>
      <c r="AK3" s="10">
        <f>AJ3*1.3</f>
        <v>15502.932802662415</v>
      </c>
      <c r="AL3" s="10">
        <f>AK3*1.3</f>
        <v>20153.81264346114</v>
      </c>
      <c r="AM3" s="10">
        <f>AL3*1.3</f>
        <v>26199.956436499484</v>
      </c>
      <c r="AN3" s="10">
        <f>AM3*1.3</f>
        <v>34059.943367449334</v>
      </c>
      <c r="AO3" s="10">
        <f>AN3*1.3</f>
        <v>44277.926377684133</v>
      </c>
      <c r="AP3" s="10">
        <f>AO3*1.3</f>
        <v>57561.304290989377</v>
      </c>
      <c r="AQ3" s="10">
        <f>AP3*1.3</f>
        <v>74829.695578286191</v>
      </c>
      <c r="AR3" s="10">
        <f>AQ3*1.3</f>
        <v>97278.604251772049</v>
      </c>
      <c r="AS3" s="10">
        <f>AR3*1.3</f>
        <v>126462.18552730366</v>
      </c>
      <c r="AT3" s="10">
        <f>AS3*1.3</f>
        <v>164400.84118549476</v>
      </c>
      <c r="AU3" s="10">
        <f>AT3*1.3</f>
        <v>213721.0935411432</v>
      </c>
      <c r="AV3" s="10">
        <f>AU3*1.3</f>
        <v>277837.42160348617</v>
      </c>
      <c r="AW3" s="10">
        <f>AV3*1.3</f>
        <v>361188.64808453206</v>
      </c>
      <c r="AX3" s="10">
        <f>AW3*1.3</f>
        <v>469545.24250989169</v>
      </c>
      <c r="AY3" s="10">
        <f>AX3*1.3</f>
        <v>610408.81526285922</v>
      </c>
      <c r="AZ3" s="10">
        <f>AY3*1.3</f>
        <v>793531.45984171703</v>
      </c>
      <c r="BA3" s="10">
        <f>AZ3*1.3</f>
        <v>1031590.8977942322</v>
      </c>
      <c r="BB3" s="10">
        <f>BA3*1.3</f>
        <v>1341068.167132502</v>
      </c>
      <c r="BC3" s="10">
        <f>BB3*1.3</f>
        <v>1743388.6172722527</v>
      </c>
      <c r="BD3" s="10">
        <f>BC3*1.3</f>
        <v>2266405.2024539285</v>
      </c>
      <c r="BE3" s="10">
        <f>BD3*1.3</f>
        <v>2946326.7631901074</v>
      </c>
      <c r="BF3" s="10">
        <f>BE3*1.3</f>
        <v>3830224.7921471396</v>
      </c>
      <c r="BG3" s="10">
        <f>BF3*1.3</f>
        <v>4979292.2297912817</v>
      </c>
      <c r="BH3" s="10">
        <f>BG3*1.3</f>
        <v>6473079.8987286668</v>
      </c>
    </row>
    <row r="4" spans="1:307" x14ac:dyDescent="0.25">
      <c r="A4" s="9">
        <f>A3+1</f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>IF(COUNTIF(I4:XFD4,"&gt;"&amp;0)=0,,(E4/F4)^(1/MIN(COUNTIF(I4:XFD4,"&gt;"&amp;0)-1,$F$1)))</f>
        <v>1.2</v>
      </c>
      <c r="H4" s="15" t="s">
        <v>613</v>
      </c>
      <c r="I4" s="9">
        <v>10</v>
      </c>
      <c r="J4" s="10">
        <f>I4*1.2</f>
        <v>12</v>
      </c>
      <c r="K4" s="10">
        <f>J4*1.2</f>
        <v>14.399999999999999</v>
      </c>
      <c r="L4" s="10">
        <f>K4*1.2</f>
        <v>17.279999999999998</v>
      </c>
      <c r="M4" s="10">
        <f>L4*1.2</f>
        <v>20.735999999999997</v>
      </c>
      <c r="N4" s="10">
        <f>M4*1.2</f>
        <v>24.883199999999995</v>
      </c>
      <c r="O4" s="10">
        <f>N4*1.2</f>
        <v>29.859839999999991</v>
      </c>
      <c r="P4" s="10">
        <f>O4*1.2</f>
        <v>35.831807999999988</v>
      </c>
      <c r="Q4" s="10">
        <f>P4*1.2</f>
        <v>42.998169599999983</v>
      </c>
      <c r="R4" s="10">
        <f>Q4*1.2</f>
        <v>51.597803519999978</v>
      </c>
      <c r="S4" s="10">
        <f>R4*1.2</f>
        <v>61.917364223999968</v>
      </c>
      <c r="T4" s="10">
        <f>S4*1.2</f>
        <v>74.300837068799964</v>
      </c>
      <c r="U4" s="10">
        <f>T4*1.2</f>
        <v>89.16100448255996</v>
      </c>
      <c r="V4" s="10">
        <f>U4*1.2</f>
        <v>106.99320537907195</v>
      </c>
      <c r="W4" s="10">
        <f>V4*1.2</f>
        <v>128.39184645488635</v>
      </c>
      <c r="X4" s="10">
        <f>W4*1.2</f>
        <v>154.07021574586361</v>
      </c>
      <c r="Y4" s="10">
        <f>X4*1.2</f>
        <v>184.88425889503631</v>
      </c>
      <c r="Z4" s="10">
        <f>Y4*1.2</f>
        <v>221.86111067404357</v>
      </c>
      <c r="AA4" s="10">
        <f>Z4*1.2</f>
        <v>266.23333280885225</v>
      </c>
      <c r="AB4" s="10">
        <f>AA4*1.2</f>
        <v>319.47999937062269</v>
      </c>
      <c r="AC4" s="10">
        <f>AB4*1.2</f>
        <v>383.37599924474722</v>
      </c>
      <c r="AD4" s="10">
        <f>AC4*1.2</f>
        <v>460.05119909369665</v>
      </c>
      <c r="AE4" s="10">
        <f>AD4*1.2</f>
        <v>552.06143891243596</v>
      </c>
      <c r="AF4" s="10">
        <f>AE4*1.2</f>
        <v>662.47372669492313</v>
      </c>
      <c r="AG4" s="10">
        <f>AF4*1.2</f>
        <v>794.96847203390769</v>
      </c>
      <c r="AH4" s="10">
        <f>AG4*1.2</f>
        <v>953.9621664406892</v>
      </c>
      <c r="AI4" s="10">
        <f>AH4*1.2</f>
        <v>1144.7545997288271</v>
      </c>
      <c r="AJ4" s="10">
        <f>AI4*1.2</f>
        <v>1373.7055196745926</v>
      </c>
      <c r="AK4" s="10">
        <f>AJ4*1.2</f>
        <v>1648.4466236095111</v>
      </c>
      <c r="AL4" s="10">
        <f>AK4*1.2</f>
        <v>1978.1359483314131</v>
      </c>
      <c r="AM4" s="10">
        <f>AL4*1.2</f>
        <v>2373.7631379976956</v>
      </c>
      <c r="AN4" s="10">
        <f>AM4*1.2</f>
        <v>2848.5157655972348</v>
      </c>
      <c r="AO4" s="10">
        <f>AN4*1.2</f>
        <v>3418.2189187166819</v>
      </c>
      <c r="AP4" s="10">
        <f>AO4*1.2</f>
        <v>4101.8627024600182</v>
      </c>
      <c r="AQ4" s="10">
        <f>AP4*1.2</f>
        <v>4922.2352429520215</v>
      </c>
      <c r="AR4" s="10">
        <f>AQ4*1.2</f>
        <v>5906.6822915424254</v>
      </c>
      <c r="AS4" s="10">
        <f>AR4*1.2</f>
        <v>7088.0187498509104</v>
      </c>
      <c r="AT4" s="10">
        <f>AS4*1.2</f>
        <v>8505.6224998210928</v>
      </c>
      <c r="AU4" s="10">
        <f>AT4*1.2</f>
        <v>10206.746999785311</v>
      </c>
      <c r="AV4" s="10">
        <f>AU4*1.2</f>
        <v>12248.096399742373</v>
      </c>
      <c r="AW4" s="10">
        <f>AV4*1.2</f>
        <v>14697.715679690848</v>
      </c>
      <c r="AX4" s="10">
        <f>AW4*1.2</f>
        <v>17637.258815629015</v>
      </c>
      <c r="AY4" s="10">
        <f>AX4*1.2</f>
        <v>21164.710578754817</v>
      </c>
      <c r="AZ4" s="10">
        <f>AY4*1.2</f>
        <v>25397.652694505781</v>
      </c>
      <c r="BA4" s="10">
        <f>AZ4*1.2</f>
        <v>30477.183233406937</v>
      </c>
      <c r="BB4" s="10">
        <f>BA4*1.2</f>
        <v>36572.619880088321</v>
      </c>
      <c r="BC4" s="10">
        <f>BB4*1.2</f>
        <v>43887.143856105984</v>
      </c>
      <c r="BD4" s="10">
        <f>BC4*1.2</f>
        <v>52664.572627327179</v>
      </c>
      <c r="BE4" s="10">
        <f>BD4*1.2</f>
        <v>63197.487152792615</v>
      </c>
      <c r="BF4" s="10">
        <f>BE4*1.2</f>
        <v>75836.984583351135</v>
      </c>
      <c r="BG4" s="10">
        <f>BF4*1.2</f>
        <v>91004.381500021365</v>
      </c>
      <c r="BH4" s="10">
        <f>BG4*1.2</f>
        <v>109205.25780002563</v>
      </c>
    </row>
    <row r="5" spans="1:307" x14ac:dyDescent="0.25">
      <c r="A5" s="9">
        <f t="shared" ref="A5:A68" si="5">A4+1</f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MAX(I5:CL5)</f>
        <v>113926</v>
      </c>
      <c r="E5" s="6">
        <f>IF(COUNTIF(I5:XFD5,"&gt;"&amp;0)=0,,HLOOKUP(COUNTIF(I5:XFD5,"&gt;"&amp;0)-1,I$1:XFD5,A5+1,FALSE))</f>
        <v>169762</v>
      </c>
      <c r="F5" s="7">
        <f>IF(COUNTIF(I5:XFD5,"&gt;"&amp;0)=0,,HLOOKUP(COUNTIF(I5:XFD5,"&gt;"&amp;0)-MIN($F$1+1,COUNTIF(I5:XFD5,"&gt;"&amp;0)),I$1:XFD5,A5+1,FALSE))</f>
        <v>133994</v>
      </c>
      <c r="G5" s="8">
        <f>IF(COUNTIF(I5:XFD5,"&gt;"&amp;0)=0,,(E5/F5)^(1/MIN(COUNTIF(I5:XFD5,"&gt;"&amp;0)-1,$F$1)))</f>
        <v>1.0484579720357405</v>
      </c>
      <c r="H5" s="13" t="s">
        <v>597</v>
      </c>
      <c r="I5" s="9">
        <v>17</v>
      </c>
      <c r="J5" s="9">
        <v>18</v>
      </c>
      <c r="K5" s="9">
        <v>26</v>
      </c>
      <c r="L5" s="9">
        <v>42</v>
      </c>
      <c r="M5" s="9">
        <v>56</v>
      </c>
      <c r="N5" s="9">
        <v>82</v>
      </c>
      <c r="O5" s="9">
        <v>131</v>
      </c>
      <c r="P5" s="9">
        <v>133</v>
      </c>
      <c r="Q5" s="9">
        <v>171</v>
      </c>
      <c r="R5" s="9">
        <v>213</v>
      </c>
      <c r="S5" s="9">
        <v>259</v>
      </c>
      <c r="T5" s="9">
        <v>362</v>
      </c>
      <c r="U5" s="9">
        <v>426</v>
      </c>
      <c r="V5" s="9">
        <v>492</v>
      </c>
      <c r="W5" s="9">
        <v>564</v>
      </c>
      <c r="X5" s="9">
        <v>634</v>
      </c>
      <c r="Y5" s="9">
        <v>719</v>
      </c>
      <c r="Z5" s="9">
        <v>806</v>
      </c>
      <c r="AA5" s="9">
        <v>906</v>
      </c>
      <c r="AB5" s="9">
        <v>1013</v>
      </c>
      <c r="AC5" s="9">
        <v>1113</v>
      </c>
      <c r="AD5" s="9">
        <v>1118</v>
      </c>
      <c r="AE5" s="9">
        <v>1371</v>
      </c>
      <c r="AF5" s="9">
        <v>1523</v>
      </c>
      <c r="AG5" s="9">
        <v>1666</v>
      </c>
      <c r="AH5" s="9">
        <v>1770</v>
      </c>
      <c r="AI5" s="9">
        <v>1868</v>
      </c>
      <c r="AJ5" s="9">
        <v>2007</v>
      </c>
      <c r="AK5" s="9">
        <v>2122</v>
      </c>
      <c r="AL5" s="9">
        <v>2245</v>
      </c>
      <c r="AM5" s="9">
        <v>2249</v>
      </c>
      <c r="AN5" s="9">
        <v>2456</v>
      </c>
      <c r="AO5" s="9">
        <v>2466</v>
      </c>
      <c r="AP5" s="9">
        <v>2626</v>
      </c>
      <c r="AQ5" s="9">
        <v>2705</v>
      </c>
      <c r="AR5" s="9">
        <v>2766</v>
      </c>
      <c r="AS5" s="9">
        <v>2810</v>
      </c>
      <c r="AT5" s="9">
        <v>2866</v>
      </c>
      <c r="AU5" s="9">
        <v>2935</v>
      </c>
      <c r="AV5" s="9">
        <v>2990</v>
      </c>
      <c r="AW5" s="9">
        <v>3079</v>
      </c>
      <c r="AX5" s="9">
        <v>3154</v>
      </c>
      <c r="AY5" s="9">
        <v>3248</v>
      </c>
      <c r="AZ5" s="9">
        <v>3342</v>
      </c>
      <c r="BA5" s="9">
        <v>3454</v>
      </c>
      <c r="BB5" s="9">
        <v>3552</v>
      </c>
      <c r="BC5" s="9">
        <v>3796</v>
      </c>
      <c r="BD5" s="9">
        <v>3982</v>
      </c>
      <c r="BE5" s="9">
        <v>4256</v>
      </c>
      <c r="BF5" s="9">
        <v>4608</v>
      </c>
      <c r="BG5" s="9">
        <v>4948</v>
      </c>
      <c r="BH5" s="9">
        <v>5400</v>
      </c>
      <c r="BI5" s="9">
        <v>5812</v>
      </c>
      <c r="BJ5" s="9">
        <v>6483</v>
      </c>
      <c r="BK5" s="9">
        <v>7118</v>
      </c>
      <c r="BL5" s="9">
        <v>7938</v>
      </c>
      <c r="BM5" s="9">
        <v>8872</v>
      </c>
      <c r="BN5" s="9">
        <v>9987</v>
      </c>
      <c r="BO5" s="9">
        <v>11290</v>
      </c>
      <c r="BP5" s="9">
        <v>12961</v>
      </c>
      <c r="BQ5" s="9">
        <v>14638</v>
      </c>
      <c r="BR5" s="9">
        <v>16488</v>
      </c>
      <c r="BS5" s="9">
        <v>18605</v>
      </c>
      <c r="BT5" s="9">
        <v>21157</v>
      </c>
      <c r="BU5" s="9">
        <v>23944</v>
      </c>
      <c r="BV5" s="9">
        <v>27168</v>
      </c>
      <c r="BW5" s="9">
        <v>30618</v>
      </c>
      <c r="BX5" s="9">
        <v>33885</v>
      </c>
      <c r="BY5" s="9">
        <v>37536</v>
      </c>
      <c r="BZ5" s="9">
        <v>42054</v>
      </c>
      <c r="CA5" s="9">
        <v>47116</v>
      </c>
      <c r="CB5" s="9">
        <v>52909</v>
      </c>
      <c r="CC5" s="9">
        <v>58708</v>
      </c>
      <c r="CD5" s="9">
        <v>64517</v>
      </c>
      <c r="CE5" s="9">
        <v>69273</v>
      </c>
      <c r="CF5" s="9">
        <v>74453</v>
      </c>
      <c r="CG5" s="9">
        <v>81816</v>
      </c>
      <c r="CH5" s="9">
        <v>88203</v>
      </c>
      <c r="CI5" s="9">
        <v>95383</v>
      </c>
      <c r="CJ5" s="9">
        <v>102374</v>
      </c>
      <c r="CK5" s="9">
        <v>108346</v>
      </c>
      <c r="CL5" s="9">
        <v>113926</v>
      </c>
      <c r="CM5" s="9">
        <v>119312</v>
      </c>
      <c r="CN5" s="9">
        <v>125806</v>
      </c>
      <c r="CO5" s="9">
        <v>133994</v>
      </c>
      <c r="CP5" s="9">
        <v>143613</v>
      </c>
      <c r="CQ5" s="9">
        <v>153619</v>
      </c>
      <c r="CR5" s="9">
        <v>159301</v>
      </c>
      <c r="CS5" s="9">
        <v>164826</v>
      </c>
      <c r="CT5" s="9">
        <v>169762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MAX(I6:CL6)</f>
        <v>106307</v>
      </c>
      <c r="E6" s="6">
        <f>IF(COUNTIF(I6:XFD6,"&gt;"&amp;0)=0,,HLOOKUP(COUNTIF(I6:XFD6,"&gt;"&amp;0)-1,I$1:XFD6,A6+1,FALSE))</f>
        <v>106307</v>
      </c>
      <c r="F6" s="7">
        <f>IF(COUNTIF(I6:XFD6,"&gt;"&amp;0)=0,,HLOOKUP(COUNTIF(I6:XFD6,"&gt;"&amp;0)-MIN($F$1+1,COUNTIF(I6:XFD6,"&gt;"&amp;0)),I$1:XFD6,A6+1,FALSE))</f>
        <v>89602</v>
      </c>
      <c r="G6" s="8">
        <f t="shared" ref="G6:G69" si="8">IF(COUNTIF(I6:XFD6,"&gt;"&amp;0)=0,,(E6/F6)^(1/MIN(COUNTIF(I6:XFD6,"&gt;"&amp;0)-1,$F$1)))</f>
        <v>1.0347819194566001</v>
      </c>
      <c r="H6" s="13" t="s">
        <v>600</v>
      </c>
      <c r="I6" s="9">
        <v>8</v>
      </c>
      <c r="J6" s="9">
        <v>11</v>
      </c>
      <c r="K6" s="9">
        <v>14</v>
      </c>
      <c r="L6" s="9">
        <v>19</v>
      </c>
      <c r="M6" s="9">
        <v>23</v>
      </c>
      <c r="N6" s="9">
        <v>31</v>
      </c>
      <c r="O6" s="9">
        <v>36</v>
      </c>
      <c r="P6" s="9">
        <v>55</v>
      </c>
      <c r="Q6" s="9">
        <v>85</v>
      </c>
      <c r="R6" s="9">
        <v>114</v>
      </c>
      <c r="S6" s="9">
        <v>160</v>
      </c>
      <c r="T6" s="9">
        <v>216</v>
      </c>
      <c r="U6" s="9">
        <v>259</v>
      </c>
      <c r="V6" s="9">
        <v>411</v>
      </c>
      <c r="W6" s="9">
        <v>522</v>
      </c>
      <c r="X6" s="9">
        <v>716</v>
      </c>
      <c r="Y6" s="9">
        <v>959</v>
      </c>
      <c r="Z6" s="9">
        <v>1198</v>
      </c>
      <c r="AA6" s="9">
        <v>1534</v>
      </c>
      <c r="AB6" s="9">
        <v>1812</v>
      </c>
      <c r="AC6" s="9">
        <v>2344</v>
      </c>
      <c r="AD6" s="9">
        <v>2804</v>
      </c>
      <c r="AE6" s="9">
        <v>3433</v>
      </c>
      <c r="AF6" s="9">
        <v>4160</v>
      </c>
      <c r="AG6" s="9">
        <v>5006</v>
      </c>
      <c r="AH6" s="9">
        <v>6065</v>
      </c>
      <c r="AI6" s="9">
        <v>7499</v>
      </c>
      <c r="AJ6" s="9">
        <v>8839</v>
      </c>
      <c r="AK6" s="9">
        <v>10371</v>
      </c>
      <c r="AL6" s="9">
        <v>12139</v>
      </c>
      <c r="AM6" s="9">
        <v>14236</v>
      </c>
      <c r="AN6" s="9">
        <v>16470</v>
      </c>
      <c r="AO6" s="9">
        <v>19050</v>
      </c>
      <c r="AP6" s="9">
        <v>21776</v>
      </c>
      <c r="AQ6" s="9">
        <v>24334</v>
      </c>
      <c r="AR6" s="9">
        <v>27207</v>
      </c>
      <c r="AS6" s="9">
        <v>30471</v>
      </c>
      <c r="AT6" s="9">
        <v>34291</v>
      </c>
      <c r="AU6" s="9">
        <v>38451</v>
      </c>
      <c r="AV6" s="9">
        <v>42679</v>
      </c>
      <c r="AW6" s="9">
        <v>46680</v>
      </c>
      <c r="AX6" s="9">
        <v>49785</v>
      </c>
      <c r="AY6" s="9">
        <v>53282</v>
      </c>
      <c r="AZ6" s="9">
        <v>58115</v>
      </c>
      <c r="BA6" s="9">
        <v>62064</v>
      </c>
      <c r="BB6" s="9">
        <v>66702</v>
      </c>
      <c r="BC6" s="9">
        <v>71062</v>
      </c>
      <c r="BD6" s="9">
        <v>74544</v>
      </c>
      <c r="BE6" s="9">
        <v>77895</v>
      </c>
      <c r="BF6" s="9">
        <v>81198</v>
      </c>
      <c r="BG6" s="9">
        <v>84613</v>
      </c>
      <c r="BH6" s="9">
        <v>89602</v>
      </c>
      <c r="BI6" s="9">
        <v>93704</v>
      </c>
      <c r="BJ6" s="9">
        <v>97794</v>
      </c>
      <c r="BK6" s="9">
        <v>100848</v>
      </c>
      <c r="BL6" s="9">
        <v>103514</v>
      </c>
      <c r="BM6" s="9">
        <v>106307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North America</v>
      </c>
      <c r="D7" s="6">
        <f t="shared" si="7"/>
        <v>44681</v>
      </c>
      <c r="E7" s="6">
        <f>IF(COUNTIF(I7:XFD7,"&gt;"&amp;0)=0,,HLOOKUP(COUNTIF(I7:XFD7,"&gt;"&amp;0)-1,I$1:XFD7,A7+1,FALSE))</f>
        <v>44681</v>
      </c>
      <c r="F7" s="7">
        <f>IF(COUNTIF(I7:XFD7,"&gt;"&amp;0)=0,,HLOOKUP(COUNTIF(I7:XFD7,"&gt;"&amp;0)-MIN($F$1+1,COUNTIF(I7:XFD7,"&gt;"&amp;0)),I$1:XFD7,A7+1,FALSE))</f>
        <v>29867</v>
      </c>
      <c r="G7" s="8">
        <f t="shared" si="8"/>
        <v>1.0838926130660109</v>
      </c>
      <c r="H7" s="13" t="s">
        <v>602</v>
      </c>
      <c r="I7" s="9">
        <v>11</v>
      </c>
      <c r="J7" s="9">
        <v>12</v>
      </c>
      <c r="K7" s="9">
        <v>14</v>
      </c>
      <c r="L7" s="9">
        <v>17</v>
      </c>
      <c r="M7" s="9">
        <v>21</v>
      </c>
      <c r="N7" s="9">
        <v>23</v>
      </c>
      <c r="O7" s="9">
        <v>29</v>
      </c>
      <c r="P7" s="9">
        <v>38</v>
      </c>
      <c r="Q7" s="9">
        <v>42</v>
      </c>
      <c r="R7" s="9">
        <v>49</v>
      </c>
      <c r="S7" s="9">
        <v>56</v>
      </c>
      <c r="T7" s="9">
        <v>65</v>
      </c>
      <c r="U7" s="9">
        <v>90</v>
      </c>
      <c r="V7" s="9">
        <v>114</v>
      </c>
      <c r="W7" s="9">
        <v>128</v>
      </c>
      <c r="X7" s="9">
        <v>214</v>
      </c>
      <c r="Y7" s="9">
        <v>261</v>
      </c>
      <c r="Z7" s="9">
        <v>333</v>
      </c>
      <c r="AA7" s="9">
        <v>447</v>
      </c>
      <c r="AB7" s="9">
        <v>595</v>
      </c>
      <c r="AC7" s="9">
        <v>746</v>
      </c>
      <c r="AD7" s="9">
        <v>989</v>
      </c>
      <c r="AE7" s="9">
        <v>1266</v>
      </c>
      <c r="AF7" s="9">
        <v>1657</v>
      </c>
      <c r="AG7" s="9">
        <v>2119</v>
      </c>
      <c r="AH7" s="9">
        <v>2570</v>
      </c>
      <c r="AI7" s="9">
        <v>3109</v>
      </c>
      <c r="AJ7" s="9">
        <v>4041</v>
      </c>
      <c r="AK7" s="9">
        <v>4936</v>
      </c>
      <c r="AL7" s="9">
        <v>6145</v>
      </c>
      <c r="AM7" s="9">
        <v>7364</v>
      </c>
      <c r="AN7" s="9">
        <v>8737</v>
      </c>
      <c r="AO7" s="9">
        <v>10016</v>
      </c>
      <c r="AP7" s="9">
        <v>11284</v>
      </c>
      <c r="AQ7" s="9">
        <v>13366</v>
      </c>
      <c r="AR7" s="9">
        <v>15323</v>
      </c>
      <c r="AS7" s="9">
        <v>17308</v>
      </c>
      <c r="AT7" s="9">
        <v>19427</v>
      </c>
      <c r="AU7" s="9">
        <v>21448</v>
      </c>
      <c r="AV7" s="9">
        <v>23112</v>
      </c>
      <c r="AW7" s="9">
        <v>24720</v>
      </c>
      <c r="AX7" s="9">
        <v>27186</v>
      </c>
      <c r="AY7" s="9">
        <v>29867</v>
      </c>
      <c r="AZ7" s="9">
        <v>34764</v>
      </c>
      <c r="BA7" s="9">
        <v>38765</v>
      </c>
      <c r="BB7" s="9">
        <v>40769</v>
      </c>
      <c r="BC7" s="9">
        <v>43041</v>
      </c>
      <c r="BD7" s="9">
        <v>44681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US</v>
      </c>
      <c r="D8" s="6">
        <f t="shared" si="7"/>
        <v>42094</v>
      </c>
      <c r="E8" s="6">
        <f>IF(COUNTIF(I8:XFD8,"&gt;"&amp;0)=0,,HLOOKUP(COUNTIF(I8:XFD8,"&gt;"&amp;0)-1,I$1:XFD8,A8+1,FALSE))</f>
        <v>42094</v>
      </c>
      <c r="F8" s="7">
        <f>IF(COUNTIF(I8:XFD8,"&gt;"&amp;0)=0,,HLOOKUP(COUNTIF(I8:XFD8,"&gt;"&amp;0)-MIN($F$1+1,COUNTIF(I8:XFD8,"&gt;"&amp;0)),I$1:XFD8,A8+1,FALSE))</f>
        <v>28325</v>
      </c>
      <c r="G8" s="8">
        <f t="shared" si="8"/>
        <v>1.0824555104522859</v>
      </c>
      <c r="H8" s="13" t="s">
        <v>38</v>
      </c>
      <c r="I8" s="9">
        <v>11</v>
      </c>
      <c r="J8" s="9">
        <v>12</v>
      </c>
      <c r="K8" s="9">
        <v>14</v>
      </c>
      <c r="L8" s="9">
        <v>17</v>
      </c>
      <c r="M8" s="9">
        <v>21</v>
      </c>
      <c r="N8" s="9">
        <v>22</v>
      </c>
      <c r="O8" s="9">
        <v>28</v>
      </c>
      <c r="P8" s="9">
        <v>36</v>
      </c>
      <c r="Q8" s="9">
        <v>40</v>
      </c>
      <c r="R8" s="9">
        <v>47</v>
      </c>
      <c r="S8" s="9">
        <v>54</v>
      </c>
      <c r="T8" s="9">
        <v>63</v>
      </c>
      <c r="U8" s="9">
        <v>85</v>
      </c>
      <c r="V8" s="9">
        <v>108</v>
      </c>
      <c r="W8" s="9">
        <v>118</v>
      </c>
      <c r="X8" s="9">
        <v>200</v>
      </c>
      <c r="Y8" s="9">
        <v>244</v>
      </c>
      <c r="Z8" s="9">
        <v>307</v>
      </c>
      <c r="AA8" s="9">
        <v>417</v>
      </c>
      <c r="AB8" s="9">
        <v>557</v>
      </c>
      <c r="AC8" s="9">
        <v>706</v>
      </c>
      <c r="AD8" s="9">
        <v>942</v>
      </c>
      <c r="AE8" s="9">
        <v>1209</v>
      </c>
      <c r="AF8" s="9">
        <v>1581</v>
      </c>
      <c r="AG8" s="9">
        <v>2026</v>
      </c>
      <c r="AH8" s="9">
        <v>2467</v>
      </c>
      <c r="AI8" s="9">
        <v>2978</v>
      </c>
      <c r="AJ8" s="9">
        <v>3873</v>
      </c>
      <c r="AK8" s="9">
        <v>4757</v>
      </c>
      <c r="AL8" s="9">
        <v>5926</v>
      </c>
      <c r="AM8" s="9">
        <v>7087</v>
      </c>
      <c r="AN8" s="9">
        <v>8407</v>
      </c>
      <c r="AO8" s="9">
        <v>9619</v>
      </c>
      <c r="AP8" s="9">
        <v>10783</v>
      </c>
      <c r="AQ8" s="9">
        <v>12794</v>
      </c>
      <c r="AR8" s="9">
        <v>14695</v>
      </c>
      <c r="AS8" s="9">
        <v>16544</v>
      </c>
      <c r="AT8" s="9">
        <v>18586</v>
      </c>
      <c r="AU8" s="9">
        <v>20462</v>
      </c>
      <c r="AV8" s="9">
        <v>22019</v>
      </c>
      <c r="AW8" s="9">
        <v>23528</v>
      </c>
      <c r="AX8" s="9">
        <v>25831</v>
      </c>
      <c r="AY8" s="9">
        <v>28325</v>
      </c>
      <c r="AZ8" s="9">
        <v>32916</v>
      </c>
      <c r="BA8" s="9">
        <v>36773</v>
      </c>
      <c r="BB8" s="9">
        <v>38664</v>
      </c>
      <c r="BC8" s="9">
        <v>40661</v>
      </c>
      <c r="BD8" s="9">
        <v>42094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Italy</v>
      </c>
      <c r="D9" s="6">
        <f t="shared" si="7"/>
        <v>24114</v>
      </c>
      <c r="E9" s="6">
        <f>IF(COUNTIF(I9:XFD9,"&gt;"&amp;0)=0,,HLOOKUP(COUNTIF(I9:XFD9,"&gt;"&amp;0)-1,I$1:XFD9,A9+1,FALSE))</f>
        <v>24114</v>
      </c>
      <c r="F9" s="7">
        <f>IF(COUNTIF(I9:XFD9,"&gt;"&amp;0)=0,,HLOOKUP(COUNTIF(I9:XFD9,"&gt;"&amp;0)-MIN($F$1+1,COUNTIF(I9:XFD9,"&gt;"&amp;0)),I$1:XFD9,A9+1,FALSE))</f>
        <v>21645</v>
      </c>
      <c r="G9" s="8">
        <f t="shared" si="8"/>
        <v>1.0218386685513696</v>
      </c>
      <c r="H9" s="13" t="s">
        <v>58</v>
      </c>
      <c r="I9" s="9">
        <v>10</v>
      </c>
      <c r="J9" s="9">
        <v>12</v>
      </c>
      <c r="K9" s="9">
        <v>17</v>
      </c>
      <c r="L9" s="9">
        <v>21</v>
      </c>
      <c r="M9" s="9">
        <v>29</v>
      </c>
      <c r="N9" s="9">
        <v>34</v>
      </c>
      <c r="O9" s="9">
        <v>52</v>
      </c>
      <c r="P9" s="9">
        <v>79</v>
      </c>
      <c r="Q9" s="9">
        <v>107</v>
      </c>
      <c r="R9" s="9">
        <v>148</v>
      </c>
      <c r="S9" s="9">
        <v>197</v>
      </c>
      <c r="T9" s="9">
        <v>233</v>
      </c>
      <c r="U9" s="9">
        <v>366</v>
      </c>
      <c r="V9" s="9">
        <v>463</v>
      </c>
      <c r="W9" s="9">
        <v>631</v>
      </c>
      <c r="X9" s="9">
        <v>827</v>
      </c>
      <c r="Y9" s="9">
        <v>1016</v>
      </c>
      <c r="Z9" s="9">
        <v>1266</v>
      </c>
      <c r="AA9" s="9">
        <v>1441</v>
      </c>
      <c r="AB9" s="9">
        <v>1809</v>
      </c>
      <c r="AC9" s="9">
        <v>2158</v>
      </c>
      <c r="AD9" s="9">
        <v>2503</v>
      </c>
      <c r="AE9" s="9">
        <v>2978</v>
      </c>
      <c r="AF9" s="9">
        <v>3405</v>
      </c>
      <c r="AG9" s="9">
        <v>4032</v>
      </c>
      <c r="AH9" s="9">
        <v>4825</v>
      </c>
      <c r="AI9" s="9">
        <v>5476</v>
      </c>
      <c r="AJ9" s="9">
        <v>6077</v>
      </c>
      <c r="AK9" s="9">
        <v>6820</v>
      </c>
      <c r="AL9" s="9">
        <v>7503</v>
      </c>
      <c r="AM9" s="9">
        <v>8215</v>
      </c>
      <c r="AN9" s="9">
        <v>9134</v>
      </c>
      <c r="AO9" s="9">
        <v>10023</v>
      </c>
      <c r="AP9" s="9">
        <v>10779</v>
      </c>
      <c r="AQ9" s="9">
        <v>11591</v>
      </c>
      <c r="AR9" s="9">
        <v>12428</v>
      </c>
      <c r="AS9" s="9">
        <v>13155</v>
      </c>
      <c r="AT9" s="9">
        <v>13915</v>
      </c>
      <c r="AU9" s="9">
        <v>14681</v>
      </c>
      <c r="AV9" s="9">
        <v>15362</v>
      </c>
      <c r="AW9" s="9">
        <v>15887</v>
      </c>
      <c r="AX9" s="9">
        <v>16523</v>
      </c>
      <c r="AY9" s="9">
        <v>17127</v>
      </c>
      <c r="AZ9" s="9">
        <v>17669</v>
      </c>
      <c r="BA9" s="9">
        <v>18279</v>
      </c>
      <c r="BB9" s="9">
        <v>18849</v>
      </c>
      <c r="BC9" s="9">
        <v>19468</v>
      </c>
      <c r="BD9" s="9">
        <v>19899</v>
      </c>
      <c r="BE9" s="9">
        <v>20465</v>
      </c>
      <c r="BF9" s="9">
        <v>21067</v>
      </c>
      <c r="BG9" s="9">
        <v>21645</v>
      </c>
      <c r="BH9" s="9">
        <v>22170</v>
      </c>
      <c r="BI9" s="9">
        <v>22745</v>
      </c>
      <c r="BJ9" s="9">
        <v>23227</v>
      </c>
      <c r="BK9" s="9">
        <v>23660</v>
      </c>
      <c r="BL9" s="9">
        <v>24114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Spain</v>
      </c>
      <c r="D10" s="6">
        <f t="shared" si="7"/>
        <v>20852</v>
      </c>
      <c r="E10" s="6">
        <f>IF(COUNTIF(I10:XFD10,"&gt;"&amp;0)=0,,HLOOKUP(COUNTIF(I10:XFD10,"&gt;"&amp;0)-1,I$1:XFD10,A10+1,FALSE))</f>
        <v>20852</v>
      </c>
      <c r="F10" s="7">
        <f>IF(COUNTIF(I10:XFD10,"&gt;"&amp;0)=0,,HLOOKUP(COUNTIF(I10:XFD10,"&gt;"&amp;0)-MIN($F$1+1,COUNTIF(I10:XFD10,"&gt;"&amp;0)),I$1:XFD10,A10+1,FALSE))</f>
        <v>18708</v>
      </c>
      <c r="G10" s="8">
        <f t="shared" si="8"/>
        <v>1.021936876716192</v>
      </c>
      <c r="H10" s="13" t="s">
        <v>60</v>
      </c>
      <c r="I10" s="9">
        <v>10</v>
      </c>
      <c r="J10" s="9">
        <v>17</v>
      </c>
      <c r="K10" s="9">
        <v>28</v>
      </c>
      <c r="L10" s="9">
        <v>35</v>
      </c>
      <c r="M10" s="9">
        <v>54</v>
      </c>
      <c r="N10" s="9">
        <v>86</v>
      </c>
      <c r="O10" s="9">
        <v>133</v>
      </c>
      <c r="P10" s="9">
        <v>195</v>
      </c>
      <c r="Q10" s="9">
        <v>289</v>
      </c>
      <c r="R10" s="9">
        <v>342</v>
      </c>
      <c r="S10" s="9">
        <v>533</v>
      </c>
      <c r="T10" s="9">
        <v>623</v>
      </c>
      <c r="U10" s="9">
        <v>830</v>
      </c>
      <c r="V10" s="9">
        <v>1043</v>
      </c>
      <c r="W10" s="9">
        <v>1375</v>
      </c>
      <c r="X10" s="9">
        <v>1772</v>
      </c>
      <c r="Y10" s="9">
        <v>2311</v>
      </c>
      <c r="Z10" s="9">
        <v>2808</v>
      </c>
      <c r="AA10" s="9">
        <v>3647</v>
      </c>
      <c r="AB10" s="9">
        <v>4365</v>
      </c>
      <c r="AC10" s="9">
        <v>5138</v>
      </c>
      <c r="AD10" s="9">
        <v>5982</v>
      </c>
      <c r="AE10" s="9">
        <v>6803</v>
      </c>
      <c r="AF10" s="9">
        <v>7716</v>
      </c>
      <c r="AG10" s="9">
        <v>8464</v>
      </c>
      <c r="AH10" s="9">
        <v>9387</v>
      </c>
      <c r="AI10" s="9">
        <v>10348</v>
      </c>
      <c r="AJ10" s="9">
        <v>11198</v>
      </c>
      <c r="AK10" s="9">
        <v>11947</v>
      </c>
      <c r="AL10" s="9">
        <v>12641</v>
      </c>
      <c r="AM10" s="9">
        <v>13341</v>
      </c>
      <c r="AN10" s="9">
        <v>14045</v>
      </c>
      <c r="AO10" s="9">
        <v>14792</v>
      </c>
      <c r="AP10" s="9">
        <v>15447</v>
      </c>
      <c r="AQ10" s="9">
        <v>16081</v>
      </c>
      <c r="AR10" s="9">
        <v>16606</v>
      </c>
      <c r="AS10" s="9">
        <v>17209</v>
      </c>
      <c r="AT10" s="9">
        <v>17756</v>
      </c>
      <c r="AU10" s="9">
        <v>18056</v>
      </c>
      <c r="AV10" s="9">
        <v>18708</v>
      </c>
      <c r="AW10" s="9">
        <v>19315</v>
      </c>
      <c r="AX10" s="9">
        <v>20002</v>
      </c>
      <c r="AY10" s="9">
        <v>20043</v>
      </c>
      <c r="AZ10" s="9">
        <v>20453</v>
      </c>
      <c r="BA10" s="9">
        <v>20852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France</v>
      </c>
      <c r="D11" s="6">
        <f t="shared" si="7"/>
        <v>20292</v>
      </c>
      <c r="E11" s="6">
        <f>IF(COUNTIF(I11:XFD11,"&gt;"&amp;0)=0,,HLOOKUP(COUNTIF(I11:XFD11,"&gt;"&amp;0)-1,I$1:XFD11,A11+1,FALSE))</f>
        <v>20292</v>
      </c>
      <c r="F11" s="7">
        <f>IF(COUNTIF(I11:XFD11,"&gt;"&amp;0)=0,,HLOOKUP(COUNTIF(I11:XFD11,"&gt;"&amp;0)-MIN($F$1+1,COUNTIF(I11:XFD11,"&gt;"&amp;0)),I$1:XFD11,A11+1,FALSE))</f>
        <v>17188</v>
      </c>
      <c r="G11" s="8">
        <f t="shared" si="8"/>
        <v>1.0337604237699654</v>
      </c>
      <c r="H11" s="13" t="s">
        <v>41</v>
      </c>
      <c r="I11" s="9">
        <v>9</v>
      </c>
      <c r="J11" s="9">
        <v>11</v>
      </c>
      <c r="K11" s="9">
        <v>19</v>
      </c>
      <c r="L11" s="9">
        <v>19</v>
      </c>
      <c r="M11" s="9">
        <v>33</v>
      </c>
      <c r="N11" s="9">
        <v>48</v>
      </c>
      <c r="O11" s="9">
        <v>61</v>
      </c>
      <c r="P11" s="9">
        <v>79</v>
      </c>
      <c r="Q11" s="9">
        <v>91</v>
      </c>
      <c r="R11" s="9">
        <v>127</v>
      </c>
      <c r="S11" s="9">
        <v>149</v>
      </c>
      <c r="T11" s="9">
        <v>175</v>
      </c>
      <c r="U11" s="9">
        <v>264</v>
      </c>
      <c r="V11" s="9">
        <v>372</v>
      </c>
      <c r="W11" s="9">
        <v>451</v>
      </c>
      <c r="X11" s="9">
        <v>563</v>
      </c>
      <c r="Y11" s="9">
        <v>676</v>
      </c>
      <c r="Z11" s="9">
        <v>862</v>
      </c>
      <c r="AA11" s="9">
        <v>1102</v>
      </c>
      <c r="AB11" s="9">
        <v>1333</v>
      </c>
      <c r="AC11" s="9">
        <v>1698</v>
      </c>
      <c r="AD11" s="9">
        <v>1997</v>
      </c>
      <c r="AE11" s="9">
        <v>2317</v>
      </c>
      <c r="AF11" s="9">
        <v>2611</v>
      </c>
      <c r="AG11" s="9">
        <v>3030</v>
      </c>
      <c r="AH11" s="9">
        <v>3532</v>
      </c>
      <c r="AI11" s="9">
        <v>4414</v>
      </c>
      <c r="AJ11" s="9">
        <v>5398</v>
      </c>
      <c r="AK11" s="9">
        <v>6520</v>
      </c>
      <c r="AL11" s="9">
        <v>7574</v>
      </c>
      <c r="AM11" s="9">
        <v>8093</v>
      </c>
      <c r="AN11" s="9">
        <v>8926</v>
      </c>
      <c r="AO11" s="9">
        <v>10343</v>
      </c>
      <c r="AP11" s="9">
        <v>10887</v>
      </c>
      <c r="AQ11" s="9">
        <v>12228</v>
      </c>
      <c r="AR11" s="9">
        <v>13215</v>
      </c>
      <c r="AS11" s="9">
        <v>13851</v>
      </c>
      <c r="AT11" s="9">
        <v>14412</v>
      </c>
      <c r="AU11" s="9">
        <v>14986</v>
      </c>
      <c r="AV11" s="9">
        <v>15748</v>
      </c>
      <c r="AW11" s="9">
        <v>17188</v>
      </c>
      <c r="AX11" s="9">
        <v>17941</v>
      </c>
      <c r="AY11" s="9">
        <v>18703</v>
      </c>
      <c r="AZ11" s="9">
        <v>19345</v>
      </c>
      <c r="BA11" s="9">
        <v>19744</v>
      </c>
      <c r="BB11" s="9">
        <v>20292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United Kingdom</v>
      </c>
      <c r="D12" s="6">
        <f t="shared" si="7"/>
        <v>16550</v>
      </c>
      <c r="E12" s="6">
        <f>IF(COUNTIF(I12:XFD12,"&gt;"&amp;0)=0,,HLOOKUP(COUNTIF(I12:XFD12,"&gt;"&amp;0)-1,I$1:XFD12,A12+1,FALSE))</f>
        <v>16550</v>
      </c>
      <c r="F12" s="7">
        <f>IF(COUNTIF(I12:XFD12,"&gt;"&amp;0)=0,,HLOOKUP(COUNTIF(I12:XFD12,"&gt;"&amp;0)-MIN($F$1+1,COUNTIF(I12:XFD12,"&gt;"&amp;0)),I$1:XFD12,A12+1,FALSE))</f>
        <v>12894</v>
      </c>
      <c r="G12" s="8">
        <f t="shared" si="8"/>
        <v>1.0511920469018279</v>
      </c>
      <c r="H12" s="13" t="s">
        <v>349</v>
      </c>
      <c r="I12" s="9">
        <v>8</v>
      </c>
      <c r="J12" s="9">
        <v>10</v>
      </c>
      <c r="K12" s="9">
        <v>11</v>
      </c>
      <c r="L12" s="9">
        <v>21</v>
      </c>
      <c r="M12" s="9">
        <v>35</v>
      </c>
      <c r="N12" s="9">
        <v>56</v>
      </c>
      <c r="O12" s="9">
        <v>71</v>
      </c>
      <c r="P12" s="9">
        <v>104</v>
      </c>
      <c r="Q12" s="9">
        <v>138</v>
      </c>
      <c r="R12" s="9">
        <v>178</v>
      </c>
      <c r="S12" s="9">
        <v>234</v>
      </c>
      <c r="T12" s="9">
        <v>282</v>
      </c>
      <c r="U12" s="9">
        <v>336</v>
      </c>
      <c r="V12" s="9">
        <v>423</v>
      </c>
      <c r="W12" s="9">
        <v>466</v>
      </c>
      <c r="X12" s="9">
        <v>580</v>
      </c>
      <c r="Y12" s="9">
        <v>761</v>
      </c>
      <c r="Z12" s="9">
        <v>1021</v>
      </c>
      <c r="AA12" s="9">
        <v>1231</v>
      </c>
      <c r="AB12" s="9">
        <v>1411</v>
      </c>
      <c r="AC12" s="9">
        <v>1793</v>
      </c>
      <c r="AD12" s="9">
        <v>2357</v>
      </c>
      <c r="AE12" s="9">
        <v>2926</v>
      </c>
      <c r="AF12" s="9">
        <v>3611</v>
      </c>
      <c r="AG12" s="9">
        <v>4320</v>
      </c>
      <c r="AH12" s="9">
        <v>4943</v>
      </c>
      <c r="AI12" s="9">
        <v>5385</v>
      </c>
      <c r="AJ12" s="9">
        <v>6171</v>
      </c>
      <c r="AK12" s="9">
        <v>7111</v>
      </c>
      <c r="AL12" s="9">
        <v>7993</v>
      </c>
      <c r="AM12" s="9">
        <v>8974</v>
      </c>
      <c r="AN12" s="9">
        <v>9892</v>
      </c>
      <c r="AO12" s="9">
        <v>10629</v>
      </c>
      <c r="AP12" s="9">
        <v>11347</v>
      </c>
      <c r="AQ12" s="9">
        <v>12129</v>
      </c>
      <c r="AR12" s="9">
        <v>12894</v>
      </c>
      <c r="AS12" s="9">
        <v>13759</v>
      </c>
      <c r="AT12" s="9">
        <v>14607</v>
      </c>
      <c r="AU12" s="9">
        <v>15498</v>
      </c>
      <c r="AV12" s="9">
        <v>16095</v>
      </c>
      <c r="AW12" s="9">
        <v>16550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Asia</v>
      </c>
      <c r="D13" s="6">
        <f t="shared" si="7"/>
        <v>5078</v>
      </c>
      <c r="E13" s="6">
        <f>IF(COUNTIF(I13:XFD13,"&gt;"&amp;0)=0,,HLOOKUP(COUNTIF(I13:XFD13,"&gt;"&amp;0)-1,I$1:XFD13,A13+1,FALSE))</f>
        <v>7599</v>
      </c>
      <c r="F13" s="7">
        <f>IF(COUNTIF(I13:XFD13,"&gt;"&amp;0)=0,,HLOOKUP(COUNTIF(I13:XFD13,"&gt;"&amp;0)-MIN($F$1+1,COUNTIF(I13:XFD13,"&gt;"&amp;0)),I$1:XFD13,A13+1,FALSE))</f>
        <v>5478</v>
      </c>
      <c r="G13" s="8">
        <f t="shared" si="8"/>
        <v>1.0676450314861579</v>
      </c>
      <c r="H13" s="13" t="s">
        <v>599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1665</v>
      </c>
      <c r="AH13" s="9">
        <v>1769</v>
      </c>
      <c r="AI13" s="9">
        <v>1867</v>
      </c>
      <c r="AJ13" s="9">
        <v>2006</v>
      </c>
      <c r="AK13" s="9">
        <v>2119</v>
      </c>
      <c r="AL13" s="9">
        <v>2242</v>
      </c>
      <c r="AM13" s="9">
        <v>2243</v>
      </c>
      <c r="AN13" s="9">
        <v>2448</v>
      </c>
      <c r="AO13" s="9">
        <v>2454</v>
      </c>
      <c r="AP13" s="9">
        <v>2606</v>
      </c>
      <c r="AQ13" s="9">
        <v>2678</v>
      </c>
      <c r="AR13" s="9">
        <v>2733</v>
      </c>
      <c r="AS13" s="9">
        <v>2765</v>
      </c>
      <c r="AT13" s="9">
        <v>2809</v>
      </c>
      <c r="AU13" s="9">
        <v>2860</v>
      </c>
      <c r="AV13" s="9">
        <v>2898</v>
      </c>
      <c r="AW13" s="9">
        <v>2951</v>
      </c>
      <c r="AX13" s="9">
        <v>2984</v>
      </c>
      <c r="AY13" s="9">
        <v>3027</v>
      </c>
      <c r="AZ13" s="9">
        <v>3059</v>
      </c>
      <c r="BA13" s="9">
        <v>3095</v>
      </c>
      <c r="BB13" s="9">
        <v>3125</v>
      </c>
      <c r="BC13" s="9">
        <v>3159</v>
      </c>
      <c r="BD13" s="9">
        <v>3189</v>
      </c>
      <c r="BE13" s="9">
        <v>3206</v>
      </c>
      <c r="BF13" s="9">
        <v>3241</v>
      </c>
      <c r="BG13" s="9">
        <v>3260</v>
      </c>
      <c r="BH13" s="9">
        <v>3279</v>
      </c>
      <c r="BI13" s="9">
        <v>3305</v>
      </c>
      <c r="BJ13" s="9">
        <v>3321</v>
      </c>
      <c r="BK13" s="9">
        <v>3341</v>
      </c>
      <c r="BL13" s="9">
        <v>3365</v>
      </c>
      <c r="BM13" s="9">
        <v>3401</v>
      </c>
      <c r="BN13" s="9">
        <v>3424</v>
      </c>
      <c r="BO13" s="9">
        <v>3450</v>
      </c>
      <c r="BP13" s="9">
        <v>3473</v>
      </c>
      <c r="BQ13" s="9">
        <v>3530</v>
      </c>
      <c r="BR13" s="9">
        <v>3549</v>
      </c>
      <c r="BS13" s="9">
        <v>3581</v>
      </c>
      <c r="BT13" s="9">
        <v>3610</v>
      </c>
      <c r="BU13" s="9">
        <v>3664</v>
      </c>
      <c r="BV13" s="9">
        <v>3704</v>
      </c>
      <c r="BW13" s="9">
        <v>3754</v>
      </c>
      <c r="BX13" s="9">
        <v>3803</v>
      </c>
      <c r="BY13" s="9">
        <v>3849</v>
      </c>
      <c r="BZ13" s="9">
        <v>3905</v>
      </c>
      <c r="CA13" s="9">
        <v>3983</v>
      </c>
      <c r="CB13" s="9">
        <v>4059</v>
      </c>
      <c r="CC13" s="9">
        <v>4130</v>
      </c>
      <c r="CD13" s="9">
        <v>4201</v>
      </c>
      <c r="CE13" s="9">
        <v>4257</v>
      </c>
      <c r="CF13" s="9">
        <v>4344</v>
      </c>
      <c r="CG13" s="9">
        <v>4421</v>
      </c>
      <c r="CH13" s="9">
        <v>4503</v>
      </c>
      <c r="CI13" s="9">
        <v>4643</v>
      </c>
      <c r="CJ13" s="9">
        <v>4751</v>
      </c>
      <c r="CK13" s="9">
        <v>4888</v>
      </c>
      <c r="CL13" s="9">
        <v>5078</v>
      </c>
      <c r="CM13" s="9">
        <v>5201</v>
      </c>
      <c r="CN13" s="9">
        <v>5383</v>
      </c>
      <c r="CO13" s="9">
        <v>5478</v>
      </c>
      <c r="CP13" s="9">
        <v>5665</v>
      </c>
      <c r="CQ13" s="9">
        <v>7122</v>
      </c>
      <c r="CR13" s="9">
        <v>7278</v>
      </c>
      <c r="CS13" s="9">
        <v>7473</v>
      </c>
      <c r="CT13" s="9">
        <v>7599</v>
      </c>
      <c r="CU13" s="9">
        <v>0</v>
      </c>
      <c r="CV13" s="9">
        <v>0</v>
      </c>
      <c r="CW13" s="9">
        <v>0</v>
      </c>
      <c r="CX13" s="9">
        <v>0</v>
      </c>
      <c r="CY13" s="9">
        <v>0</v>
      </c>
      <c r="CZ13" s="9">
        <v>0</v>
      </c>
      <c r="DA13" s="9">
        <v>0</v>
      </c>
      <c r="DB13" s="9">
        <v>0</v>
      </c>
      <c r="DC13" s="9">
        <v>0</v>
      </c>
      <c r="DD13" s="9">
        <v>0</v>
      </c>
      <c r="DE13" s="9">
        <v>0</v>
      </c>
      <c r="DF13" s="9">
        <v>0</v>
      </c>
      <c r="DG13" s="9">
        <v>0</v>
      </c>
      <c r="DH13" s="9">
        <v>0</v>
      </c>
      <c r="DI13" s="9">
        <v>0</v>
      </c>
      <c r="DJ13" s="9">
        <v>0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Middle East</v>
      </c>
      <c r="D14" s="6">
        <f t="shared" si="7"/>
        <v>5710</v>
      </c>
      <c r="E14" s="6">
        <f>IF(COUNTIF(I14:XFD14,"&gt;"&amp;0)=0,,HLOOKUP(COUNTIF(I14:XFD14,"&gt;"&amp;0)-1,I$1:XFD14,A14+1,FALSE))</f>
        <v>5710</v>
      </c>
      <c r="F14" s="7">
        <f>IF(COUNTIF(I14:XFD14,"&gt;"&amp;0)=0,,HLOOKUP(COUNTIF(I14:XFD14,"&gt;"&amp;0)-MIN($F$1+1,COUNTIF(I14:XFD14,"&gt;"&amp;0)),I$1:XFD14,A14+1,FALSE))</f>
        <v>5172</v>
      </c>
      <c r="G14" s="8">
        <f t="shared" si="8"/>
        <v>1.0199890710191422</v>
      </c>
      <c r="H14" s="13" t="s">
        <v>601</v>
      </c>
      <c r="I14" s="9">
        <v>8</v>
      </c>
      <c r="J14" s="9">
        <v>12</v>
      </c>
      <c r="K14" s="9">
        <v>16</v>
      </c>
      <c r="L14" s="9">
        <v>19</v>
      </c>
      <c r="M14" s="9">
        <v>26</v>
      </c>
      <c r="N14" s="9">
        <v>34</v>
      </c>
      <c r="O14" s="9">
        <v>43</v>
      </c>
      <c r="P14" s="9">
        <v>54</v>
      </c>
      <c r="Q14" s="9">
        <v>66</v>
      </c>
      <c r="R14" s="9">
        <v>77</v>
      </c>
      <c r="S14" s="9">
        <v>94</v>
      </c>
      <c r="T14" s="9">
        <v>109</v>
      </c>
      <c r="U14" s="9">
        <v>127</v>
      </c>
      <c r="V14" s="9">
        <v>149</v>
      </c>
      <c r="W14" s="9">
        <v>200</v>
      </c>
      <c r="X14" s="9">
        <v>243</v>
      </c>
      <c r="Y14" s="9">
        <v>299</v>
      </c>
      <c r="Z14" s="9">
        <v>364</v>
      </c>
      <c r="AA14" s="9">
        <v>440</v>
      </c>
      <c r="AB14" s="9">
        <v>526</v>
      </c>
      <c r="AC14" s="9">
        <v>624</v>
      </c>
      <c r="AD14" s="9">
        <v>737</v>
      </c>
      <c r="AE14" s="9">
        <v>867</v>
      </c>
      <c r="AF14" s="9">
        <v>1003</v>
      </c>
      <c r="AG14" s="9">
        <v>1151</v>
      </c>
      <c r="AH14" s="9">
        <v>1302</v>
      </c>
      <c r="AI14" s="9">
        <v>1457</v>
      </c>
      <c r="AJ14" s="9">
        <v>1581</v>
      </c>
      <c r="AK14" s="9">
        <v>1715</v>
      </c>
      <c r="AL14" s="9">
        <v>1845</v>
      </c>
      <c r="AM14" s="9">
        <v>1975</v>
      </c>
      <c r="AN14" s="9">
        <v>2127</v>
      </c>
      <c r="AO14" s="9">
        <v>2297</v>
      </c>
      <c r="AP14" s="9">
        <v>2452</v>
      </c>
      <c r="AQ14" s="9">
        <v>2595</v>
      </c>
      <c r="AR14" s="9">
        <v>2730</v>
      </c>
      <c r="AS14" s="9">
        <v>2857</v>
      </c>
      <c r="AT14" s="9">
        <v>3012</v>
      </c>
      <c r="AU14" s="9">
        <v>3168</v>
      </c>
      <c r="AV14" s="9">
        <v>3314</v>
      </c>
      <c r="AW14" s="9">
        <v>3458</v>
      </c>
      <c r="AX14" s="9">
        <v>3630</v>
      </c>
      <c r="AY14" s="9">
        <v>3798</v>
      </c>
      <c r="AZ14" s="9">
        <v>3956</v>
      </c>
      <c r="BA14" s="9">
        <v>4108</v>
      </c>
      <c r="BB14" s="9">
        <v>4241</v>
      </c>
      <c r="BC14" s="9">
        <v>4379</v>
      </c>
      <c r="BD14" s="9">
        <v>4518</v>
      </c>
      <c r="BE14" s="9">
        <v>4663</v>
      </c>
      <c r="BF14" s="9">
        <v>4797</v>
      </c>
      <c r="BG14" s="9">
        <v>4936</v>
      </c>
      <c r="BH14" s="9">
        <v>5057</v>
      </c>
      <c r="BI14" s="9">
        <v>5172</v>
      </c>
      <c r="BJ14" s="9">
        <v>5288</v>
      </c>
      <c r="BK14" s="9">
        <v>5397</v>
      </c>
      <c r="BL14" s="9">
        <v>5491</v>
      </c>
      <c r="BM14" s="9">
        <v>5600</v>
      </c>
      <c r="BN14" s="9">
        <v>5710</v>
      </c>
      <c r="CD14" s="9">
        <v>0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Iran</v>
      </c>
      <c r="D15" s="6">
        <f t="shared" si="7"/>
        <v>5209</v>
      </c>
      <c r="E15" s="6">
        <f>IF(COUNTIF(I15:XFD15,"&gt;"&amp;0)=0,,HLOOKUP(COUNTIF(I15:XFD15,"&gt;"&amp;0)-1,I$1:XFD15,A15+1,FALSE))</f>
        <v>5209</v>
      </c>
      <c r="F15" s="7">
        <f>IF(COUNTIF(I15:XFD15,"&gt;"&amp;0)=0,,HLOOKUP(COUNTIF(I15:XFD15,"&gt;"&amp;0)-MIN($F$1+1,COUNTIF(I15:XFD15,"&gt;"&amp;0)),I$1:XFD15,A15+1,FALSE))</f>
        <v>4777</v>
      </c>
      <c r="G15" s="8">
        <f t="shared" si="8"/>
        <v>1.0174658070153593</v>
      </c>
      <c r="H15" s="13" t="s">
        <v>338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92</v>
      </c>
      <c r="T15" s="9">
        <v>107</v>
      </c>
      <c r="U15" s="9">
        <v>124</v>
      </c>
      <c r="V15" s="9">
        <v>145</v>
      </c>
      <c r="W15" s="9">
        <v>194</v>
      </c>
      <c r="X15" s="9">
        <v>237</v>
      </c>
      <c r="Y15" s="9">
        <v>291</v>
      </c>
      <c r="Z15" s="9">
        <v>354</v>
      </c>
      <c r="AA15" s="9">
        <v>429</v>
      </c>
      <c r="AB15" s="9">
        <v>514</v>
      </c>
      <c r="AC15" s="9">
        <v>611</v>
      </c>
      <c r="AD15" s="9">
        <v>724</v>
      </c>
      <c r="AE15" s="9">
        <v>853</v>
      </c>
      <c r="AF15" s="9">
        <v>988</v>
      </c>
      <c r="AG15" s="9">
        <v>1135</v>
      </c>
      <c r="AH15" s="9">
        <v>1284</v>
      </c>
      <c r="AI15" s="9">
        <v>1433</v>
      </c>
      <c r="AJ15" s="9">
        <v>1556</v>
      </c>
      <c r="AK15" s="9">
        <v>1685</v>
      </c>
      <c r="AL15" s="9">
        <v>1812</v>
      </c>
      <c r="AM15" s="9">
        <v>1934</v>
      </c>
      <c r="AN15" s="9">
        <v>2077</v>
      </c>
      <c r="AO15" s="9">
        <v>2234</v>
      </c>
      <c r="AP15" s="9">
        <v>2378</v>
      </c>
      <c r="AQ15" s="9">
        <v>2517</v>
      </c>
      <c r="AR15" s="9">
        <v>2640</v>
      </c>
      <c r="AS15" s="9">
        <v>2757</v>
      </c>
      <c r="AT15" s="9">
        <v>2898</v>
      </c>
      <c r="AU15" s="9">
        <v>3036</v>
      </c>
      <c r="AV15" s="9">
        <v>3160</v>
      </c>
      <c r="AW15" s="9">
        <v>3294</v>
      </c>
      <c r="AX15" s="9">
        <v>3452</v>
      </c>
      <c r="AY15" s="9">
        <v>3603</v>
      </c>
      <c r="AZ15" s="9">
        <v>3739</v>
      </c>
      <c r="BA15" s="9">
        <v>3872</v>
      </c>
      <c r="BB15" s="9">
        <v>3993</v>
      </c>
      <c r="BC15" s="9">
        <v>4110</v>
      </c>
      <c r="BD15" s="9">
        <v>4232</v>
      </c>
      <c r="BE15" s="9">
        <v>4357</v>
      </c>
      <c r="BF15" s="9">
        <v>4474</v>
      </c>
      <c r="BG15" s="9">
        <v>4585</v>
      </c>
      <c r="BH15" s="9">
        <v>4683</v>
      </c>
      <c r="BI15" s="9">
        <v>4777</v>
      </c>
      <c r="BJ15" s="9">
        <v>4869</v>
      </c>
      <c r="BK15" s="9">
        <v>4958</v>
      </c>
      <c r="BL15" s="9">
        <v>5031</v>
      </c>
      <c r="BM15" s="9">
        <v>5118</v>
      </c>
      <c r="BN15" s="9">
        <v>5209</v>
      </c>
      <c r="CD15" s="9">
        <v>0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Belgium</v>
      </c>
      <c r="D16" s="6">
        <f t="shared" si="7"/>
        <v>5828</v>
      </c>
      <c r="E16" s="6">
        <f>IF(COUNTIF(I16:XFD16,"&gt;"&amp;0)=0,,HLOOKUP(COUNTIF(I16:XFD16,"&gt;"&amp;0)-1,I$1:XFD16,A16+1,FALSE))</f>
        <v>5828</v>
      </c>
      <c r="F16" s="7">
        <f>IF(COUNTIF(I16:XFD16,"&gt;"&amp;0)=0,,HLOOKUP(COUNTIF(I16:XFD16,"&gt;"&amp;0)-MIN($F$1+1,COUNTIF(I16:XFD16,"&gt;"&amp;0)),I$1:XFD16,A16+1,FALSE))</f>
        <v>4440</v>
      </c>
      <c r="G16" s="8">
        <f t="shared" si="8"/>
        <v>1.055911001001542</v>
      </c>
      <c r="H16" s="13" t="s">
        <v>63</v>
      </c>
      <c r="I16" s="9">
        <v>10</v>
      </c>
      <c r="J16" s="9">
        <v>14</v>
      </c>
      <c r="K16" s="9">
        <v>21</v>
      </c>
      <c r="L16" s="9">
        <v>37</v>
      </c>
      <c r="M16" s="9">
        <v>67</v>
      </c>
      <c r="N16" s="9">
        <v>75</v>
      </c>
      <c r="O16" s="9">
        <v>88</v>
      </c>
      <c r="P16" s="9">
        <v>122</v>
      </c>
      <c r="Q16" s="9">
        <v>178</v>
      </c>
      <c r="R16" s="9">
        <v>220</v>
      </c>
      <c r="S16" s="9">
        <v>289</v>
      </c>
      <c r="T16" s="9">
        <v>353</v>
      </c>
      <c r="U16" s="9">
        <v>431</v>
      </c>
      <c r="V16" s="9">
        <v>513</v>
      </c>
      <c r="W16" s="9">
        <v>705</v>
      </c>
      <c r="X16" s="9">
        <v>828</v>
      </c>
      <c r="Y16" s="9">
        <v>1011</v>
      </c>
      <c r="Z16" s="9">
        <v>1143</v>
      </c>
      <c r="AA16" s="9">
        <v>1283</v>
      </c>
      <c r="AB16" s="9">
        <v>1447</v>
      </c>
      <c r="AC16" s="9">
        <v>1632</v>
      </c>
      <c r="AD16" s="9">
        <v>2035</v>
      </c>
      <c r="AE16" s="9">
        <v>2240</v>
      </c>
      <c r="AF16" s="9">
        <v>2523</v>
      </c>
      <c r="AG16" s="9">
        <v>3019</v>
      </c>
      <c r="AH16" s="9">
        <v>3346</v>
      </c>
      <c r="AI16" s="9">
        <v>3600</v>
      </c>
      <c r="AJ16" s="9">
        <v>3903</v>
      </c>
      <c r="AK16" s="9">
        <v>4157</v>
      </c>
      <c r="AL16" s="9">
        <v>4440</v>
      </c>
      <c r="AM16" s="9">
        <v>4857</v>
      </c>
      <c r="AN16" s="9">
        <v>5163</v>
      </c>
      <c r="AO16" s="9">
        <v>5453</v>
      </c>
      <c r="AP16" s="9">
        <v>5683</v>
      </c>
      <c r="AQ16" s="9">
        <v>5828</v>
      </c>
    </row>
    <row r="17" spans="1:114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China</v>
      </c>
      <c r="D17" s="6">
        <f t="shared" si="7"/>
        <v>3343</v>
      </c>
      <c r="E17" s="6">
        <f>IF(COUNTIF(I17:XFD17,"&gt;"&amp;0)=0,,HLOOKUP(COUNTIF(I17:XFD17,"&gt;"&amp;0)-1,I$1:XFD17,A17+1,FALSE))</f>
        <v>4636</v>
      </c>
      <c r="F17" s="7">
        <f>IF(COUNTIF(I17:XFD17,"&gt;"&amp;0)=0,,HLOOKUP(COUNTIF(I17:XFD17,"&gt;"&amp;0)-MIN($F$1+1,COUNTIF(I17:XFD17,"&gt;"&amp;0)),I$1:XFD17,A17+1,FALSE))</f>
        <v>3346</v>
      </c>
      <c r="G17" s="8">
        <f t="shared" si="8"/>
        <v>1.0673909054330237</v>
      </c>
      <c r="H17" s="13" t="s">
        <v>337</v>
      </c>
      <c r="I17" s="9">
        <v>17</v>
      </c>
      <c r="J17" s="9">
        <v>18</v>
      </c>
      <c r="K17" s="9">
        <v>26</v>
      </c>
      <c r="L17" s="9">
        <v>42</v>
      </c>
      <c r="M17" s="9">
        <v>56</v>
      </c>
      <c r="N17" s="9">
        <v>82</v>
      </c>
      <c r="O17" s="9">
        <v>131</v>
      </c>
      <c r="P17" s="9">
        <v>133</v>
      </c>
      <c r="Q17" s="9">
        <v>171</v>
      </c>
      <c r="R17" s="9">
        <v>213</v>
      </c>
      <c r="S17" s="9">
        <v>259</v>
      </c>
      <c r="T17" s="9">
        <v>361</v>
      </c>
      <c r="U17" s="9">
        <v>425</v>
      </c>
      <c r="V17" s="9">
        <v>491</v>
      </c>
      <c r="W17" s="9">
        <v>563</v>
      </c>
      <c r="X17" s="9">
        <v>633</v>
      </c>
      <c r="Y17" s="9">
        <v>718</v>
      </c>
      <c r="Z17" s="9">
        <v>805</v>
      </c>
      <c r="AA17" s="9">
        <v>905</v>
      </c>
      <c r="AB17" s="9">
        <v>1012</v>
      </c>
      <c r="AC17" s="9">
        <v>1112</v>
      </c>
      <c r="AD17" s="9">
        <v>1117</v>
      </c>
      <c r="AE17" s="9">
        <v>1369</v>
      </c>
      <c r="AF17" s="9">
        <v>1521</v>
      </c>
      <c r="AG17" s="9">
        <v>1663</v>
      </c>
      <c r="AH17" s="9">
        <v>1766</v>
      </c>
      <c r="AI17" s="9">
        <v>1864</v>
      </c>
      <c r="AJ17" s="9">
        <v>2003</v>
      </c>
      <c r="AK17" s="9">
        <v>2116</v>
      </c>
      <c r="AL17" s="9">
        <v>2238</v>
      </c>
      <c r="AM17" s="9">
        <v>2238</v>
      </c>
      <c r="AN17" s="9">
        <v>2443</v>
      </c>
      <c r="AO17" s="9">
        <v>2445</v>
      </c>
      <c r="AP17" s="9">
        <v>2595</v>
      </c>
      <c r="AQ17" s="9">
        <v>2665</v>
      </c>
      <c r="AR17" s="9">
        <v>2717</v>
      </c>
      <c r="AS17" s="9">
        <v>2746</v>
      </c>
      <c r="AT17" s="9">
        <v>2790</v>
      </c>
      <c r="AU17" s="9">
        <v>2837</v>
      </c>
      <c r="AV17" s="9">
        <v>2872</v>
      </c>
      <c r="AW17" s="9">
        <v>2914</v>
      </c>
      <c r="AX17" s="9">
        <v>2947</v>
      </c>
      <c r="AY17" s="9">
        <v>2983</v>
      </c>
      <c r="AZ17" s="9">
        <v>3015</v>
      </c>
      <c r="BA17" s="9">
        <v>3044</v>
      </c>
      <c r="BB17" s="9">
        <v>3072</v>
      </c>
      <c r="BC17" s="9">
        <v>3100</v>
      </c>
      <c r="BD17" s="9">
        <v>3123</v>
      </c>
      <c r="BE17" s="9">
        <v>3139</v>
      </c>
      <c r="BF17" s="9">
        <v>3161</v>
      </c>
      <c r="BG17" s="9">
        <v>3172</v>
      </c>
      <c r="BH17" s="9">
        <v>3180</v>
      </c>
      <c r="BI17" s="9">
        <v>3193</v>
      </c>
      <c r="BJ17" s="9">
        <v>3203</v>
      </c>
      <c r="BK17" s="9">
        <v>3217</v>
      </c>
      <c r="BL17" s="9">
        <v>3230</v>
      </c>
      <c r="BM17" s="9">
        <v>3241</v>
      </c>
      <c r="BN17" s="9">
        <v>3249</v>
      </c>
      <c r="BO17" s="9">
        <v>3253</v>
      </c>
      <c r="BP17" s="9">
        <v>3259</v>
      </c>
      <c r="BQ17" s="9">
        <v>3274</v>
      </c>
      <c r="BR17" s="9">
        <v>3274</v>
      </c>
      <c r="BS17" s="9">
        <v>3281</v>
      </c>
      <c r="BT17" s="9">
        <v>3285</v>
      </c>
      <c r="BU17" s="9">
        <v>3291</v>
      </c>
      <c r="BV17" s="9">
        <v>3296</v>
      </c>
      <c r="BW17" s="9">
        <v>3299</v>
      </c>
      <c r="BX17" s="9">
        <v>3304</v>
      </c>
      <c r="BY17" s="9">
        <v>3308</v>
      </c>
      <c r="BZ17" s="9">
        <v>3309</v>
      </c>
      <c r="CA17" s="9">
        <v>3316</v>
      </c>
      <c r="CB17" s="9">
        <v>3322</v>
      </c>
      <c r="CC17" s="9">
        <v>3326</v>
      </c>
      <c r="CD17" s="9">
        <v>3330</v>
      </c>
      <c r="CE17" s="9">
        <v>3333</v>
      </c>
      <c r="CF17" s="9">
        <v>3335</v>
      </c>
      <c r="CG17" s="9">
        <v>3335</v>
      </c>
      <c r="CH17" s="9">
        <v>3337</v>
      </c>
      <c r="CI17" s="9">
        <v>3339</v>
      </c>
      <c r="CJ17" s="9">
        <v>3340</v>
      </c>
      <c r="CK17" s="9">
        <v>3343</v>
      </c>
      <c r="CL17" s="9">
        <v>3343</v>
      </c>
      <c r="CM17" s="9">
        <v>3345</v>
      </c>
      <c r="CN17" s="9">
        <v>3345</v>
      </c>
      <c r="CO17" s="9">
        <v>3346</v>
      </c>
      <c r="CP17" s="9">
        <v>3346</v>
      </c>
      <c r="CQ17" s="9">
        <v>4636</v>
      </c>
      <c r="CR17" s="9">
        <v>4636</v>
      </c>
      <c r="CS17" s="9">
        <v>4636</v>
      </c>
      <c r="CT17" s="9">
        <v>4636</v>
      </c>
      <c r="CU17" s="9">
        <v>0</v>
      </c>
      <c r="CV17" s="9">
        <v>0</v>
      </c>
      <c r="CW17" s="9">
        <v>0</v>
      </c>
      <c r="CX17" s="9">
        <v>0</v>
      </c>
      <c r="CY17" s="9">
        <v>0</v>
      </c>
      <c r="CZ17" s="9">
        <v>0</v>
      </c>
      <c r="DA17" s="9">
        <v>0</v>
      </c>
      <c r="DB17" s="9">
        <v>0</v>
      </c>
      <c r="DC17" s="9">
        <v>0</v>
      </c>
      <c r="DD17" s="9">
        <v>0</v>
      </c>
      <c r="DE17" s="9">
        <v>0</v>
      </c>
      <c r="DF17" s="9">
        <v>0</v>
      </c>
      <c r="DG17" s="9">
        <v>0</v>
      </c>
      <c r="DH17" s="9">
        <v>0</v>
      </c>
      <c r="DI17" s="9">
        <v>0</v>
      </c>
      <c r="DJ17" s="9">
        <v>0</v>
      </c>
    </row>
    <row r="18" spans="1:114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Germany</v>
      </c>
      <c r="D18" s="6">
        <f t="shared" si="7"/>
        <v>4862</v>
      </c>
      <c r="E18" s="6">
        <f>IF(COUNTIF(I18:XFD18,"&gt;"&amp;0)=0,,HLOOKUP(COUNTIF(I18:XFD18,"&gt;"&amp;0)-1,I$1:XFD18,A18+1,FALSE))</f>
        <v>4862</v>
      </c>
      <c r="F18" s="7">
        <f>IF(COUNTIF(I18:XFD18,"&gt;"&amp;0)=0,,HLOOKUP(COUNTIF(I18:XFD18,"&gt;"&amp;0)-MIN($F$1+1,COUNTIF(I18:XFD18,"&gt;"&amp;0)),I$1:XFD18,A18+1,FALSE))</f>
        <v>3804</v>
      </c>
      <c r="G18" s="8">
        <f t="shared" si="8"/>
        <v>1.0503036850843865</v>
      </c>
      <c r="H18" s="13" t="s">
        <v>53</v>
      </c>
      <c r="I18" s="9">
        <v>9</v>
      </c>
      <c r="J18" s="9">
        <v>11</v>
      </c>
      <c r="K18" s="9">
        <v>17</v>
      </c>
      <c r="L18" s="9">
        <v>24</v>
      </c>
      <c r="M18" s="9">
        <v>28</v>
      </c>
      <c r="N18" s="9">
        <v>44</v>
      </c>
      <c r="O18" s="9">
        <v>67</v>
      </c>
      <c r="P18" s="9">
        <v>84</v>
      </c>
      <c r="Q18" s="9">
        <v>94</v>
      </c>
      <c r="R18" s="9">
        <v>123</v>
      </c>
      <c r="S18" s="9">
        <v>157</v>
      </c>
      <c r="T18" s="9">
        <v>206</v>
      </c>
      <c r="U18" s="9">
        <v>267</v>
      </c>
      <c r="V18" s="9">
        <v>342</v>
      </c>
      <c r="W18" s="9">
        <v>433</v>
      </c>
      <c r="X18" s="9">
        <v>533</v>
      </c>
      <c r="Y18" s="9">
        <v>645</v>
      </c>
      <c r="Z18" s="9">
        <v>775</v>
      </c>
      <c r="AA18" s="9">
        <v>920</v>
      </c>
      <c r="AB18" s="9">
        <v>1107</v>
      </c>
      <c r="AC18" s="9">
        <v>1275</v>
      </c>
      <c r="AD18" s="9">
        <v>1444</v>
      </c>
      <c r="AE18" s="9">
        <v>1584</v>
      </c>
      <c r="AF18" s="9">
        <v>1810</v>
      </c>
      <c r="AG18" s="9">
        <v>2016</v>
      </c>
      <c r="AH18" s="9">
        <v>2349</v>
      </c>
      <c r="AI18" s="9">
        <v>2607</v>
      </c>
      <c r="AJ18" s="9">
        <v>2767</v>
      </c>
      <c r="AK18" s="9">
        <v>2736</v>
      </c>
      <c r="AL18" s="9">
        <v>3022</v>
      </c>
      <c r="AM18" s="9">
        <v>3194</v>
      </c>
      <c r="AN18" s="9">
        <v>3294</v>
      </c>
      <c r="AO18" s="9">
        <v>3804</v>
      </c>
      <c r="AP18" s="9">
        <v>4052</v>
      </c>
      <c r="AQ18" s="9">
        <v>4352</v>
      </c>
      <c r="AR18" s="9">
        <v>4459</v>
      </c>
      <c r="AS18" s="9">
        <v>4586</v>
      </c>
      <c r="AT18" s="9">
        <v>4862</v>
      </c>
    </row>
    <row r="19" spans="1:114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Netherlands</v>
      </c>
      <c r="D19" s="6">
        <f t="shared" si="7"/>
        <v>3764</v>
      </c>
      <c r="E19" s="6">
        <f>IF(COUNTIF(I19:XFD19,"&gt;"&amp;0)=0,,HLOOKUP(COUNTIF(I19:XFD19,"&gt;"&amp;0)-1,I$1:XFD19,A19+1,FALSE))</f>
        <v>3764</v>
      </c>
      <c r="F19" s="7">
        <f>IF(COUNTIF(I19:XFD19,"&gt;"&amp;0)=0,,HLOOKUP(COUNTIF(I19:XFD19,"&gt;"&amp;0)-MIN($F$1+1,COUNTIF(I19:XFD19,"&gt;"&amp;0)),I$1:XFD19,A19+1,FALSE))</f>
        <v>3145</v>
      </c>
      <c r="G19" s="8">
        <f t="shared" si="8"/>
        <v>1.036587083568338</v>
      </c>
      <c r="H19" s="13" t="s">
        <v>89</v>
      </c>
      <c r="I19" s="9">
        <v>10</v>
      </c>
      <c r="J19" s="9">
        <v>12</v>
      </c>
      <c r="K19" s="9">
        <v>20</v>
      </c>
      <c r="L19" s="9">
        <v>24</v>
      </c>
      <c r="M19" s="9">
        <v>43</v>
      </c>
      <c r="N19" s="9">
        <v>58</v>
      </c>
      <c r="O19" s="9">
        <v>77</v>
      </c>
      <c r="P19" s="9">
        <v>107</v>
      </c>
      <c r="Q19" s="9">
        <v>137</v>
      </c>
      <c r="R19" s="9">
        <v>180</v>
      </c>
      <c r="S19" s="9">
        <v>214</v>
      </c>
      <c r="T19" s="9">
        <v>277</v>
      </c>
      <c r="U19" s="9">
        <v>357</v>
      </c>
      <c r="V19" s="9">
        <v>435</v>
      </c>
      <c r="W19" s="9">
        <v>547</v>
      </c>
      <c r="X19" s="9">
        <v>640</v>
      </c>
      <c r="Y19" s="9">
        <v>772</v>
      </c>
      <c r="Z19" s="9">
        <v>865</v>
      </c>
      <c r="AA19" s="9">
        <v>1040</v>
      </c>
      <c r="AB19" s="9">
        <v>1175</v>
      </c>
      <c r="AC19" s="9">
        <v>1341</v>
      </c>
      <c r="AD19" s="9">
        <v>1490</v>
      </c>
      <c r="AE19" s="9">
        <v>1656</v>
      </c>
      <c r="AF19" s="9">
        <v>1771</v>
      </c>
      <c r="AG19" s="9">
        <v>1874</v>
      </c>
      <c r="AH19" s="9">
        <v>2108</v>
      </c>
      <c r="AI19" s="9">
        <v>2255</v>
      </c>
      <c r="AJ19" s="9">
        <v>2403</v>
      </c>
      <c r="AK19" s="9">
        <v>2520</v>
      </c>
      <c r="AL19" s="9">
        <v>2653</v>
      </c>
      <c r="AM19" s="9">
        <v>2747</v>
      </c>
      <c r="AN19" s="9">
        <v>2833</v>
      </c>
      <c r="AO19" s="9">
        <v>2955</v>
      </c>
      <c r="AP19" s="9">
        <v>3145</v>
      </c>
      <c r="AQ19" s="9">
        <v>3327</v>
      </c>
      <c r="AR19" s="9">
        <v>3471</v>
      </c>
      <c r="AS19" s="9">
        <v>3613</v>
      </c>
      <c r="AT19" s="9">
        <v>3697</v>
      </c>
      <c r="AU19" s="9">
        <v>3764</v>
      </c>
    </row>
    <row r="20" spans="1:114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South America</v>
      </c>
      <c r="D20" s="6">
        <f t="shared" si="7"/>
        <v>4332</v>
      </c>
      <c r="E20" s="6">
        <f>IF(COUNTIF(I20:XFD20,"&gt;"&amp;0)=0,,HLOOKUP(COUNTIF(I20:XFD20,"&gt;"&amp;0)-1,I$1:XFD20,A20+1,FALSE))</f>
        <v>4332</v>
      </c>
      <c r="F20" s="7">
        <f>IF(COUNTIF(I20:XFD20,"&gt;"&amp;0)=0,,HLOOKUP(COUNTIF(I20:XFD20,"&gt;"&amp;0)-MIN($F$1+1,COUNTIF(I20:XFD20,"&gt;"&amp;0)),I$1:XFD20,A20+1,FALSE))</f>
        <v>2976</v>
      </c>
      <c r="G20" s="8">
        <f t="shared" si="8"/>
        <v>1.0779809949701531</v>
      </c>
      <c r="H20" s="13" t="s">
        <v>603</v>
      </c>
      <c r="I20" s="9">
        <v>9</v>
      </c>
      <c r="J20" s="9">
        <v>15</v>
      </c>
      <c r="K20" s="9">
        <v>25</v>
      </c>
      <c r="L20" s="9">
        <v>35</v>
      </c>
      <c r="M20" s="9">
        <v>56</v>
      </c>
      <c r="N20" s="9">
        <v>71</v>
      </c>
      <c r="O20" s="9">
        <v>100</v>
      </c>
      <c r="P20" s="9">
        <v>125</v>
      </c>
      <c r="Q20" s="9">
        <v>154</v>
      </c>
      <c r="R20" s="9">
        <v>188</v>
      </c>
      <c r="S20" s="9">
        <v>238</v>
      </c>
      <c r="T20" s="9">
        <v>295</v>
      </c>
      <c r="U20" s="9">
        <v>343</v>
      </c>
      <c r="V20" s="9">
        <v>430</v>
      </c>
      <c r="W20" s="9">
        <v>511</v>
      </c>
      <c r="X20" s="9">
        <v>661</v>
      </c>
      <c r="Y20" s="9">
        <v>750</v>
      </c>
      <c r="Z20" s="9">
        <v>892</v>
      </c>
      <c r="AA20" s="9">
        <v>983</v>
      </c>
      <c r="AB20" s="9">
        <v>1106</v>
      </c>
      <c r="AC20" s="9">
        <v>1277</v>
      </c>
      <c r="AD20" s="9">
        <v>1503</v>
      </c>
      <c r="AE20" s="9">
        <v>1728</v>
      </c>
      <c r="AF20" s="9">
        <v>1930</v>
      </c>
      <c r="AG20" s="9">
        <v>2067</v>
      </c>
      <c r="AH20" s="9">
        <v>2262</v>
      </c>
      <c r="AI20" s="9">
        <v>2431</v>
      </c>
      <c r="AJ20" s="9">
        <v>2702</v>
      </c>
      <c r="AK20" s="9">
        <v>2976</v>
      </c>
      <c r="AL20" s="9">
        <v>3239</v>
      </c>
      <c r="AM20" s="9">
        <v>3540</v>
      </c>
      <c r="AN20" s="9">
        <v>3874</v>
      </c>
      <c r="AO20" s="9">
        <v>4099</v>
      </c>
      <c r="AP20" s="9">
        <v>4332</v>
      </c>
    </row>
    <row r="21" spans="1:114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Brazil</v>
      </c>
      <c r="D21" s="6">
        <f t="shared" si="7"/>
        <v>2587</v>
      </c>
      <c r="E21" s="6">
        <f>IF(COUNTIF(I21:XFD21,"&gt;"&amp;0)=0,,HLOOKUP(COUNTIF(I21:XFD21,"&gt;"&amp;0)-1,I$1:XFD21,A21+1,FALSE))</f>
        <v>2587</v>
      </c>
      <c r="F21" s="7">
        <f>IF(COUNTIF(I21:XFD21,"&gt;"&amp;0)=0,,HLOOKUP(COUNTIF(I21:XFD21,"&gt;"&amp;0)-MIN($F$1+1,COUNTIF(I21:XFD21,"&gt;"&amp;0)),I$1:XFD21,A21+1,FALSE))</f>
        <v>1736</v>
      </c>
      <c r="G21" s="8">
        <f t="shared" si="8"/>
        <v>1.0830520820446459</v>
      </c>
      <c r="H21" s="13" t="s">
        <v>81</v>
      </c>
      <c r="I21" s="9">
        <v>11</v>
      </c>
      <c r="J21" s="9">
        <v>15</v>
      </c>
      <c r="K21" s="9">
        <v>25</v>
      </c>
      <c r="L21" s="9">
        <v>34</v>
      </c>
      <c r="M21" s="9">
        <v>46</v>
      </c>
      <c r="N21" s="9">
        <v>59</v>
      </c>
      <c r="O21" s="9">
        <v>77</v>
      </c>
      <c r="P21" s="9">
        <v>92</v>
      </c>
      <c r="Q21" s="9">
        <v>111</v>
      </c>
      <c r="R21" s="9">
        <v>136</v>
      </c>
      <c r="S21" s="9">
        <v>159</v>
      </c>
      <c r="T21" s="9">
        <v>201</v>
      </c>
      <c r="U21" s="9">
        <v>240</v>
      </c>
      <c r="V21" s="9">
        <v>324</v>
      </c>
      <c r="W21" s="9">
        <v>359</v>
      </c>
      <c r="X21" s="9">
        <v>445</v>
      </c>
      <c r="Y21" s="9">
        <v>486</v>
      </c>
      <c r="Z21" s="9">
        <v>564</v>
      </c>
      <c r="AA21" s="9">
        <v>686</v>
      </c>
      <c r="AB21" s="9">
        <v>819</v>
      </c>
      <c r="AC21" s="9">
        <v>950</v>
      </c>
      <c r="AD21" s="9">
        <v>1057</v>
      </c>
      <c r="AE21" s="9">
        <v>1124</v>
      </c>
      <c r="AF21" s="9">
        <v>1223</v>
      </c>
      <c r="AG21" s="9">
        <v>1328</v>
      </c>
      <c r="AH21" s="9">
        <v>1532</v>
      </c>
      <c r="AI21" s="9">
        <v>1736</v>
      </c>
      <c r="AJ21" s="9">
        <v>1924</v>
      </c>
      <c r="AK21" s="9">
        <v>2141</v>
      </c>
      <c r="AL21" s="9">
        <v>2354</v>
      </c>
      <c r="AM21" s="9">
        <v>2462</v>
      </c>
      <c r="AN21" s="9">
        <v>2587</v>
      </c>
    </row>
    <row r="22" spans="1:114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Turkey</v>
      </c>
      <c r="D22" s="6">
        <f t="shared" si="7"/>
        <v>2140</v>
      </c>
      <c r="E22" s="6">
        <f>IF(COUNTIF(I22:XFD22,"&gt;"&amp;0)=0,,HLOOKUP(COUNTIF(I22:XFD22,"&gt;"&amp;0)-1,I$1:XFD22,A22+1,FALSE))</f>
        <v>2140</v>
      </c>
      <c r="F22" s="7">
        <f>IF(COUNTIF(I22:XFD22,"&gt;"&amp;0)=0,,HLOOKUP(COUNTIF(I22:XFD22,"&gt;"&amp;0)-MIN($F$1+1,COUNTIF(I22:XFD22,"&gt;"&amp;0)),I$1:XFD22,A22+1,FALSE))</f>
        <v>1518</v>
      </c>
      <c r="G22" s="8">
        <f t="shared" si="8"/>
        <v>1.0710960071861588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  <c r="T22" s="9">
        <v>277</v>
      </c>
      <c r="U22" s="9">
        <v>356</v>
      </c>
      <c r="V22" s="9">
        <v>425</v>
      </c>
      <c r="W22" s="9">
        <v>501</v>
      </c>
      <c r="X22" s="9">
        <v>574</v>
      </c>
      <c r="Y22" s="9">
        <v>649</v>
      </c>
      <c r="Z22" s="9">
        <v>725</v>
      </c>
      <c r="AA22" s="9">
        <v>812</v>
      </c>
      <c r="AB22" s="9">
        <v>908</v>
      </c>
      <c r="AC22" s="9">
        <v>1006</v>
      </c>
      <c r="AD22" s="9">
        <v>1101</v>
      </c>
      <c r="AE22" s="9">
        <v>1198</v>
      </c>
      <c r="AF22" s="9">
        <v>1296</v>
      </c>
      <c r="AG22" s="9">
        <v>1403</v>
      </c>
      <c r="AH22" s="9">
        <v>1518</v>
      </c>
      <c r="AI22" s="9">
        <v>1643</v>
      </c>
      <c r="AJ22" s="9">
        <v>1769</v>
      </c>
      <c r="AK22" s="9">
        <v>1890</v>
      </c>
      <c r="AL22" s="9">
        <v>2017</v>
      </c>
      <c r="AM22" s="9">
        <v>2140</v>
      </c>
    </row>
    <row r="23" spans="1:114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Switzerland</v>
      </c>
      <c r="D23" s="6">
        <f t="shared" si="7"/>
        <v>1429</v>
      </c>
      <c r="E23" s="6">
        <f>IF(COUNTIF(I23:XFD23,"&gt;"&amp;0)=0,,HLOOKUP(COUNTIF(I23:XFD23,"&gt;"&amp;0)-1,I$1:XFD23,A23+1,FALSE))</f>
        <v>1429</v>
      </c>
      <c r="F23" s="7">
        <f>IF(COUNTIF(I23:XFD23,"&gt;"&amp;0)=0,,HLOOKUP(COUNTIF(I23:XFD23,"&gt;"&amp;0)-MIN($F$1+1,COUNTIF(I23:XFD23,"&gt;"&amp;0)),I$1:XFD23,A23+1,FALSE))</f>
        <v>1239</v>
      </c>
      <c r="G23" s="8">
        <f t="shared" si="8"/>
        <v>1.0289450553450403</v>
      </c>
      <c r="H23" s="13" t="s">
        <v>77</v>
      </c>
      <c r="I23" s="9">
        <v>11</v>
      </c>
      <c r="J23" s="9">
        <v>13</v>
      </c>
      <c r="K23" s="9">
        <v>14</v>
      </c>
      <c r="L23" s="9">
        <v>14</v>
      </c>
      <c r="M23" s="9">
        <v>27</v>
      </c>
      <c r="N23" s="9">
        <v>28</v>
      </c>
      <c r="O23" s="9">
        <v>41</v>
      </c>
      <c r="P23" s="9">
        <v>54</v>
      </c>
      <c r="Q23" s="9">
        <v>75</v>
      </c>
      <c r="R23" s="9">
        <v>98</v>
      </c>
      <c r="S23" s="9">
        <v>120</v>
      </c>
      <c r="T23" s="9">
        <v>122</v>
      </c>
      <c r="U23" s="9">
        <v>153</v>
      </c>
      <c r="V23" s="9">
        <v>191</v>
      </c>
      <c r="W23" s="9">
        <v>231</v>
      </c>
      <c r="X23" s="9">
        <v>264</v>
      </c>
      <c r="Y23" s="9">
        <v>300</v>
      </c>
      <c r="Z23" s="9">
        <v>359</v>
      </c>
      <c r="AA23" s="9">
        <v>433</v>
      </c>
      <c r="AB23" s="9">
        <v>488</v>
      </c>
      <c r="AC23" s="9">
        <v>536</v>
      </c>
      <c r="AD23" s="9">
        <v>591</v>
      </c>
      <c r="AE23" s="9">
        <v>666</v>
      </c>
      <c r="AF23" s="9">
        <v>715</v>
      </c>
      <c r="AG23" s="9">
        <v>765</v>
      </c>
      <c r="AH23" s="9">
        <v>821</v>
      </c>
      <c r="AI23" s="9">
        <v>895</v>
      </c>
      <c r="AJ23" s="9">
        <v>948</v>
      </c>
      <c r="AK23" s="9">
        <v>1002</v>
      </c>
      <c r="AL23" s="9">
        <v>1036</v>
      </c>
      <c r="AM23" s="9">
        <v>1106</v>
      </c>
      <c r="AN23" s="9">
        <v>1138</v>
      </c>
      <c r="AO23" s="9">
        <v>1174</v>
      </c>
      <c r="AP23" s="9">
        <v>1239</v>
      </c>
      <c r="AQ23" s="9">
        <v>1281</v>
      </c>
      <c r="AR23" s="9">
        <v>1327</v>
      </c>
      <c r="AS23" s="9">
        <v>1368</v>
      </c>
      <c r="AT23" s="9">
        <v>1393</v>
      </c>
      <c r="AU23" s="9">
        <v>1429</v>
      </c>
    </row>
    <row r="24" spans="1:114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Sweden</v>
      </c>
      <c r="D24" s="6">
        <f t="shared" si="7"/>
        <v>1580</v>
      </c>
      <c r="E24" s="6">
        <f>IF(COUNTIF(I24:XFD24,"&gt;"&amp;0)=0,,HLOOKUP(COUNTIF(I24:XFD24,"&gt;"&amp;0)-1,I$1:XFD24,A24+1,FALSE))</f>
        <v>1580</v>
      </c>
      <c r="F24" s="7">
        <f>IF(COUNTIF(I24:XFD24,"&gt;"&amp;0)=0,,HLOOKUP(COUNTIF(I24:XFD24,"&gt;"&amp;0)-MIN($F$1+1,COUNTIF(I24:XFD24,"&gt;"&amp;0)),I$1:XFD24,A24+1,FALSE))</f>
        <v>1203</v>
      </c>
      <c r="G24" s="8">
        <f t="shared" si="8"/>
        <v>1.0560349507201821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  <c r="W24" s="9">
        <v>239</v>
      </c>
      <c r="X24" s="9">
        <v>308</v>
      </c>
      <c r="Y24" s="9">
        <v>358</v>
      </c>
      <c r="Z24" s="9">
        <v>373</v>
      </c>
      <c r="AA24" s="9">
        <v>401</v>
      </c>
      <c r="AB24" s="9">
        <v>477</v>
      </c>
      <c r="AC24" s="9">
        <v>591</v>
      </c>
      <c r="AD24" s="9">
        <v>687</v>
      </c>
      <c r="AE24" s="9">
        <v>793</v>
      </c>
      <c r="AF24" s="9">
        <v>870</v>
      </c>
      <c r="AG24" s="9">
        <v>887</v>
      </c>
      <c r="AH24" s="9">
        <v>899</v>
      </c>
      <c r="AI24" s="9">
        <v>919</v>
      </c>
      <c r="AJ24" s="9">
        <v>1033</v>
      </c>
      <c r="AK24" s="9">
        <v>1203</v>
      </c>
      <c r="AL24" s="9">
        <v>1333</v>
      </c>
      <c r="AM24" s="9">
        <v>1400</v>
      </c>
      <c r="AN24" s="9">
        <v>1511</v>
      </c>
      <c r="AO24" s="9">
        <v>1540</v>
      </c>
      <c r="AP24" s="9">
        <v>1580</v>
      </c>
    </row>
    <row r="25" spans="1:114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Africa</v>
      </c>
      <c r="D25" s="6">
        <f t="shared" si="7"/>
        <v>1054</v>
      </c>
      <c r="E25" s="6">
        <f>IF(COUNTIF(I25:XFD25,"&gt;"&amp;0)=0,,HLOOKUP(COUNTIF(I25:XFD25,"&gt;"&amp;0)-1,I$1:XFD25,A25+1,FALSE))</f>
        <v>1054</v>
      </c>
      <c r="F25" s="7">
        <f>IF(COUNTIF(I25:XFD25,"&gt;"&amp;0)=0,,HLOOKUP(COUNTIF(I25:XFD25,"&gt;"&amp;0)-MIN($F$1+1,COUNTIF(I25:XFD25,"&gt;"&amp;0)),I$1:XFD25,A25+1,FALSE))</f>
        <v>827</v>
      </c>
      <c r="G25" s="8">
        <f t="shared" si="8"/>
        <v>1.0497044063936254</v>
      </c>
      <c r="H25" s="13" t="s">
        <v>604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  <c r="Z25" s="9">
        <v>206</v>
      </c>
      <c r="AA25" s="9">
        <v>254</v>
      </c>
      <c r="AB25" s="9">
        <v>298</v>
      </c>
      <c r="AC25" s="9">
        <v>346</v>
      </c>
      <c r="AD25" s="9">
        <v>398</v>
      </c>
      <c r="AE25" s="9">
        <v>440</v>
      </c>
      <c r="AF25" s="9">
        <v>483</v>
      </c>
      <c r="AG25" s="9">
        <v>518</v>
      </c>
      <c r="AH25" s="9">
        <v>571</v>
      </c>
      <c r="AI25" s="9">
        <v>630</v>
      </c>
      <c r="AJ25" s="9">
        <v>675</v>
      </c>
      <c r="AK25" s="9">
        <v>718</v>
      </c>
      <c r="AL25" s="9">
        <v>760</v>
      </c>
      <c r="AM25" s="9">
        <v>794</v>
      </c>
      <c r="AN25" s="9">
        <v>827</v>
      </c>
      <c r="AO25" s="9">
        <v>881</v>
      </c>
      <c r="AP25" s="9">
        <v>924</v>
      </c>
      <c r="AQ25" s="9">
        <v>963</v>
      </c>
      <c r="AR25" s="9">
        <v>1020</v>
      </c>
      <c r="AS25" s="9">
        <v>1054</v>
      </c>
    </row>
    <row r="26" spans="1:114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Canada</v>
      </c>
      <c r="D26" s="6">
        <f t="shared" si="7"/>
        <v>1725</v>
      </c>
      <c r="E26" s="6">
        <f>IF(COUNTIF(I26:XFD26,"&gt;"&amp;0)=0,,HLOOKUP(COUNTIF(I26:XFD26,"&gt;"&amp;0)-1,I$1:XFD26,A26+1,FALSE))</f>
        <v>1725</v>
      </c>
      <c r="F26" s="7">
        <f>IF(COUNTIF(I26:XFD26,"&gt;"&amp;0)=0,,HLOOKUP(COUNTIF(I26:XFD26,"&gt;"&amp;0)-MIN($F$1+1,COUNTIF(I26:XFD26,"&gt;"&amp;0)),I$1:XFD26,A26+1,FALSE))</f>
        <v>1006</v>
      </c>
      <c r="G26" s="8">
        <f t="shared" si="8"/>
        <v>1.1138795321554138</v>
      </c>
      <c r="H26" s="13" t="s">
        <v>45</v>
      </c>
      <c r="I26" s="9">
        <v>8</v>
      </c>
      <c r="J26" s="9">
        <v>9</v>
      </c>
      <c r="K26" s="9">
        <v>12</v>
      </c>
      <c r="L26" s="9">
        <v>19</v>
      </c>
      <c r="M26" s="9">
        <v>21</v>
      </c>
      <c r="N26" s="9">
        <v>25</v>
      </c>
      <c r="O26" s="9">
        <v>26</v>
      </c>
      <c r="P26" s="9">
        <v>30</v>
      </c>
      <c r="Q26" s="9">
        <v>38</v>
      </c>
      <c r="R26" s="9">
        <v>54</v>
      </c>
      <c r="S26" s="9">
        <v>61</v>
      </c>
      <c r="T26" s="9">
        <v>64</v>
      </c>
      <c r="U26" s="9">
        <v>80</v>
      </c>
      <c r="V26" s="9">
        <v>101</v>
      </c>
      <c r="W26" s="9">
        <v>109</v>
      </c>
      <c r="X26" s="9">
        <v>139</v>
      </c>
      <c r="Y26" s="9">
        <v>179</v>
      </c>
      <c r="Z26" s="9">
        <v>218</v>
      </c>
      <c r="AA26" s="9">
        <v>259</v>
      </c>
      <c r="AB26" s="9">
        <v>339</v>
      </c>
      <c r="AC26" s="9">
        <v>375</v>
      </c>
      <c r="AD26" s="9">
        <v>407</v>
      </c>
      <c r="AE26" s="9">
        <v>503</v>
      </c>
      <c r="AF26" s="9">
        <v>557</v>
      </c>
      <c r="AG26" s="9">
        <v>654</v>
      </c>
      <c r="AH26" s="9">
        <v>714</v>
      </c>
      <c r="AI26" s="9">
        <v>779</v>
      </c>
      <c r="AJ26" s="9">
        <v>899</v>
      </c>
      <c r="AK26" s="9">
        <v>1006</v>
      </c>
      <c r="AL26" s="9">
        <v>1257</v>
      </c>
      <c r="AM26" s="9">
        <v>1354</v>
      </c>
      <c r="AN26" s="9">
        <v>1399</v>
      </c>
      <c r="AO26" s="9">
        <v>1563</v>
      </c>
      <c r="AP26" s="9">
        <v>1725</v>
      </c>
    </row>
    <row r="27" spans="1:114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Portugal</v>
      </c>
      <c r="D27" s="6">
        <f t="shared" si="7"/>
        <v>735</v>
      </c>
      <c r="E27" s="6">
        <f>IF(COUNTIF(I27:XFD27,"&gt;"&amp;0)=0,,HLOOKUP(COUNTIF(I27:XFD27,"&gt;"&amp;0)-1,I$1:XFD27,A27+1,FALSE))</f>
        <v>735</v>
      </c>
      <c r="F27" s="7">
        <f>IF(COUNTIF(I27:XFD27,"&gt;"&amp;0)=0,,HLOOKUP(COUNTIF(I27:XFD27,"&gt;"&amp;0)-MIN($F$1+1,COUNTIF(I27:XFD27,"&gt;"&amp;0)),I$1:XFD27,A27+1,FALSE))</f>
        <v>599</v>
      </c>
      <c r="G27" s="8">
        <f t="shared" si="8"/>
        <v>1.0417706152895634</v>
      </c>
      <c r="H27" s="13" t="s">
        <v>108</v>
      </c>
      <c r="I27" s="9">
        <v>12</v>
      </c>
      <c r="J27" s="9">
        <v>14</v>
      </c>
      <c r="K27" s="9">
        <v>23</v>
      </c>
      <c r="L27" s="9">
        <v>33</v>
      </c>
      <c r="M27" s="9">
        <v>43</v>
      </c>
      <c r="N27" s="9">
        <v>60</v>
      </c>
      <c r="O27" s="9">
        <v>76</v>
      </c>
      <c r="P27" s="9">
        <v>100</v>
      </c>
      <c r="Q27" s="9">
        <v>119</v>
      </c>
      <c r="R27" s="9">
        <v>140</v>
      </c>
      <c r="S27" s="9">
        <v>160</v>
      </c>
      <c r="T27" s="9">
        <v>187</v>
      </c>
      <c r="U27" s="9">
        <v>209</v>
      </c>
      <c r="V27" s="9">
        <v>246</v>
      </c>
      <c r="W27" s="9">
        <v>266</v>
      </c>
      <c r="X27" s="9">
        <v>295</v>
      </c>
      <c r="Y27" s="9">
        <v>311</v>
      </c>
      <c r="Z27" s="9">
        <v>345</v>
      </c>
      <c r="AA27" s="9">
        <v>380</v>
      </c>
      <c r="AB27" s="9">
        <v>409</v>
      </c>
      <c r="AC27" s="9">
        <v>435</v>
      </c>
      <c r="AD27" s="9">
        <v>470</v>
      </c>
      <c r="AE27" s="9">
        <v>504</v>
      </c>
      <c r="AF27" s="9">
        <v>535</v>
      </c>
      <c r="AG27" s="9">
        <v>567</v>
      </c>
      <c r="AH27" s="9">
        <v>599</v>
      </c>
      <c r="AI27" s="9">
        <v>629</v>
      </c>
      <c r="AJ27" s="9">
        <v>657</v>
      </c>
      <c r="AK27" s="9">
        <v>687</v>
      </c>
      <c r="AL27" s="9">
        <v>714</v>
      </c>
      <c r="AM27" s="9">
        <v>735</v>
      </c>
    </row>
    <row r="28" spans="1:114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Indonesia</v>
      </c>
      <c r="D28" s="6">
        <f t="shared" si="7"/>
        <v>590</v>
      </c>
      <c r="E28" s="6">
        <f>IF(COUNTIF(I28:XFD28,"&gt;"&amp;0)=0,,HLOOKUP(COUNTIF(I28:XFD28,"&gt;"&amp;0)-1,I$1:XFD28,A28+1,FALSE))</f>
        <v>590</v>
      </c>
      <c r="F28" s="7">
        <f>IF(COUNTIF(I28:XFD28,"&gt;"&amp;0)=0,,HLOOKUP(COUNTIF(I28:XFD28,"&gt;"&amp;0)-MIN($F$1+1,COUNTIF(I28:XFD28,"&gt;"&amp;0)),I$1:XFD28,A28+1,FALSE))</f>
        <v>469</v>
      </c>
      <c r="G28" s="8">
        <f t="shared" si="8"/>
        <v>1.0469738481536197</v>
      </c>
      <c r="H28" s="13" t="s">
        <v>107</v>
      </c>
      <c r="I28" s="9">
        <v>19</v>
      </c>
      <c r="J28" s="9">
        <v>25</v>
      </c>
      <c r="K28" s="9">
        <v>32</v>
      </c>
      <c r="L28" s="9">
        <v>38</v>
      </c>
      <c r="M28" s="9">
        <v>48</v>
      </c>
      <c r="N28" s="9">
        <v>49</v>
      </c>
      <c r="O28" s="9">
        <v>55</v>
      </c>
      <c r="P28" s="9">
        <v>58</v>
      </c>
      <c r="Q28" s="9">
        <v>78</v>
      </c>
      <c r="R28" s="9">
        <v>87</v>
      </c>
      <c r="S28" s="9">
        <v>102</v>
      </c>
      <c r="T28" s="9">
        <v>114</v>
      </c>
      <c r="U28" s="9">
        <v>122</v>
      </c>
      <c r="V28" s="9">
        <v>136</v>
      </c>
      <c r="W28" s="9">
        <v>157</v>
      </c>
      <c r="X28" s="9">
        <v>170</v>
      </c>
      <c r="Y28" s="9">
        <v>181</v>
      </c>
      <c r="Z28" s="9">
        <v>191</v>
      </c>
      <c r="AA28" s="9">
        <v>198</v>
      </c>
      <c r="AB28" s="9">
        <v>209</v>
      </c>
      <c r="AC28" s="9">
        <v>221</v>
      </c>
      <c r="AD28" s="9">
        <v>240</v>
      </c>
      <c r="AE28" s="9">
        <v>280</v>
      </c>
      <c r="AF28" s="9">
        <v>306</v>
      </c>
      <c r="AG28" s="9">
        <v>327</v>
      </c>
      <c r="AH28" s="9">
        <v>373</v>
      </c>
      <c r="AI28" s="9">
        <v>399</v>
      </c>
      <c r="AJ28" s="9">
        <v>459</v>
      </c>
      <c r="AK28" s="9">
        <v>469</v>
      </c>
      <c r="AL28" s="9">
        <v>496</v>
      </c>
      <c r="AM28" s="9">
        <v>520</v>
      </c>
      <c r="AN28" s="9">
        <v>535</v>
      </c>
      <c r="AO28" s="9">
        <v>582</v>
      </c>
      <c r="AP28" s="9">
        <v>590</v>
      </c>
    </row>
    <row r="29" spans="1:114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Austria</v>
      </c>
      <c r="D29" s="6">
        <f t="shared" si="7"/>
        <v>470</v>
      </c>
      <c r="E29" s="6">
        <f>IF(COUNTIF(I29:XFD29,"&gt;"&amp;0)=0,,HLOOKUP(COUNTIF(I29:XFD29,"&gt;"&amp;0)-1,I$1:XFD29,A29+1,FALSE))</f>
        <v>470</v>
      </c>
      <c r="F29" s="7">
        <f>IF(COUNTIF(I29:XFD29,"&gt;"&amp;0)=0,,HLOOKUP(COUNTIF(I29:XFD29,"&gt;"&amp;0)-MIN($F$1+1,COUNTIF(I29:XFD29,"&gt;"&amp;0)),I$1:XFD29,A29+1,FALSE))</f>
        <v>393</v>
      </c>
      <c r="G29" s="8">
        <f t="shared" si="8"/>
        <v>1.0364325920393527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  <c r="P29" s="9">
        <v>68</v>
      </c>
      <c r="Q29" s="9">
        <v>86</v>
      </c>
      <c r="R29" s="9">
        <v>108</v>
      </c>
      <c r="S29" s="9">
        <v>128</v>
      </c>
      <c r="T29" s="9">
        <v>146</v>
      </c>
      <c r="U29" s="9">
        <v>158</v>
      </c>
      <c r="V29" s="9">
        <v>168</v>
      </c>
      <c r="W29" s="9">
        <v>186</v>
      </c>
      <c r="X29" s="9">
        <v>204</v>
      </c>
      <c r="Y29" s="9">
        <v>220</v>
      </c>
      <c r="Z29" s="9">
        <v>243</v>
      </c>
      <c r="AA29" s="9">
        <v>273</v>
      </c>
      <c r="AB29" s="9">
        <v>295</v>
      </c>
      <c r="AC29" s="9">
        <v>319</v>
      </c>
      <c r="AD29" s="9">
        <v>337</v>
      </c>
      <c r="AE29" s="9">
        <v>350</v>
      </c>
      <c r="AF29" s="9">
        <v>368</v>
      </c>
      <c r="AG29" s="9">
        <v>384</v>
      </c>
      <c r="AH29" s="9">
        <v>393</v>
      </c>
      <c r="AI29" s="9">
        <v>410</v>
      </c>
      <c r="AJ29" s="9">
        <v>431</v>
      </c>
      <c r="AK29" s="9">
        <v>443</v>
      </c>
      <c r="AL29" s="9">
        <v>452</v>
      </c>
      <c r="AM29" s="9">
        <v>470</v>
      </c>
    </row>
    <row r="30" spans="1:114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Ireland</v>
      </c>
      <c r="D30" s="6">
        <f t="shared" si="7"/>
        <v>687</v>
      </c>
      <c r="E30" s="6">
        <f>IF(COUNTIF(I30:XFD30,"&gt;"&amp;0)=0,,HLOOKUP(COUNTIF(I30:XFD30,"&gt;"&amp;0)-1,I$1:XFD30,A30+1,FALSE))</f>
        <v>687</v>
      </c>
      <c r="F30" s="7">
        <f>IF(COUNTIF(I30:XFD30,"&gt;"&amp;0)=0,,HLOOKUP(COUNTIF(I30:XFD30,"&gt;"&amp;0)-MIN($F$1+1,COUNTIF(I30:XFD30,"&gt;"&amp;0)),I$1:XFD30,A30+1,FALSE))</f>
        <v>444</v>
      </c>
      <c r="G30" s="8">
        <f t="shared" si="8"/>
        <v>1.0912261212956149</v>
      </c>
      <c r="H30" s="13" t="s">
        <v>98</v>
      </c>
      <c r="I30" s="9">
        <v>9</v>
      </c>
      <c r="J30" s="9">
        <v>19</v>
      </c>
      <c r="K30" s="9">
        <v>22</v>
      </c>
      <c r="L30" s="9">
        <v>36</v>
      </c>
      <c r="M30" s="9">
        <v>46</v>
      </c>
      <c r="N30" s="9">
        <v>54</v>
      </c>
      <c r="O30" s="9">
        <v>71</v>
      </c>
      <c r="P30" s="9">
        <v>85</v>
      </c>
      <c r="Q30" s="9">
        <v>98</v>
      </c>
      <c r="R30" s="9">
        <v>120</v>
      </c>
      <c r="S30" s="9">
        <v>137</v>
      </c>
      <c r="T30" s="9">
        <v>158</v>
      </c>
      <c r="U30" s="9">
        <v>174</v>
      </c>
      <c r="V30" s="9">
        <v>210</v>
      </c>
      <c r="W30" s="9">
        <v>235</v>
      </c>
      <c r="X30" s="9">
        <v>263</v>
      </c>
      <c r="Y30" s="9">
        <v>287</v>
      </c>
      <c r="Z30" s="9">
        <v>320</v>
      </c>
      <c r="AA30" s="9">
        <v>334</v>
      </c>
      <c r="AB30" s="9">
        <v>365</v>
      </c>
      <c r="AC30" s="9">
        <v>406</v>
      </c>
      <c r="AD30" s="9">
        <v>444</v>
      </c>
      <c r="AE30" s="9">
        <v>486</v>
      </c>
      <c r="AF30" s="9">
        <v>530</v>
      </c>
      <c r="AG30" s="9">
        <v>571</v>
      </c>
      <c r="AH30" s="9">
        <v>610</v>
      </c>
      <c r="AI30" s="9">
        <v>687</v>
      </c>
    </row>
    <row r="31" spans="1:114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Ecuador</v>
      </c>
      <c r="D31" s="6">
        <f t="shared" si="7"/>
        <v>507</v>
      </c>
      <c r="E31" s="6">
        <f>IF(COUNTIF(I31:XFD31,"&gt;"&amp;0)=0,,HLOOKUP(COUNTIF(I31:XFD31,"&gt;"&amp;0)-1,I$1:XFD31,A31+1,FALSE))</f>
        <v>507</v>
      </c>
      <c r="F31" s="7">
        <f>IF(COUNTIF(I31:XFD31,"&gt;"&amp;0)=0,,HLOOKUP(COUNTIF(I31:XFD31,"&gt;"&amp;0)-MIN($F$1+1,COUNTIF(I31:XFD31,"&gt;"&amp;0)),I$1:XFD31,A31+1,FALSE))</f>
        <v>388</v>
      </c>
      <c r="G31" s="8">
        <f t="shared" si="8"/>
        <v>1.0549581868167777</v>
      </c>
      <c r="H31" s="13" t="s">
        <v>103</v>
      </c>
      <c r="I31" s="9">
        <v>14</v>
      </c>
      <c r="J31" s="9">
        <v>18</v>
      </c>
      <c r="K31" s="9">
        <v>27</v>
      </c>
      <c r="L31" s="9">
        <v>28</v>
      </c>
      <c r="M31" s="9">
        <v>34</v>
      </c>
      <c r="N31" s="9">
        <v>36</v>
      </c>
      <c r="O31" s="9">
        <v>48</v>
      </c>
      <c r="P31" s="9">
        <v>58</v>
      </c>
      <c r="Q31" s="9">
        <v>60</v>
      </c>
      <c r="R31" s="9">
        <v>75</v>
      </c>
      <c r="S31" s="9">
        <v>93</v>
      </c>
      <c r="T31" s="9">
        <v>120</v>
      </c>
      <c r="U31" s="9">
        <v>145</v>
      </c>
      <c r="V31" s="9">
        <v>172</v>
      </c>
      <c r="W31" s="9">
        <v>180</v>
      </c>
      <c r="X31" s="9">
        <v>191</v>
      </c>
      <c r="Y31" s="9">
        <v>191</v>
      </c>
      <c r="Z31" s="9">
        <v>242</v>
      </c>
      <c r="AA31" s="9">
        <v>272</v>
      </c>
      <c r="AB31" s="9">
        <v>297</v>
      </c>
      <c r="AC31" s="9">
        <v>315</v>
      </c>
      <c r="AD31" s="9">
        <v>333</v>
      </c>
      <c r="AE31" s="9">
        <v>355</v>
      </c>
      <c r="AF31" s="9">
        <v>369</v>
      </c>
      <c r="AG31" s="9">
        <v>388</v>
      </c>
      <c r="AH31" s="9">
        <v>403</v>
      </c>
      <c r="AI31" s="9">
        <v>421</v>
      </c>
      <c r="AJ31" s="9">
        <v>456</v>
      </c>
      <c r="AK31" s="9">
        <v>474</v>
      </c>
      <c r="AL31" s="9">
        <v>507</v>
      </c>
    </row>
    <row r="32" spans="1:114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India</v>
      </c>
      <c r="D32" s="6">
        <f t="shared" si="7"/>
        <v>592</v>
      </c>
      <c r="E32" s="6">
        <f>IF(COUNTIF(I32:XFD32,"&gt;"&amp;0)=0,,HLOOKUP(COUNTIF(I32:XFD32,"&gt;"&amp;0)-1,I$1:XFD32,A32+1,FALSE))</f>
        <v>592</v>
      </c>
      <c r="F32" s="7">
        <f>IF(COUNTIF(I32:XFD32,"&gt;"&amp;0)=0,,HLOOKUP(COUNTIF(I32:XFD32,"&gt;"&amp;0)-MIN($F$1+1,COUNTIF(I32:XFD32,"&gt;"&amp;0)),I$1:XFD32,A32+1,FALSE))</f>
        <v>405</v>
      </c>
      <c r="G32" s="8">
        <f t="shared" si="8"/>
        <v>1.0788804828543177</v>
      </c>
      <c r="H32" s="13" t="s">
        <v>57</v>
      </c>
      <c r="I32" s="9">
        <v>10</v>
      </c>
      <c r="J32" s="9">
        <v>10</v>
      </c>
      <c r="K32" s="9">
        <v>12</v>
      </c>
      <c r="L32" s="9">
        <v>20</v>
      </c>
      <c r="M32" s="9">
        <v>20</v>
      </c>
      <c r="N32" s="9">
        <v>24</v>
      </c>
      <c r="O32" s="9">
        <v>27</v>
      </c>
      <c r="P32" s="9">
        <v>32</v>
      </c>
      <c r="Q32" s="9">
        <v>35</v>
      </c>
      <c r="R32" s="9">
        <v>58</v>
      </c>
      <c r="S32" s="9">
        <v>72</v>
      </c>
      <c r="T32" s="9">
        <v>72</v>
      </c>
      <c r="U32" s="9">
        <v>86</v>
      </c>
      <c r="V32" s="9">
        <v>99</v>
      </c>
      <c r="W32" s="9">
        <v>136</v>
      </c>
      <c r="X32" s="9">
        <v>150</v>
      </c>
      <c r="Y32" s="9">
        <v>178</v>
      </c>
      <c r="Z32" s="9">
        <v>226</v>
      </c>
      <c r="AA32" s="9">
        <v>246</v>
      </c>
      <c r="AB32" s="9">
        <v>288</v>
      </c>
      <c r="AC32" s="9">
        <v>331</v>
      </c>
      <c r="AD32" s="9">
        <v>358</v>
      </c>
      <c r="AE32" s="9">
        <v>393</v>
      </c>
      <c r="AF32" s="9">
        <v>405</v>
      </c>
      <c r="AG32" s="9">
        <v>448</v>
      </c>
      <c r="AH32" s="9">
        <v>486</v>
      </c>
      <c r="AI32" s="9">
        <v>521</v>
      </c>
      <c r="AJ32" s="9">
        <v>559</v>
      </c>
      <c r="AK32" s="9">
        <v>592</v>
      </c>
    </row>
    <row r="33" spans="1:65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Romania</v>
      </c>
      <c r="D33" s="6">
        <f t="shared" si="7"/>
        <v>478</v>
      </c>
      <c r="E33" s="6">
        <f>IF(COUNTIF(I33:XFD33,"&gt;"&amp;0)=0,,HLOOKUP(COUNTIF(I33:XFD33,"&gt;"&amp;0)-1,I$1:XFD33,A33+1,FALSE))</f>
        <v>478</v>
      </c>
      <c r="F33" s="7">
        <f>IF(COUNTIF(I33:XFD33,"&gt;"&amp;0)=0,,HLOOKUP(COUNTIF(I33:XFD33,"&gt;"&amp;0)-MIN($F$1+1,COUNTIF(I33:XFD33,"&gt;"&amp;0)),I$1:XFD33,A33+1,FALSE))</f>
        <v>372</v>
      </c>
      <c r="G33" s="8">
        <f t="shared" si="8"/>
        <v>1.0514218338519132</v>
      </c>
      <c r="H33" s="13" t="s">
        <v>86</v>
      </c>
      <c r="I33" s="9">
        <v>11</v>
      </c>
      <c r="J33" s="9">
        <v>17</v>
      </c>
      <c r="K33" s="9">
        <v>23</v>
      </c>
      <c r="L33" s="9">
        <v>26</v>
      </c>
      <c r="M33" s="9">
        <v>37</v>
      </c>
      <c r="N33" s="9">
        <v>43</v>
      </c>
      <c r="O33" s="9">
        <v>65</v>
      </c>
      <c r="P33" s="9">
        <v>82</v>
      </c>
      <c r="Q33" s="9">
        <v>92</v>
      </c>
      <c r="R33" s="9">
        <v>115</v>
      </c>
      <c r="S33" s="9">
        <v>133</v>
      </c>
      <c r="T33" s="9">
        <v>146</v>
      </c>
      <c r="U33" s="9">
        <v>151</v>
      </c>
      <c r="V33" s="9">
        <v>176</v>
      </c>
      <c r="W33" s="9">
        <v>197</v>
      </c>
      <c r="X33" s="9">
        <v>220</v>
      </c>
      <c r="Y33" s="9">
        <v>248</v>
      </c>
      <c r="Z33" s="9">
        <v>270</v>
      </c>
      <c r="AA33" s="9">
        <v>291</v>
      </c>
      <c r="AB33" s="9">
        <v>316</v>
      </c>
      <c r="AC33" s="9">
        <v>331</v>
      </c>
      <c r="AD33" s="9">
        <v>351</v>
      </c>
      <c r="AE33" s="9">
        <v>372</v>
      </c>
      <c r="AF33" s="9">
        <v>392</v>
      </c>
      <c r="AG33" s="9">
        <v>411</v>
      </c>
      <c r="AH33" s="9">
        <v>421</v>
      </c>
      <c r="AI33" s="9">
        <v>451</v>
      </c>
      <c r="AJ33" s="9">
        <v>478</v>
      </c>
    </row>
    <row r="34" spans="1:65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Philippines</v>
      </c>
      <c r="D34" s="6">
        <f t="shared" si="7"/>
        <v>428</v>
      </c>
      <c r="E34" s="6">
        <f>IF(COUNTIF(I34:XFD34,"&gt;"&amp;0)=0,,HLOOKUP(COUNTIF(I34:XFD34,"&gt;"&amp;0)-1,I$1:XFD34,A34+1,FALSE))</f>
        <v>428</v>
      </c>
      <c r="F34" s="7">
        <f>IF(COUNTIF(I34:XFD34,"&gt;"&amp;0)=0,,HLOOKUP(COUNTIF(I34:XFD34,"&gt;"&amp;0)-MIN($F$1+1,COUNTIF(I34:XFD34,"&gt;"&amp;0)),I$1:XFD34,A34+1,FALSE))</f>
        <v>349</v>
      </c>
      <c r="G34" s="8">
        <f t="shared" si="8"/>
        <v>1.0416544377338859</v>
      </c>
      <c r="H34" s="13" t="s">
        <v>56</v>
      </c>
      <c r="I34" s="9">
        <v>8</v>
      </c>
      <c r="J34" s="9">
        <v>11</v>
      </c>
      <c r="K34" s="9">
        <v>12</v>
      </c>
      <c r="L34" s="9">
        <v>12</v>
      </c>
      <c r="M34" s="9">
        <v>19</v>
      </c>
      <c r="N34" s="9">
        <v>17</v>
      </c>
      <c r="O34" s="9">
        <v>18</v>
      </c>
      <c r="P34" s="9">
        <v>19</v>
      </c>
      <c r="Q34" s="9">
        <v>25</v>
      </c>
      <c r="R34" s="9">
        <v>33</v>
      </c>
      <c r="S34" s="9">
        <v>35</v>
      </c>
      <c r="T34" s="9">
        <v>38</v>
      </c>
      <c r="U34" s="9">
        <v>45</v>
      </c>
      <c r="V34" s="9">
        <v>54</v>
      </c>
      <c r="W34" s="9">
        <v>68</v>
      </c>
      <c r="X34" s="9">
        <v>71</v>
      </c>
      <c r="Y34" s="9">
        <v>78</v>
      </c>
      <c r="Z34" s="9">
        <v>88</v>
      </c>
      <c r="AA34" s="9">
        <v>96</v>
      </c>
      <c r="AB34" s="9">
        <v>107</v>
      </c>
      <c r="AC34" s="9">
        <v>136</v>
      </c>
      <c r="AD34" s="9">
        <v>144</v>
      </c>
      <c r="AE34" s="9">
        <v>152</v>
      </c>
      <c r="AF34" s="9">
        <v>163</v>
      </c>
      <c r="AG34" s="9">
        <v>177</v>
      </c>
      <c r="AH34" s="9">
        <v>182</v>
      </c>
      <c r="AI34" s="9">
        <v>203</v>
      </c>
      <c r="AJ34" s="9">
        <v>221</v>
      </c>
      <c r="AK34" s="9">
        <v>247</v>
      </c>
      <c r="AL34" s="9">
        <v>297</v>
      </c>
      <c r="AM34" s="9">
        <v>315</v>
      </c>
      <c r="AN34" s="9">
        <v>335</v>
      </c>
      <c r="AO34" s="9">
        <v>349</v>
      </c>
      <c r="AP34" s="9">
        <v>362</v>
      </c>
      <c r="AQ34" s="9">
        <v>387</v>
      </c>
      <c r="AR34" s="9">
        <v>397</v>
      </c>
      <c r="AS34" s="9">
        <v>409</v>
      </c>
      <c r="AT34" s="9">
        <v>428</v>
      </c>
    </row>
    <row r="35" spans="1:65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Algeria</v>
      </c>
      <c r="D35" s="6">
        <f t="shared" si="7"/>
        <v>384</v>
      </c>
      <c r="E35" s="6">
        <f>IF(COUNTIF(I35:XFD35,"&gt;"&amp;0)=0,,HLOOKUP(COUNTIF(I35:XFD35,"&gt;"&amp;0)-1,I$1:XFD35,A35+1,FALSE))</f>
        <v>384</v>
      </c>
      <c r="F35" s="7">
        <f>IF(COUNTIF(I35:XFD35,"&gt;"&amp;0)=0,,HLOOKUP(COUNTIF(I35:XFD35,"&gt;"&amp;0)-MIN($F$1+1,COUNTIF(I35:XFD35,"&gt;"&amp;0)),I$1:XFD35,A35+1,FALSE))</f>
        <v>336</v>
      </c>
      <c r="G35" s="8">
        <f t="shared" si="8"/>
        <v>1.0270660870893518</v>
      </c>
      <c r="H35" s="13" t="s">
        <v>75</v>
      </c>
      <c r="I35" s="9">
        <v>9</v>
      </c>
      <c r="J35" s="9">
        <v>11</v>
      </c>
      <c r="K35" s="9">
        <v>15</v>
      </c>
      <c r="L35" s="9">
        <v>17</v>
      </c>
      <c r="M35" s="9">
        <v>17</v>
      </c>
      <c r="N35" s="9">
        <v>19</v>
      </c>
      <c r="O35" s="9">
        <v>21</v>
      </c>
      <c r="P35" s="9">
        <v>25</v>
      </c>
      <c r="Q35" s="9">
        <v>26</v>
      </c>
      <c r="R35" s="9">
        <v>29</v>
      </c>
      <c r="S35" s="9">
        <v>31</v>
      </c>
      <c r="T35" s="9">
        <v>35</v>
      </c>
      <c r="U35" s="9">
        <v>44</v>
      </c>
      <c r="V35" s="9">
        <v>58</v>
      </c>
      <c r="W35" s="9">
        <v>86</v>
      </c>
      <c r="X35" s="9">
        <v>105</v>
      </c>
      <c r="Y35" s="9">
        <v>130</v>
      </c>
      <c r="Z35" s="9">
        <v>152</v>
      </c>
      <c r="AA35" s="9">
        <v>173</v>
      </c>
      <c r="AB35" s="9">
        <v>193</v>
      </c>
      <c r="AC35" s="9">
        <v>205</v>
      </c>
      <c r="AD35" s="9">
        <v>235</v>
      </c>
      <c r="AE35" s="9">
        <v>256</v>
      </c>
      <c r="AF35" s="9">
        <v>275</v>
      </c>
      <c r="AG35" s="9">
        <v>293</v>
      </c>
      <c r="AH35" s="9">
        <v>313</v>
      </c>
      <c r="AI35" s="9">
        <v>326</v>
      </c>
      <c r="AJ35" s="9">
        <v>336</v>
      </c>
      <c r="AK35" s="9">
        <v>348</v>
      </c>
      <c r="AL35" s="9">
        <v>364</v>
      </c>
      <c r="AM35" s="9">
        <v>367</v>
      </c>
      <c r="AN35" s="9">
        <v>375</v>
      </c>
      <c r="AO35" s="9">
        <v>384</v>
      </c>
    </row>
    <row r="36" spans="1:65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Denmark</v>
      </c>
      <c r="D36" s="6">
        <f t="shared" si="7"/>
        <v>364</v>
      </c>
      <c r="E36" s="6">
        <f>IF(COUNTIF(I36:XFD36,"&gt;"&amp;0)=0,,HLOOKUP(COUNTIF(I36:XFD36,"&gt;"&amp;0)-1,I$1:XFD36,A36+1,FALSE))</f>
        <v>364</v>
      </c>
      <c r="F36" s="7">
        <f>IF(COUNTIF(I36:XFD36,"&gt;"&amp;0)=0,,HLOOKUP(COUNTIF(I36:XFD36,"&gt;"&amp;0)-MIN($F$1+1,COUNTIF(I36:XFD36,"&gt;"&amp;0)),I$1:XFD36,A36+1,FALSE))</f>
        <v>309</v>
      </c>
      <c r="G36" s="8">
        <f t="shared" si="8"/>
        <v>1.0333051188874967</v>
      </c>
      <c r="H36" s="13" t="s">
        <v>87</v>
      </c>
      <c r="I36" s="9">
        <v>9</v>
      </c>
      <c r="J36" s="9">
        <v>13</v>
      </c>
      <c r="K36" s="9">
        <v>13</v>
      </c>
      <c r="L36" s="9">
        <v>24</v>
      </c>
      <c r="M36" s="9">
        <v>32</v>
      </c>
      <c r="N36" s="9">
        <v>34</v>
      </c>
      <c r="O36" s="9">
        <v>41</v>
      </c>
      <c r="P36" s="9">
        <v>52</v>
      </c>
      <c r="Q36" s="9">
        <v>65</v>
      </c>
      <c r="R36" s="9">
        <v>72</v>
      </c>
      <c r="S36" s="9">
        <v>77</v>
      </c>
      <c r="T36" s="9">
        <v>90</v>
      </c>
      <c r="U36" s="9">
        <v>104</v>
      </c>
      <c r="V36" s="9">
        <v>123</v>
      </c>
      <c r="W36" s="9">
        <v>139</v>
      </c>
      <c r="X36" s="9">
        <v>161</v>
      </c>
      <c r="Y36" s="9">
        <v>179</v>
      </c>
      <c r="Z36" s="9">
        <v>187</v>
      </c>
      <c r="AA36" s="9">
        <v>203</v>
      </c>
      <c r="AB36" s="9">
        <v>218</v>
      </c>
      <c r="AC36" s="9">
        <v>237</v>
      </c>
      <c r="AD36" s="9">
        <v>247</v>
      </c>
      <c r="AE36" s="9">
        <v>260</v>
      </c>
      <c r="AF36" s="9">
        <v>273</v>
      </c>
      <c r="AG36" s="9">
        <v>285</v>
      </c>
      <c r="AH36" s="9">
        <v>299</v>
      </c>
      <c r="AI36" s="9">
        <v>309</v>
      </c>
      <c r="AJ36" s="9">
        <v>321</v>
      </c>
      <c r="AK36" s="9">
        <v>336</v>
      </c>
      <c r="AL36" s="9">
        <v>346</v>
      </c>
      <c r="AM36" s="9">
        <v>355</v>
      </c>
      <c r="AN36" s="9">
        <v>364</v>
      </c>
    </row>
    <row r="37" spans="1:65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Mexico</v>
      </c>
      <c r="D37" s="6">
        <f t="shared" si="7"/>
        <v>686</v>
      </c>
      <c r="E37" s="6">
        <f>IF(COUNTIF(I37:XFD37,"&gt;"&amp;0)=0,,HLOOKUP(COUNTIF(I37:XFD37,"&gt;"&amp;0)-1,I$1:XFD37,A37+1,FALSE))</f>
        <v>686</v>
      </c>
      <c r="F37" s="7">
        <f>IF(COUNTIF(I37:XFD37,"&gt;"&amp;0)=0,,HLOOKUP(COUNTIF(I37:XFD37,"&gt;"&amp;0)-MIN($F$1+1,COUNTIF(I37:XFD37,"&gt;"&amp;0)),I$1:XFD37,A37+1,FALSE))</f>
        <v>406</v>
      </c>
      <c r="G37" s="8">
        <f t="shared" si="8"/>
        <v>1.1106049797188451</v>
      </c>
      <c r="H37" s="13" t="s">
        <v>94</v>
      </c>
      <c r="I37" s="9">
        <v>8</v>
      </c>
      <c r="J37" s="9">
        <v>12</v>
      </c>
      <c r="K37" s="9">
        <v>16</v>
      </c>
      <c r="L37" s="9">
        <v>20</v>
      </c>
      <c r="M37" s="9">
        <v>28</v>
      </c>
      <c r="N37" s="9">
        <v>29</v>
      </c>
      <c r="O37" s="9">
        <v>37</v>
      </c>
      <c r="P37" s="9">
        <v>50</v>
      </c>
      <c r="Q37" s="9">
        <v>60</v>
      </c>
      <c r="R37" s="9">
        <v>79</v>
      </c>
      <c r="S37" s="9">
        <v>94</v>
      </c>
      <c r="T37" s="9">
        <v>125</v>
      </c>
      <c r="U37" s="9">
        <v>141</v>
      </c>
      <c r="V37" s="9">
        <v>174</v>
      </c>
      <c r="W37" s="9">
        <v>194</v>
      </c>
      <c r="X37" s="9">
        <v>233</v>
      </c>
      <c r="Y37" s="9">
        <v>273</v>
      </c>
      <c r="Z37" s="9">
        <v>296</v>
      </c>
      <c r="AA37" s="9">
        <v>332</v>
      </c>
      <c r="AB37" s="9">
        <v>406</v>
      </c>
      <c r="AC37" s="9">
        <v>449</v>
      </c>
      <c r="AD37" s="9">
        <v>486</v>
      </c>
      <c r="AE37" s="9">
        <v>546</v>
      </c>
      <c r="AF37" s="9">
        <v>650</v>
      </c>
      <c r="AG37" s="9">
        <v>686</v>
      </c>
    </row>
    <row r="38" spans="1:65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Poland</v>
      </c>
      <c r="D38" s="6">
        <f t="shared" si="7"/>
        <v>380</v>
      </c>
      <c r="E38" s="6">
        <f>IF(COUNTIF(I38:XFD38,"&gt;"&amp;0)=0,,HLOOKUP(COUNTIF(I38:XFD38,"&gt;"&amp;0)-1,I$1:XFD38,A38+1,FALSE))</f>
        <v>380</v>
      </c>
      <c r="F38" s="7">
        <f>IF(COUNTIF(I38:XFD38,"&gt;"&amp;0)=0,,HLOOKUP(COUNTIF(I38:XFD38,"&gt;"&amp;0)-MIN($F$1+1,COUNTIF(I38:XFD38,"&gt;"&amp;0)),I$1:XFD38,A38+1,FALSE))</f>
        <v>286</v>
      </c>
      <c r="G38" s="8">
        <f t="shared" si="8"/>
        <v>1.0584820869309657</v>
      </c>
      <c r="H38" s="13" t="s">
        <v>137</v>
      </c>
      <c r="I38" s="9">
        <v>8</v>
      </c>
      <c r="J38" s="9">
        <v>10</v>
      </c>
      <c r="K38" s="9">
        <v>14</v>
      </c>
      <c r="L38" s="9">
        <v>16</v>
      </c>
      <c r="M38" s="9">
        <v>16</v>
      </c>
      <c r="N38" s="9">
        <v>18</v>
      </c>
      <c r="O38" s="9">
        <v>22</v>
      </c>
      <c r="P38" s="9">
        <v>31</v>
      </c>
      <c r="Q38" s="9">
        <v>33</v>
      </c>
      <c r="R38" s="9">
        <v>43</v>
      </c>
      <c r="S38" s="9">
        <v>57</v>
      </c>
      <c r="T38" s="9">
        <v>71</v>
      </c>
      <c r="U38" s="9">
        <v>79</v>
      </c>
      <c r="V38" s="9">
        <v>94</v>
      </c>
      <c r="W38" s="9">
        <v>107</v>
      </c>
      <c r="X38" s="9">
        <v>129</v>
      </c>
      <c r="Y38" s="9">
        <v>159</v>
      </c>
      <c r="Z38" s="9">
        <v>174</v>
      </c>
      <c r="AA38" s="9">
        <v>181</v>
      </c>
      <c r="AB38" s="9">
        <v>208</v>
      </c>
      <c r="AC38" s="9">
        <v>232</v>
      </c>
      <c r="AD38" s="9">
        <v>245</v>
      </c>
      <c r="AE38" s="9">
        <v>263</v>
      </c>
      <c r="AF38" s="9">
        <v>286</v>
      </c>
      <c r="AG38" s="9">
        <v>314</v>
      </c>
      <c r="AH38" s="9">
        <v>332</v>
      </c>
      <c r="AI38" s="9">
        <v>347</v>
      </c>
      <c r="AJ38" s="9">
        <v>360</v>
      </c>
      <c r="AK38" s="9">
        <v>380</v>
      </c>
    </row>
    <row r="39" spans="1:65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Korea, South</v>
      </c>
      <c r="D39" s="6">
        <f t="shared" si="7"/>
        <v>236</v>
      </c>
      <c r="E39" s="6">
        <f>IF(COUNTIF(I39:XFD39,"&gt;"&amp;0)=0,,HLOOKUP(COUNTIF(I39:XFD39,"&gt;"&amp;0)-1,I$1:XFD39,A39+1,FALSE))</f>
        <v>236</v>
      </c>
      <c r="F39" s="7">
        <f>IF(COUNTIF(I39:XFD39,"&gt;"&amp;0)=0,,HLOOKUP(COUNTIF(I39:XFD39,"&gt;"&amp;0)-MIN($F$1+1,COUNTIF(I39:XFD39,"&gt;"&amp;0)),I$1:XFD39,A39+1,FALSE))</f>
        <v>225</v>
      </c>
      <c r="G39" s="8">
        <f t="shared" si="8"/>
        <v>1.0095919916416789</v>
      </c>
      <c r="H39" s="13" t="s">
        <v>339</v>
      </c>
      <c r="I39" s="9">
        <v>8</v>
      </c>
      <c r="J39" s="9">
        <v>10</v>
      </c>
      <c r="K39" s="9">
        <v>12</v>
      </c>
      <c r="L39" s="9">
        <v>13</v>
      </c>
      <c r="M39" s="9">
        <v>13</v>
      </c>
      <c r="N39" s="9">
        <v>16</v>
      </c>
      <c r="O39" s="9">
        <v>17</v>
      </c>
      <c r="P39" s="9">
        <v>28</v>
      </c>
      <c r="Q39" s="9">
        <v>28</v>
      </c>
      <c r="R39" s="9">
        <v>35</v>
      </c>
      <c r="S39" s="9">
        <v>35</v>
      </c>
      <c r="T39" s="9">
        <v>42</v>
      </c>
      <c r="U39" s="9">
        <v>44</v>
      </c>
      <c r="V39" s="9">
        <v>50</v>
      </c>
      <c r="W39" s="9">
        <v>53</v>
      </c>
      <c r="X39" s="9">
        <v>54</v>
      </c>
      <c r="Y39" s="9">
        <v>60</v>
      </c>
      <c r="Z39" s="9">
        <v>66</v>
      </c>
      <c r="AA39" s="9">
        <v>66</v>
      </c>
      <c r="AB39" s="9">
        <v>72</v>
      </c>
      <c r="AC39" s="9">
        <v>75</v>
      </c>
      <c r="AD39" s="9">
        <v>75</v>
      </c>
      <c r="AE39" s="9">
        <v>81</v>
      </c>
      <c r="AF39" s="9">
        <v>84</v>
      </c>
      <c r="AG39" s="9">
        <v>91</v>
      </c>
      <c r="AH39" s="9">
        <v>94</v>
      </c>
      <c r="AI39" s="9">
        <v>102</v>
      </c>
      <c r="AJ39" s="9">
        <v>111</v>
      </c>
      <c r="AK39" s="9">
        <v>111</v>
      </c>
      <c r="AL39" s="9">
        <v>120</v>
      </c>
      <c r="AM39" s="9">
        <v>126</v>
      </c>
      <c r="AN39" s="9">
        <v>131</v>
      </c>
      <c r="AO39" s="9">
        <v>139</v>
      </c>
      <c r="AP39" s="9">
        <v>144</v>
      </c>
      <c r="AQ39" s="9">
        <v>152</v>
      </c>
      <c r="AR39" s="9">
        <v>158</v>
      </c>
      <c r="AS39" s="9">
        <v>162</v>
      </c>
      <c r="AT39" s="9">
        <v>165</v>
      </c>
      <c r="AU39" s="9">
        <v>169</v>
      </c>
      <c r="AV39" s="9">
        <v>174</v>
      </c>
      <c r="AW39" s="9">
        <v>177</v>
      </c>
      <c r="AX39" s="9">
        <v>183</v>
      </c>
      <c r="AY39" s="9">
        <v>186</v>
      </c>
      <c r="AZ39" s="9">
        <v>192</v>
      </c>
      <c r="BA39" s="9">
        <v>200</v>
      </c>
      <c r="BB39" s="9">
        <v>204</v>
      </c>
      <c r="BC39" s="9">
        <v>208</v>
      </c>
      <c r="BD39" s="9">
        <v>211</v>
      </c>
      <c r="BE39" s="9">
        <v>214</v>
      </c>
      <c r="BF39" s="9">
        <v>217</v>
      </c>
      <c r="BG39" s="9">
        <v>222</v>
      </c>
      <c r="BH39" s="9">
        <v>225</v>
      </c>
      <c r="BI39" s="9">
        <v>229</v>
      </c>
      <c r="BJ39" s="9">
        <v>230</v>
      </c>
      <c r="BK39" s="9">
        <v>232</v>
      </c>
      <c r="BL39" s="9">
        <v>234</v>
      </c>
      <c r="BM39" s="9">
        <v>236</v>
      </c>
    </row>
    <row r="40" spans="1:65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Peru</v>
      </c>
      <c r="D40" s="6">
        <f t="shared" si="7"/>
        <v>445</v>
      </c>
      <c r="E40" s="6">
        <f>IF(COUNTIF(I40:XFD40,"&gt;"&amp;0)=0,,HLOOKUP(COUNTIF(I40:XFD40,"&gt;"&amp;0)-1,I$1:XFD40,A40+1,FALSE))</f>
        <v>445</v>
      </c>
      <c r="F40" s="7">
        <f>IF(COUNTIF(I40:XFD40,"&gt;"&amp;0)=0,,HLOOKUP(COUNTIF(I40:XFD40,"&gt;"&amp;0)-MIN($F$1+1,COUNTIF(I40:XFD40,"&gt;"&amp;0)),I$1:XFD40,A40+1,FALSE))</f>
        <v>254</v>
      </c>
      <c r="G40" s="8">
        <f t="shared" si="8"/>
        <v>1.1186784161880596</v>
      </c>
      <c r="H40" s="13" t="s">
        <v>160</v>
      </c>
      <c r="I40" s="9">
        <v>9</v>
      </c>
      <c r="J40" s="9">
        <v>9</v>
      </c>
      <c r="K40" s="9">
        <v>11</v>
      </c>
      <c r="L40" s="9">
        <v>16</v>
      </c>
      <c r="M40" s="9">
        <v>18</v>
      </c>
      <c r="N40" s="9">
        <v>24</v>
      </c>
      <c r="O40" s="9">
        <v>30</v>
      </c>
      <c r="P40" s="9">
        <v>38</v>
      </c>
      <c r="Q40" s="9">
        <v>55</v>
      </c>
      <c r="R40" s="9">
        <v>61</v>
      </c>
      <c r="S40" s="9">
        <v>73</v>
      </c>
      <c r="T40" s="9">
        <v>83</v>
      </c>
      <c r="U40" s="9">
        <v>92</v>
      </c>
      <c r="V40" s="9">
        <v>107</v>
      </c>
      <c r="W40" s="9">
        <v>121</v>
      </c>
      <c r="X40" s="9">
        <v>138</v>
      </c>
      <c r="Y40" s="9">
        <v>169</v>
      </c>
      <c r="Z40" s="9">
        <v>181</v>
      </c>
      <c r="AA40" s="9">
        <v>193</v>
      </c>
      <c r="AB40" s="9">
        <v>216</v>
      </c>
      <c r="AC40" s="9">
        <v>230</v>
      </c>
      <c r="AD40" s="9">
        <v>254</v>
      </c>
      <c r="AE40" s="9">
        <v>274</v>
      </c>
      <c r="AF40" s="9">
        <v>300</v>
      </c>
      <c r="AG40" s="9">
        <v>348</v>
      </c>
      <c r="AH40" s="9">
        <v>400</v>
      </c>
      <c r="AI40" s="9">
        <v>445</v>
      </c>
    </row>
    <row r="41" spans="1:65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Dominican Republic</v>
      </c>
      <c r="D41" s="6">
        <f t="shared" si="7"/>
        <v>235</v>
      </c>
      <c r="E41" s="6">
        <f>IF(COUNTIF(I41:XFD41,"&gt;"&amp;0)=0,,HLOOKUP(COUNTIF(I41:XFD41,"&gt;"&amp;0)-1,I$1:XFD41,A41+1,FALSE))</f>
        <v>235</v>
      </c>
      <c r="F41" s="7">
        <f>IF(COUNTIF(I41:XFD41,"&gt;"&amp;0)=0,,HLOOKUP(COUNTIF(I41:XFD41,"&gt;"&amp;0)-MIN($F$1+1,COUNTIF(I41:XFD41,"&gt;"&amp;0)),I$1:XFD41,A41+1,FALSE))</f>
        <v>189</v>
      </c>
      <c r="G41" s="8">
        <f t="shared" si="8"/>
        <v>1.0445307064559766</v>
      </c>
      <c r="H41" s="13" t="s">
        <v>106</v>
      </c>
      <c r="I41" s="9">
        <v>10</v>
      </c>
      <c r="J41" s="9">
        <v>10</v>
      </c>
      <c r="K41" s="9">
        <v>20</v>
      </c>
      <c r="L41" s="9">
        <v>28</v>
      </c>
      <c r="M41" s="9">
        <v>39</v>
      </c>
      <c r="N41" s="9">
        <v>42</v>
      </c>
      <c r="O41" s="9">
        <v>51</v>
      </c>
      <c r="P41" s="9">
        <v>57</v>
      </c>
      <c r="Q41" s="9">
        <v>60</v>
      </c>
      <c r="R41" s="9">
        <v>68</v>
      </c>
      <c r="S41" s="9">
        <v>68</v>
      </c>
      <c r="T41" s="9">
        <v>82</v>
      </c>
      <c r="U41" s="9">
        <v>86</v>
      </c>
      <c r="V41" s="9">
        <v>98</v>
      </c>
      <c r="W41" s="9">
        <v>108</v>
      </c>
      <c r="X41" s="9">
        <v>118</v>
      </c>
      <c r="Y41" s="9">
        <v>126</v>
      </c>
      <c r="Z41" s="9">
        <v>135</v>
      </c>
      <c r="AA41" s="9">
        <v>173</v>
      </c>
      <c r="AB41" s="9">
        <v>177</v>
      </c>
      <c r="AC41" s="9">
        <v>183</v>
      </c>
      <c r="AD41" s="9">
        <v>189</v>
      </c>
      <c r="AE41" s="9">
        <v>196</v>
      </c>
      <c r="AF41" s="9">
        <v>200</v>
      </c>
      <c r="AG41" s="9">
        <v>217</v>
      </c>
      <c r="AH41" s="9">
        <v>226</v>
      </c>
      <c r="AI41" s="9">
        <v>235</v>
      </c>
    </row>
    <row r="42" spans="1:65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Egypt</v>
      </c>
      <c r="D42" s="6">
        <f t="shared" si="7"/>
        <v>250</v>
      </c>
      <c r="E42" s="6">
        <f>IF(COUNTIF(I42:XFD42,"&gt;"&amp;0)=0,,HLOOKUP(COUNTIF(I42:XFD42,"&gt;"&amp;0)-1,I$1:XFD42,A42+1,FALSE))</f>
        <v>250</v>
      </c>
      <c r="F42" s="7">
        <f>IF(COUNTIF(I42:XFD42,"&gt;"&amp;0)=0,,HLOOKUP(COUNTIF(I42:XFD42,"&gt;"&amp;0)-MIN($F$1+1,COUNTIF(I42:XFD42,"&gt;"&amp;0)),I$1:XFD42,A42+1,FALSE))</f>
        <v>183</v>
      </c>
      <c r="G42" s="8">
        <f t="shared" si="8"/>
        <v>1.0643826428459413</v>
      </c>
      <c r="H42" s="13" t="s">
        <v>65</v>
      </c>
      <c r="I42" s="9">
        <v>8</v>
      </c>
      <c r="J42" s="9">
        <v>10</v>
      </c>
      <c r="K42" s="9">
        <v>14</v>
      </c>
      <c r="L42" s="9">
        <v>19</v>
      </c>
      <c r="M42" s="9">
        <v>20</v>
      </c>
      <c r="N42" s="9">
        <v>21</v>
      </c>
      <c r="O42" s="9">
        <v>24</v>
      </c>
      <c r="P42" s="9">
        <v>30</v>
      </c>
      <c r="Q42" s="9">
        <v>36</v>
      </c>
      <c r="R42" s="9">
        <v>40</v>
      </c>
      <c r="S42" s="9">
        <v>41</v>
      </c>
      <c r="T42" s="9">
        <v>46</v>
      </c>
      <c r="U42" s="9">
        <v>52</v>
      </c>
      <c r="V42" s="9">
        <v>58</v>
      </c>
      <c r="W42" s="9">
        <v>66</v>
      </c>
      <c r="X42" s="9">
        <v>71</v>
      </c>
      <c r="Y42" s="9">
        <v>78</v>
      </c>
      <c r="Z42" s="9">
        <v>85</v>
      </c>
      <c r="AA42" s="9">
        <v>94</v>
      </c>
      <c r="AB42" s="9">
        <v>103</v>
      </c>
      <c r="AC42" s="9">
        <v>118</v>
      </c>
      <c r="AD42" s="9">
        <v>135</v>
      </c>
      <c r="AE42" s="9">
        <v>146</v>
      </c>
      <c r="AF42" s="9">
        <v>159</v>
      </c>
      <c r="AG42" s="9">
        <v>164</v>
      </c>
      <c r="AH42" s="9">
        <v>178</v>
      </c>
      <c r="AI42" s="9">
        <v>183</v>
      </c>
      <c r="AJ42" s="9">
        <v>196</v>
      </c>
      <c r="AK42" s="9">
        <v>205</v>
      </c>
      <c r="AL42" s="9">
        <v>224</v>
      </c>
      <c r="AM42" s="9">
        <v>239</v>
      </c>
      <c r="AN42" s="9">
        <v>250</v>
      </c>
    </row>
    <row r="43" spans="1:65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Czechia</v>
      </c>
      <c r="D43" s="6">
        <f t="shared" si="7"/>
        <v>194</v>
      </c>
      <c r="E43" s="6">
        <f>IF(COUNTIF(I43:XFD43,"&gt;"&amp;0)=0,,HLOOKUP(COUNTIF(I43:XFD43,"&gt;"&amp;0)-1,I$1:XFD43,A43+1,FALSE))</f>
        <v>194</v>
      </c>
      <c r="F43" s="7">
        <f>IF(COUNTIF(I43:XFD43,"&gt;"&amp;0)=0,,HLOOKUP(COUNTIF(I43:XFD43,"&gt;"&amp;0)-MIN($F$1+1,COUNTIF(I43:XFD43,"&gt;"&amp;0)),I$1:XFD43,A43+1,FALSE))</f>
        <v>166</v>
      </c>
      <c r="G43" s="8">
        <f t="shared" si="8"/>
        <v>1.0316650744687779</v>
      </c>
      <c r="H43" s="13" t="s">
        <v>341</v>
      </c>
      <c r="I43" s="9">
        <v>9</v>
      </c>
      <c r="J43" s="9">
        <v>9</v>
      </c>
      <c r="K43" s="9">
        <v>11</v>
      </c>
      <c r="L43" s="9">
        <v>16</v>
      </c>
      <c r="M43" s="9">
        <v>23</v>
      </c>
      <c r="N43" s="9">
        <v>31</v>
      </c>
      <c r="O43" s="9">
        <v>39</v>
      </c>
      <c r="P43" s="9">
        <v>44</v>
      </c>
      <c r="Q43" s="9">
        <v>53</v>
      </c>
      <c r="R43" s="9">
        <v>59</v>
      </c>
      <c r="S43" s="9">
        <v>67</v>
      </c>
      <c r="T43" s="9">
        <v>78</v>
      </c>
      <c r="U43" s="9">
        <v>88</v>
      </c>
      <c r="V43" s="9">
        <v>99</v>
      </c>
      <c r="W43" s="9">
        <v>112</v>
      </c>
      <c r="X43" s="9">
        <v>119</v>
      </c>
      <c r="Y43" s="9">
        <v>129</v>
      </c>
      <c r="Z43" s="9">
        <v>138</v>
      </c>
      <c r="AA43" s="9">
        <v>143</v>
      </c>
      <c r="AB43" s="9">
        <v>161</v>
      </c>
      <c r="AC43" s="9">
        <v>166</v>
      </c>
      <c r="AD43" s="9">
        <v>169</v>
      </c>
      <c r="AE43" s="9">
        <v>173</v>
      </c>
      <c r="AF43" s="9">
        <v>181</v>
      </c>
      <c r="AG43" s="9">
        <v>186</v>
      </c>
      <c r="AH43" s="9">
        <v>194</v>
      </c>
    </row>
    <row r="44" spans="1:65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Russia</v>
      </c>
      <c r="D44" s="6">
        <f t="shared" si="7"/>
        <v>405</v>
      </c>
      <c r="E44" s="6">
        <f>IF(COUNTIF(I44:XFD44,"&gt;"&amp;0)=0,,HLOOKUP(COUNTIF(I44:XFD44,"&gt;"&amp;0)-1,I$1:XFD44,A44+1,FALSE))</f>
        <v>405</v>
      </c>
      <c r="F44" s="7">
        <f>IF(COUNTIF(I44:XFD44,"&gt;"&amp;0)=0,,HLOOKUP(COUNTIF(I44:XFD44,"&gt;"&amp;0)-MIN($F$1+1,COUNTIF(I44:XFD44,"&gt;"&amp;0)),I$1:XFD44,A44+1,FALSE))</f>
        <v>198</v>
      </c>
      <c r="G44" s="8">
        <f t="shared" si="8"/>
        <v>1.1538728814346231</v>
      </c>
      <c r="H44" s="13" t="s">
        <v>344</v>
      </c>
      <c r="I44" s="9">
        <v>8</v>
      </c>
      <c r="J44" s="9">
        <v>9</v>
      </c>
      <c r="K44" s="9">
        <v>17</v>
      </c>
      <c r="L44" s="9">
        <v>24</v>
      </c>
      <c r="M44" s="9">
        <v>30</v>
      </c>
      <c r="N44" s="9">
        <v>34</v>
      </c>
      <c r="O44" s="9">
        <v>43</v>
      </c>
      <c r="P44" s="9">
        <v>45</v>
      </c>
      <c r="Q44" s="9">
        <v>47</v>
      </c>
      <c r="R44" s="9">
        <v>58</v>
      </c>
      <c r="S44" s="9">
        <v>63</v>
      </c>
      <c r="T44" s="9">
        <v>76</v>
      </c>
      <c r="U44" s="9">
        <v>94</v>
      </c>
      <c r="V44" s="9">
        <v>106</v>
      </c>
      <c r="W44" s="9">
        <v>130</v>
      </c>
      <c r="X44" s="9">
        <v>148</v>
      </c>
      <c r="Y44" s="9">
        <v>170</v>
      </c>
      <c r="Z44" s="9">
        <v>198</v>
      </c>
      <c r="AA44" s="9">
        <v>232</v>
      </c>
      <c r="AB44" s="9">
        <v>273</v>
      </c>
      <c r="AC44" s="9">
        <v>313</v>
      </c>
      <c r="AD44" s="9">
        <v>361</v>
      </c>
      <c r="AE44" s="9">
        <v>405</v>
      </c>
    </row>
    <row r="45" spans="1:65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Norway</v>
      </c>
      <c r="D45" s="6">
        <f t="shared" si="7"/>
        <v>181</v>
      </c>
      <c r="E45" s="6">
        <f>IF(COUNTIF(I45:XFD45,"&gt;"&amp;0)=0,,HLOOKUP(COUNTIF(I45:XFD45,"&gt;"&amp;0)-1,I$1:XFD45,A45+1,FALSE))</f>
        <v>181</v>
      </c>
      <c r="F45" s="7">
        <f>IF(COUNTIF(I45:XFD45,"&gt;"&amp;0)=0,,HLOOKUP(COUNTIF(I45:XFD45,"&gt;"&amp;0)-MIN($F$1+1,COUNTIF(I45:XFD45,"&gt;"&amp;0)),I$1:XFD45,A45+1,FALSE))</f>
        <v>150</v>
      </c>
      <c r="G45" s="8">
        <f t="shared" si="8"/>
        <v>1.0382871117728174</v>
      </c>
      <c r="H45" s="13" t="s">
        <v>85</v>
      </c>
      <c r="I45" s="9">
        <v>10</v>
      </c>
      <c r="J45" s="9">
        <v>12</v>
      </c>
      <c r="K45" s="9">
        <v>14</v>
      </c>
      <c r="L45" s="9">
        <v>14</v>
      </c>
      <c r="M45" s="9">
        <v>19</v>
      </c>
      <c r="N45" s="9">
        <v>23</v>
      </c>
      <c r="O45" s="9">
        <v>25</v>
      </c>
      <c r="P45" s="9">
        <v>32</v>
      </c>
      <c r="Q45" s="9">
        <v>39</v>
      </c>
      <c r="R45" s="9">
        <v>44</v>
      </c>
      <c r="S45" s="9">
        <v>50</v>
      </c>
      <c r="T45" s="9">
        <v>59</v>
      </c>
      <c r="U45" s="9">
        <v>62</v>
      </c>
      <c r="V45" s="9">
        <v>71</v>
      </c>
      <c r="W45" s="9">
        <v>76</v>
      </c>
      <c r="X45" s="9">
        <v>89</v>
      </c>
      <c r="Y45" s="9">
        <v>101</v>
      </c>
      <c r="Z45" s="9">
        <v>108</v>
      </c>
      <c r="AA45" s="9">
        <v>113</v>
      </c>
      <c r="AB45" s="9">
        <v>119</v>
      </c>
      <c r="AC45" s="9">
        <v>128</v>
      </c>
      <c r="AD45" s="9">
        <v>134</v>
      </c>
      <c r="AE45" s="9">
        <v>139</v>
      </c>
      <c r="AF45" s="9">
        <v>150</v>
      </c>
      <c r="AG45" s="9">
        <v>152</v>
      </c>
      <c r="AH45" s="9">
        <v>161</v>
      </c>
      <c r="AI45" s="9">
        <v>164</v>
      </c>
      <c r="AJ45" s="9">
        <v>165</v>
      </c>
      <c r="AK45" s="9">
        <v>181</v>
      </c>
    </row>
    <row r="46" spans="1:65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Morocco</v>
      </c>
      <c r="D46" s="6">
        <f t="shared" si="7"/>
        <v>143</v>
      </c>
      <c r="E46" s="6">
        <f>IF(COUNTIF(I46:XFD46,"&gt;"&amp;0)=0,,HLOOKUP(COUNTIF(I46:XFD46,"&gt;"&amp;0)-1,I$1:XFD46,A46+1,FALSE))</f>
        <v>143</v>
      </c>
      <c r="F46" s="7">
        <f>IF(COUNTIF(I46:XFD46,"&gt;"&amp;0)=0,,HLOOKUP(COUNTIF(I46:XFD46,"&gt;"&amp;0)-MIN($F$1+1,COUNTIF(I46:XFD46,"&gt;"&amp;0)),I$1:XFD46,A46+1,FALSE))</f>
        <v>127</v>
      </c>
      <c r="G46" s="8">
        <f t="shared" si="8"/>
        <v>1.0240153418293043</v>
      </c>
      <c r="H46" s="13" t="s">
        <v>112</v>
      </c>
      <c r="I46" s="9">
        <v>11</v>
      </c>
      <c r="J46" s="9">
        <v>23</v>
      </c>
      <c r="K46" s="9">
        <v>25</v>
      </c>
      <c r="L46" s="9">
        <v>26</v>
      </c>
      <c r="M46" s="9">
        <v>33</v>
      </c>
      <c r="N46" s="9">
        <v>36</v>
      </c>
      <c r="O46" s="9">
        <v>39</v>
      </c>
      <c r="P46" s="9">
        <v>44</v>
      </c>
      <c r="Q46" s="9">
        <v>48</v>
      </c>
      <c r="R46" s="9">
        <v>59</v>
      </c>
      <c r="S46" s="9">
        <v>70</v>
      </c>
      <c r="T46" s="9">
        <v>80</v>
      </c>
      <c r="U46" s="9">
        <v>90</v>
      </c>
      <c r="V46" s="9">
        <v>93</v>
      </c>
      <c r="W46" s="9">
        <v>97</v>
      </c>
      <c r="X46" s="9">
        <v>107</v>
      </c>
      <c r="Y46" s="9">
        <v>111</v>
      </c>
      <c r="Z46" s="9">
        <v>118</v>
      </c>
      <c r="AA46" s="9">
        <v>126</v>
      </c>
      <c r="AB46" s="9">
        <v>126</v>
      </c>
      <c r="AC46" s="9">
        <v>127</v>
      </c>
      <c r="AD46" s="9">
        <v>130</v>
      </c>
      <c r="AE46" s="9">
        <v>135</v>
      </c>
      <c r="AF46" s="9">
        <v>137</v>
      </c>
      <c r="AG46" s="9">
        <v>141</v>
      </c>
      <c r="AH46" s="9">
        <v>143</v>
      </c>
    </row>
    <row r="47" spans="1:65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Colombia</v>
      </c>
      <c r="D47" s="6">
        <f t="shared" si="7"/>
        <v>189</v>
      </c>
      <c r="E47" s="6">
        <f>IF(COUNTIF(I47:XFD47,"&gt;"&amp;0)=0,,HLOOKUP(COUNTIF(I47:XFD47,"&gt;"&amp;0)-1,I$1:XFD47,A47+1,FALSE))</f>
        <v>189</v>
      </c>
      <c r="F47" s="7">
        <f>IF(COUNTIF(I47:XFD47,"&gt;"&amp;0)=0,,HLOOKUP(COUNTIF(I47:XFD47,"&gt;"&amp;0)-MIN($F$1+1,COUNTIF(I47:XFD47,"&gt;"&amp;0)),I$1:XFD47,A47+1,FALSE))</f>
        <v>131</v>
      </c>
      <c r="G47" s="8">
        <f t="shared" si="8"/>
        <v>1.0760639987593419</v>
      </c>
      <c r="H47" s="13" t="s">
        <v>158</v>
      </c>
      <c r="I47" s="9">
        <v>10</v>
      </c>
      <c r="J47" s="9">
        <v>12</v>
      </c>
      <c r="K47" s="9">
        <v>16</v>
      </c>
      <c r="L47" s="9">
        <v>17</v>
      </c>
      <c r="M47" s="9">
        <v>19</v>
      </c>
      <c r="N47" s="9">
        <v>25</v>
      </c>
      <c r="O47" s="9">
        <v>32</v>
      </c>
      <c r="P47" s="9">
        <v>35</v>
      </c>
      <c r="Q47" s="9">
        <v>46</v>
      </c>
      <c r="R47" s="9">
        <v>50</v>
      </c>
      <c r="S47" s="9">
        <v>54</v>
      </c>
      <c r="T47" s="9">
        <v>69</v>
      </c>
      <c r="U47" s="9">
        <v>80</v>
      </c>
      <c r="V47" s="9">
        <v>100</v>
      </c>
      <c r="W47" s="9">
        <v>109</v>
      </c>
      <c r="X47" s="9">
        <v>112</v>
      </c>
      <c r="Y47" s="9">
        <v>127</v>
      </c>
      <c r="Z47" s="9">
        <v>131</v>
      </c>
      <c r="AA47" s="9">
        <v>144</v>
      </c>
      <c r="AB47" s="9">
        <v>153</v>
      </c>
      <c r="AC47" s="9">
        <v>153</v>
      </c>
      <c r="AD47" s="9">
        <v>179</v>
      </c>
      <c r="AE47" s="9">
        <v>189</v>
      </c>
    </row>
    <row r="48" spans="1:65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Japan</v>
      </c>
      <c r="D48" s="6">
        <f t="shared" si="7"/>
        <v>236</v>
      </c>
      <c r="E48" s="6">
        <f>IF(COUNTIF(I48:XFD48,"&gt;"&amp;0)=0,,HLOOKUP(COUNTIF(I48:XFD48,"&gt;"&amp;0)-1,I$1:XFD48,A48+1,FALSE))</f>
        <v>236</v>
      </c>
      <c r="F48" s="7">
        <f>IF(COUNTIF(I48:XFD48,"&gt;"&amp;0)=0,,HLOOKUP(COUNTIF(I48:XFD48,"&gt;"&amp;0)-MIN($F$1+1,COUNTIF(I48:XFD48,"&gt;"&amp;0)),I$1:XFD48,A48+1,FALSE))</f>
        <v>146</v>
      </c>
      <c r="G48" s="8">
        <f t="shared" si="8"/>
        <v>1.100808639625841</v>
      </c>
      <c r="H48" s="13" t="s">
        <v>36</v>
      </c>
      <c r="I48" s="9">
        <v>10</v>
      </c>
      <c r="J48" s="9">
        <v>10</v>
      </c>
      <c r="K48" s="9">
        <v>15</v>
      </c>
      <c r="L48" s="9">
        <v>16</v>
      </c>
      <c r="M48" s="9">
        <v>19</v>
      </c>
      <c r="N48" s="9">
        <v>22</v>
      </c>
      <c r="O48" s="9">
        <v>22</v>
      </c>
      <c r="P48" s="9">
        <v>27</v>
      </c>
      <c r="Q48" s="9">
        <v>29</v>
      </c>
      <c r="R48" s="9">
        <v>29</v>
      </c>
      <c r="S48" s="9">
        <v>29</v>
      </c>
      <c r="T48" s="9">
        <v>33</v>
      </c>
      <c r="U48" s="9">
        <v>35</v>
      </c>
      <c r="V48" s="9">
        <v>41</v>
      </c>
      <c r="W48" s="9">
        <v>42</v>
      </c>
      <c r="X48" s="9">
        <v>43</v>
      </c>
      <c r="Y48" s="9">
        <v>45</v>
      </c>
      <c r="Z48" s="9">
        <v>47</v>
      </c>
      <c r="AA48" s="9">
        <v>49</v>
      </c>
      <c r="AB48" s="9">
        <v>52</v>
      </c>
      <c r="AC48" s="9">
        <v>54</v>
      </c>
      <c r="AD48" s="9">
        <v>54</v>
      </c>
      <c r="AE48" s="9">
        <v>56</v>
      </c>
      <c r="AF48" s="9">
        <v>57</v>
      </c>
      <c r="AG48" s="9">
        <v>62</v>
      </c>
      <c r="AH48" s="9">
        <v>63</v>
      </c>
      <c r="AI48" s="9">
        <v>77</v>
      </c>
      <c r="AJ48" s="9">
        <v>77</v>
      </c>
      <c r="AK48" s="9">
        <v>85</v>
      </c>
      <c r="AL48" s="9">
        <v>92</v>
      </c>
      <c r="AM48" s="9">
        <v>93</v>
      </c>
      <c r="AN48" s="9">
        <v>94</v>
      </c>
      <c r="AO48" s="9">
        <v>99</v>
      </c>
      <c r="AP48" s="9">
        <v>99</v>
      </c>
      <c r="AQ48" s="9">
        <v>108</v>
      </c>
      <c r="AR48" s="9">
        <v>123</v>
      </c>
      <c r="AS48" s="9">
        <v>143</v>
      </c>
      <c r="AT48" s="9">
        <v>146</v>
      </c>
      <c r="AU48" s="9">
        <v>178</v>
      </c>
      <c r="AV48" s="9">
        <v>190</v>
      </c>
      <c r="AW48" s="9">
        <v>222</v>
      </c>
      <c r="AX48" s="9">
        <v>236</v>
      </c>
      <c r="AY48" s="9">
        <v>236</v>
      </c>
    </row>
    <row r="49" spans="1:48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Israel</v>
      </c>
      <c r="D49" s="6">
        <f t="shared" si="7"/>
        <v>177</v>
      </c>
      <c r="E49" s="6">
        <f>IF(COUNTIF(I49:XFD49,"&gt;"&amp;0)=0,,HLOOKUP(COUNTIF(I49:XFD49,"&gt;"&amp;0)-1,I$1:XFD49,A49+1,FALSE))</f>
        <v>177</v>
      </c>
      <c r="F49" s="7">
        <f>IF(COUNTIF(I49:XFD49,"&gt;"&amp;0)=0,,HLOOKUP(COUNTIF(I49:XFD49,"&gt;"&amp;0)-MIN($F$1+1,COUNTIF(I49:XFD49,"&gt;"&amp;0)),I$1:XFD49,A49+1,FALSE))</f>
        <v>130</v>
      </c>
      <c r="G49" s="8">
        <f t="shared" si="8"/>
        <v>1.063667727989172</v>
      </c>
      <c r="H49" s="13" t="s">
        <v>79</v>
      </c>
      <c r="I49" s="9">
        <v>8</v>
      </c>
      <c r="J49" s="9">
        <v>12</v>
      </c>
      <c r="K49" s="9">
        <v>12</v>
      </c>
      <c r="L49" s="9">
        <v>15</v>
      </c>
      <c r="M49" s="9">
        <v>16</v>
      </c>
      <c r="N49" s="9">
        <v>20</v>
      </c>
      <c r="O49" s="9">
        <v>26</v>
      </c>
      <c r="P49" s="9">
        <v>36</v>
      </c>
      <c r="Q49" s="9">
        <v>40</v>
      </c>
      <c r="R49" s="9">
        <v>44</v>
      </c>
      <c r="S49" s="9">
        <v>49</v>
      </c>
      <c r="T49" s="9">
        <v>57</v>
      </c>
      <c r="U49" s="9">
        <v>65</v>
      </c>
      <c r="V49" s="9">
        <v>73</v>
      </c>
      <c r="W49" s="9">
        <v>86</v>
      </c>
      <c r="X49" s="9">
        <v>95</v>
      </c>
      <c r="Y49" s="9">
        <v>101</v>
      </c>
      <c r="Z49" s="9">
        <v>103</v>
      </c>
      <c r="AA49" s="9">
        <v>116</v>
      </c>
      <c r="AB49" s="9">
        <v>123</v>
      </c>
      <c r="AC49" s="9">
        <v>130</v>
      </c>
      <c r="AD49" s="9">
        <v>142</v>
      </c>
      <c r="AE49" s="9">
        <v>151</v>
      </c>
      <c r="AF49" s="9">
        <v>164</v>
      </c>
      <c r="AG49" s="9">
        <v>172</v>
      </c>
      <c r="AH49" s="9">
        <v>177</v>
      </c>
    </row>
    <row r="50" spans="1:48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Hungary</v>
      </c>
      <c r="D50" s="6">
        <f t="shared" si="7"/>
        <v>199</v>
      </c>
      <c r="E50" s="6">
        <f>IF(COUNTIF(I50:XFD50,"&gt;"&amp;0)=0,,HLOOKUP(COUNTIF(I50:XFD50,"&gt;"&amp;0)-1,I$1:XFD50,A50+1,FALSE))</f>
        <v>199</v>
      </c>
      <c r="F50" s="7">
        <f>IF(COUNTIF(I50:XFD50,"&gt;"&amp;0)=0,,HLOOKUP(COUNTIF(I50:XFD50,"&gt;"&amp;0)-MIN($F$1+1,COUNTIF(I50:XFD50,"&gt;"&amp;0)),I$1:XFD50,A50+1,FALSE))</f>
        <v>134</v>
      </c>
      <c r="G50" s="8">
        <f t="shared" si="8"/>
        <v>1.0823049771149189</v>
      </c>
      <c r="H50" s="13" t="s">
        <v>132</v>
      </c>
      <c r="I50" s="9">
        <v>9</v>
      </c>
      <c r="J50" s="9">
        <v>10</v>
      </c>
      <c r="K50" s="9">
        <v>10</v>
      </c>
      <c r="L50" s="9">
        <v>10</v>
      </c>
      <c r="M50" s="9">
        <v>11</v>
      </c>
      <c r="N50" s="9">
        <v>13</v>
      </c>
      <c r="O50" s="9">
        <v>15</v>
      </c>
      <c r="P50" s="9">
        <v>16</v>
      </c>
      <c r="Q50" s="9">
        <v>20</v>
      </c>
      <c r="R50" s="9">
        <v>21</v>
      </c>
      <c r="S50" s="9">
        <v>26</v>
      </c>
      <c r="T50" s="9">
        <v>32</v>
      </c>
      <c r="U50" s="9">
        <v>34</v>
      </c>
      <c r="V50" s="9">
        <v>38</v>
      </c>
      <c r="W50" s="9">
        <v>47</v>
      </c>
      <c r="X50" s="9">
        <v>58</v>
      </c>
      <c r="Y50" s="9">
        <v>66</v>
      </c>
      <c r="Z50" s="9">
        <v>77</v>
      </c>
      <c r="AA50" s="9">
        <v>85</v>
      </c>
      <c r="AB50" s="9">
        <v>99</v>
      </c>
      <c r="AC50" s="9">
        <v>109</v>
      </c>
      <c r="AD50" s="9">
        <v>122</v>
      </c>
      <c r="AE50" s="9">
        <v>134</v>
      </c>
      <c r="AF50" s="9">
        <v>142</v>
      </c>
      <c r="AG50" s="9">
        <v>156</v>
      </c>
      <c r="AH50" s="9">
        <v>172</v>
      </c>
      <c r="AI50" s="9">
        <v>189</v>
      </c>
      <c r="AJ50" s="9">
        <v>199</v>
      </c>
    </row>
    <row r="51" spans="1:48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Greece</v>
      </c>
      <c r="D51" s="6">
        <f t="shared" si="7"/>
        <v>116</v>
      </c>
      <c r="E51" s="6">
        <f>IF(COUNTIF(I51:XFD51,"&gt;"&amp;0)=0,,HLOOKUP(COUNTIF(I51:XFD51,"&gt;"&amp;0)-1,I$1:XFD51,A51+1,FALSE))</f>
        <v>116</v>
      </c>
      <c r="F51" s="7">
        <f>IF(COUNTIF(I51:XFD51,"&gt;"&amp;0)=0,,HLOOKUP(COUNTIF(I51:XFD51,"&gt;"&amp;0)-MIN($F$1+1,COUNTIF(I51:XFD51,"&gt;"&amp;0)),I$1:XFD51,A51+1,FALSE))</f>
        <v>102</v>
      </c>
      <c r="G51" s="8">
        <f t="shared" si="8"/>
        <v>1.0260571793583069</v>
      </c>
      <c r="H51" s="13" t="s">
        <v>83</v>
      </c>
      <c r="I51" s="9">
        <v>13</v>
      </c>
      <c r="J51" s="9">
        <v>15</v>
      </c>
      <c r="K51" s="9">
        <v>17</v>
      </c>
      <c r="L51" s="9">
        <v>20</v>
      </c>
      <c r="M51" s="9">
        <v>22</v>
      </c>
      <c r="N51" s="9">
        <v>26</v>
      </c>
      <c r="O51" s="9">
        <v>28</v>
      </c>
      <c r="P51" s="9">
        <v>32</v>
      </c>
      <c r="Q51" s="9">
        <v>38</v>
      </c>
      <c r="R51" s="9">
        <v>43</v>
      </c>
      <c r="S51" s="9">
        <v>49</v>
      </c>
      <c r="T51" s="9">
        <v>50</v>
      </c>
      <c r="U51" s="9">
        <v>53</v>
      </c>
      <c r="V51" s="9">
        <v>63</v>
      </c>
      <c r="W51" s="9">
        <v>68</v>
      </c>
      <c r="X51" s="9">
        <v>73</v>
      </c>
      <c r="Y51" s="9">
        <v>79</v>
      </c>
      <c r="Z51" s="9">
        <v>81</v>
      </c>
      <c r="AA51" s="9">
        <v>83</v>
      </c>
      <c r="AB51" s="9">
        <v>87</v>
      </c>
      <c r="AC51" s="9">
        <v>92</v>
      </c>
      <c r="AD51" s="9">
        <v>93</v>
      </c>
      <c r="AE51" s="9">
        <v>98</v>
      </c>
      <c r="AF51" s="9">
        <v>99</v>
      </c>
      <c r="AG51" s="9">
        <v>101</v>
      </c>
      <c r="AH51" s="9">
        <v>102</v>
      </c>
      <c r="AI51" s="9">
        <v>105</v>
      </c>
      <c r="AJ51" s="9">
        <v>108</v>
      </c>
      <c r="AK51" s="9">
        <v>110</v>
      </c>
      <c r="AL51" s="9">
        <v>113</v>
      </c>
      <c r="AM51" s="9">
        <v>116</v>
      </c>
    </row>
    <row r="52" spans="1:48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Pakistan</v>
      </c>
      <c r="D52" s="6">
        <f t="shared" si="7"/>
        <v>176</v>
      </c>
      <c r="E52" s="6">
        <f>IF(COUNTIF(I52:XFD52,"&gt;"&amp;0)=0,,HLOOKUP(COUNTIF(I52:XFD52,"&gt;"&amp;0)-1,I$1:XFD52,A52+1,FALSE))</f>
        <v>176</v>
      </c>
      <c r="F52" s="7">
        <f>IF(COUNTIF(I52:XFD52,"&gt;"&amp;0)=0,,HLOOKUP(COUNTIF(I52:XFD52,"&gt;"&amp;0)-MIN($F$1+1,COUNTIF(I52:XFD52,"&gt;"&amp;0)),I$1:XFD52,A52+1,FALSE))</f>
        <v>111</v>
      </c>
      <c r="G52" s="8">
        <f t="shared" si="8"/>
        <v>1.0965739832075414</v>
      </c>
      <c r="H52" s="13" t="s">
        <v>80</v>
      </c>
      <c r="I52" s="9">
        <v>8</v>
      </c>
      <c r="J52" s="9">
        <v>9</v>
      </c>
      <c r="K52" s="9">
        <v>11</v>
      </c>
      <c r="L52" s="9">
        <v>12</v>
      </c>
      <c r="M52" s="9">
        <v>14</v>
      </c>
      <c r="N52" s="9">
        <v>21</v>
      </c>
      <c r="O52" s="9">
        <v>26</v>
      </c>
      <c r="P52" s="9">
        <v>27</v>
      </c>
      <c r="Q52" s="9">
        <v>34</v>
      </c>
      <c r="R52" s="9">
        <v>40</v>
      </c>
      <c r="S52" s="9">
        <v>41</v>
      </c>
      <c r="T52" s="9">
        <v>47</v>
      </c>
      <c r="U52" s="9">
        <v>53</v>
      </c>
      <c r="V52" s="9">
        <v>57</v>
      </c>
      <c r="W52" s="9">
        <v>61</v>
      </c>
      <c r="X52" s="9">
        <v>65</v>
      </c>
      <c r="Y52" s="9">
        <v>66</v>
      </c>
      <c r="Z52" s="9">
        <v>86</v>
      </c>
      <c r="AA52" s="9">
        <v>91</v>
      </c>
      <c r="AB52" s="9">
        <v>93</v>
      </c>
      <c r="AC52" s="9">
        <v>96</v>
      </c>
      <c r="AD52" s="9">
        <v>111</v>
      </c>
      <c r="AE52" s="9">
        <v>128</v>
      </c>
      <c r="AF52" s="9">
        <v>135</v>
      </c>
      <c r="AG52" s="9">
        <v>143</v>
      </c>
      <c r="AH52" s="9">
        <v>168</v>
      </c>
      <c r="AI52" s="9">
        <v>176</v>
      </c>
    </row>
    <row r="53" spans="1:48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Argentina</v>
      </c>
      <c r="D53" s="6">
        <f t="shared" si="7"/>
        <v>136</v>
      </c>
      <c r="E53" s="6">
        <f>IF(COUNTIF(I53:XFD53,"&gt;"&amp;0)=0,,HLOOKUP(COUNTIF(I53:XFD53,"&gt;"&amp;0)-1,I$1:XFD53,A53+1,FALSE))</f>
        <v>136</v>
      </c>
      <c r="F53" s="7">
        <f>IF(COUNTIF(I53:XFD53,"&gt;"&amp;0)=0,,HLOOKUP(COUNTIF(I53:XFD53,"&gt;"&amp;0)-MIN($F$1+1,COUNTIF(I53:XFD53,"&gt;"&amp;0)),I$1:XFD53,A53+1,FALSE))</f>
        <v>111</v>
      </c>
      <c r="G53" s="8">
        <f t="shared" si="8"/>
        <v>1.0414614185198636</v>
      </c>
      <c r="H53" s="13" t="s">
        <v>123</v>
      </c>
      <c r="I53" s="9">
        <v>8</v>
      </c>
      <c r="J53" s="9">
        <v>9</v>
      </c>
      <c r="K53" s="9">
        <v>13</v>
      </c>
      <c r="L53" s="9">
        <v>18</v>
      </c>
      <c r="M53" s="9">
        <v>19</v>
      </c>
      <c r="N53" s="9">
        <v>23</v>
      </c>
      <c r="O53" s="9">
        <v>27</v>
      </c>
      <c r="P53" s="9">
        <v>28</v>
      </c>
      <c r="Q53" s="9">
        <v>36</v>
      </c>
      <c r="R53" s="9">
        <v>39</v>
      </c>
      <c r="S53" s="9">
        <v>43</v>
      </c>
      <c r="T53" s="9">
        <v>44</v>
      </c>
      <c r="U53" s="9">
        <v>48</v>
      </c>
      <c r="V53" s="9">
        <v>56</v>
      </c>
      <c r="W53" s="9">
        <v>63</v>
      </c>
      <c r="X53" s="9">
        <v>72</v>
      </c>
      <c r="Y53" s="9">
        <v>82</v>
      </c>
      <c r="Z53" s="9">
        <v>83</v>
      </c>
      <c r="AA53" s="9">
        <v>90</v>
      </c>
      <c r="AB53" s="9">
        <v>97</v>
      </c>
      <c r="AC53" s="9">
        <v>102</v>
      </c>
      <c r="AD53" s="9">
        <v>111</v>
      </c>
      <c r="AE53" s="9">
        <v>115</v>
      </c>
      <c r="AF53" s="9">
        <v>123</v>
      </c>
      <c r="AG53" s="9">
        <v>129</v>
      </c>
      <c r="AH53" s="9">
        <v>132</v>
      </c>
      <c r="AI53" s="9">
        <v>136</v>
      </c>
    </row>
    <row r="54" spans="1:48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Ukraine</v>
      </c>
      <c r="D54" s="6">
        <f t="shared" si="7"/>
        <v>151</v>
      </c>
      <c r="E54" s="6">
        <f>IF(COUNTIF(I54:XFD54,"&gt;"&amp;0)=0,,HLOOKUP(COUNTIF(I54:XFD54,"&gt;"&amp;0)-1,I$1:XFD54,A54+1,FALSE))</f>
        <v>151</v>
      </c>
      <c r="F54" s="7">
        <f>IF(COUNTIF(I54:XFD54,"&gt;"&amp;0)=0,,HLOOKUP(COUNTIF(I54:XFD54,"&gt;"&amp;0)-MIN($F$1+1,COUNTIF(I54:XFD54,"&gt;"&amp;0)),I$1:XFD54,A54+1,FALSE))</f>
        <v>108</v>
      </c>
      <c r="G54" s="8">
        <f t="shared" si="8"/>
        <v>1.069327260180966</v>
      </c>
      <c r="H54" s="13" t="s">
        <v>129</v>
      </c>
      <c r="I54" s="9">
        <v>9</v>
      </c>
      <c r="J54" s="9">
        <v>10</v>
      </c>
      <c r="K54" s="9">
        <v>13</v>
      </c>
      <c r="L54" s="9">
        <v>17</v>
      </c>
      <c r="M54" s="9">
        <v>20</v>
      </c>
      <c r="N54" s="9">
        <v>22</v>
      </c>
      <c r="O54" s="9">
        <v>27</v>
      </c>
      <c r="P54" s="9">
        <v>32</v>
      </c>
      <c r="Q54" s="9">
        <v>37</v>
      </c>
      <c r="R54" s="9">
        <v>38</v>
      </c>
      <c r="S54" s="9">
        <v>45</v>
      </c>
      <c r="T54" s="9">
        <v>52</v>
      </c>
      <c r="U54" s="9">
        <v>57</v>
      </c>
      <c r="V54" s="9">
        <v>69</v>
      </c>
      <c r="W54" s="9">
        <v>73</v>
      </c>
      <c r="X54" s="9">
        <v>83</v>
      </c>
      <c r="Y54" s="9">
        <v>93</v>
      </c>
      <c r="Z54" s="9">
        <v>98</v>
      </c>
      <c r="AA54" s="9">
        <v>108</v>
      </c>
      <c r="AB54" s="9">
        <v>116</v>
      </c>
      <c r="AC54" s="9">
        <v>125</v>
      </c>
      <c r="AD54" s="9">
        <v>133</v>
      </c>
      <c r="AE54" s="9">
        <v>141</v>
      </c>
      <c r="AF54" s="9">
        <v>151</v>
      </c>
    </row>
    <row r="55" spans="1:48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Chile</v>
      </c>
      <c r="D55" s="6">
        <f t="shared" si="7"/>
        <v>139</v>
      </c>
      <c r="E55" s="6">
        <f>IF(COUNTIF(I55:XFD55,"&gt;"&amp;0)=0,,HLOOKUP(COUNTIF(I55:XFD55,"&gt;"&amp;0)-1,I$1:XFD55,A55+1,FALSE))</f>
        <v>139</v>
      </c>
      <c r="F55" s="7">
        <f>IF(COUNTIF(I55:XFD55,"&gt;"&amp;0)=0,,HLOOKUP(COUNTIF(I55:XFD55,"&gt;"&amp;0)-MIN($F$1+1,COUNTIF(I55:XFD55,"&gt;"&amp;0)),I$1:XFD55,A55+1,FALSE))</f>
        <v>94</v>
      </c>
      <c r="G55" s="8">
        <f t="shared" si="8"/>
        <v>1.0813776500789312</v>
      </c>
      <c r="H55" s="13" t="s">
        <v>124</v>
      </c>
      <c r="I55" s="9">
        <v>8</v>
      </c>
      <c r="J55" s="9">
        <v>12</v>
      </c>
      <c r="K55" s="9">
        <v>16</v>
      </c>
      <c r="L55" s="9">
        <v>18</v>
      </c>
      <c r="M55" s="9">
        <v>22</v>
      </c>
      <c r="N55" s="9">
        <v>27</v>
      </c>
      <c r="O55" s="9">
        <v>34</v>
      </c>
      <c r="P55" s="9">
        <v>37</v>
      </c>
      <c r="Q55" s="9">
        <v>43</v>
      </c>
      <c r="R55" s="9">
        <v>48</v>
      </c>
      <c r="S55" s="9">
        <v>57</v>
      </c>
      <c r="T55" s="9">
        <v>65</v>
      </c>
      <c r="U55" s="9">
        <v>73</v>
      </c>
      <c r="V55" s="9">
        <v>80</v>
      </c>
      <c r="W55" s="9">
        <v>82</v>
      </c>
      <c r="X55" s="9">
        <v>92</v>
      </c>
      <c r="Y55" s="9">
        <v>94</v>
      </c>
      <c r="Z55" s="9">
        <v>105</v>
      </c>
      <c r="AA55" s="9">
        <v>116</v>
      </c>
      <c r="AB55" s="9">
        <v>126</v>
      </c>
      <c r="AC55" s="9">
        <v>133</v>
      </c>
      <c r="AD55" s="9">
        <v>139</v>
      </c>
    </row>
    <row r="56" spans="1:48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Serbia</v>
      </c>
      <c r="D56" s="6">
        <f t="shared" si="7"/>
        <v>125</v>
      </c>
      <c r="E56" s="6">
        <f>IF(COUNTIF(I56:XFD56,"&gt;"&amp;0)=0,,HLOOKUP(COUNTIF(I56:XFD56,"&gt;"&amp;0)-1,I$1:XFD56,A56+1,FALSE))</f>
        <v>125</v>
      </c>
      <c r="F56" s="7">
        <f>IF(COUNTIF(I56:XFD56,"&gt;"&amp;0)=0,,HLOOKUP(COUNTIF(I56:XFD56,"&gt;"&amp;0)-MIN($F$1+1,COUNTIF(I56:XFD56,"&gt;"&amp;0)),I$1:XFD56,A56+1,FALSE))</f>
        <v>99</v>
      </c>
      <c r="G56" s="8">
        <f t="shared" si="8"/>
        <v>1.0477434721297354</v>
      </c>
      <c r="H56" s="13" t="s">
        <v>161</v>
      </c>
      <c r="I56" s="9">
        <v>10</v>
      </c>
      <c r="J56" s="9">
        <v>13</v>
      </c>
      <c r="K56" s="9">
        <v>16</v>
      </c>
      <c r="L56" s="9">
        <v>16</v>
      </c>
      <c r="M56" s="9">
        <v>28</v>
      </c>
      <c r="N56" s="9">
        <v>31</v>
      </c>
      <c r="O56" s="9">
        <v>39</v>
      </c>
      <c r="P56" s="9">
        <v>44</v>
      </c>
      <c r="Q56" s="9">
        <v>51</v>
      </c>
      <c r="R56" s="9">
        <v>58</v>
      </c>
      <c r="S56" s="9">
        <v>61</v>
      </c>
      <c r="T56" s="9">
        <v>65</v>
      </c>
      <c r="U56" s="9">
        <v>66</v>
      </c>
      <c r="V56" s="9">
        <v>71</v>
      </c>
      <c r="W56" s="9">
        <v>74</v>
      </c>
      <c r="X56" s="9">
        <v>80</v>
      </c>
      <c r="Y56" s="9">
        <v>85</v>
      </c>
      <c r="Z56" s="9">
        <v>94</v>
      </c>
      <c r="AA56" s="9">
        <v>99</v>
      </c>
      <c r="AB56" s="9">
        <v>103</v>
      </c>
      <c r="AC56" s="9">
        <v>110</v>
      </c>
      <c r="AD56" s="9">
        <v>117</v>
      </c>
      <c r="AE56" s="9">
        <v>122</v>
      </c>
      <c r="AF56" s="9">
        <v>125</v>
      </c>
    </row>
    <row r="57" spans="1:48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Panama</v>
      </c>
      <c r="D57" s="6">
        <f t="shared" si="7"/>
        <v>126</v>
      </c>
      <c r="E57" s="6">
        <f>IF(COUNTIF(I57:XFD57,"&gt;"&amp;0)=0,,HLOOKUP(COUNTIF(I57:XFD57,"&gt;"&amp;0)-1,I$1:XFD57,A57+1,FALSE))</f>
        <v>126</v>
      </c>
      <c r="F57" s="7">
        <f>IF(COUNTIF(I57:XFD57,"&gt;"&amp;0)=0,,HLOOKUP(COUNTIF(I57:XFD57,"&gt;"&amp;0)-MIN($F$1+1,COUNTIF(I57:XFD57,"&gt;"&amp;0)),I$1:XFD57,A57+1,FALSE))</f>
        <v>95</v>
      </c>
      <c r="G57" s="8">
        <f t="shared" si="8"/>
        <v>1.0581065138341208</v>
      </c>
      <c r="H57" s="13" t="s">
        <v>283</v>
      </c>
      <c r="I57" s="9">
        <v>8</v>
      </c>
      <c r="J57" s="9">
        <v>8</v>
      </c>
      <c r="K57" s="9">
        <v>9</v>
      </c>
      <c r="L57" s="9">
        <v>14</v>
      </c>
      <c r="M57" s="9">
        <v>17</v>
      </c>
      <c r="N57" s="9">
        <v>24</v>
      </c>
      <c r="O57" s="9">
        <v>30</v>
      </c>
      <c r="P57" s="9">
        <v>30</v>
      </c>
      <c r="Q57" s="9">
        <v>32</v>
      </c>
      <c r="R57" s="9">
        <v>37</v>
      </c>
      <c r="S57" s="9">
        <v>41</v>
      </c>
      <c r="T57" s="9">
        <v>46</v>
      </c>
      <c r="U57" s="9">
        <v>54</v>
      </c>
      <c r="V57" s="9">
        <v>55</v>
      </c>
      <c r="W57" s="9">
        <v>59</v>
      </c>
      <c r="X57" s="9">
        <v>63</v>
      </c>
      <c r="Y57" s="9">
        <v>66</v>
      </c>
      <c r="Z57" s="9">
        <v>74</v>
      </c>
      <c r="AA57" s="9">
        <v>79</v>
      </c>
      <c r="AB57" s="9">
        <v>87</v>
      </c>
      <c r="AC57" s="9">
        <v>94</v>
      </c>
      <c r="AD57" s="9">
        <v>95</v>
      </c>
      <c r="AE57" s="9">
        <v>103</v>
      </c>
      <c r="AF57" s="9">
        <v>109</v>
      </c>
      <c r="AG57" s="9">
        <v>116</v>
      </c>
      <c r="AH57" s="9">
        <v>120</v>
      </c>
      <c r="AI57" s="9">
        <v>126</v>
      </c>
    </row>
    <row r="58" spans="1:48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Malaysia</v>
      </c>
      <c r="D58" s="6">
        <f t="shared" si="7"/>
        <v>89</v>
      </c>
      <c r="E58" s="6">
        <f>IF(COUNTIF(I58:XFD58,"&gt;"&amp;0)=0,,HLOOKUP(COUNTIF(I58:XFD58,"&gt;"&amp;0)-1,I$1:XFD58,A58+1,FALSE))</f>
        <v>89</v>
      </c>
      <c r="F58" s="7">
        <f>IF(COUNTIF(I58:XFD58,"&gt;"&amp;0)=0,,HLOOKUP(COUNTIF(I58:XFD58,"&gt;"&amp;0)-MIN($F$1+1,COUNTIF(I58:XFD58,"&gt;"&amp;0)),I$1:XFD58,A58+1,FALSE))</f>
        <v>83</v>
      </c>
      <c r="G58" s="8">
        <f t="shared" si="8"/>
        <v>1.0140570362832217</v>
      </c>
      <c r="H58" s="13" t="s">
        <v>43</v>
      </c>
      <c r="I58" s="9">
        <v>10</v>
      </c>
      <c r="J58" s="9">
        <v>14</v>
      </c>
      <c r="K58" s="9">
        <v>16</v>
      </c>
      <c r="L58" s="9">
        <v>20</v>
      </c>
      <c r="M58" s="9">
        <v>23</v>
      </c>
      <c r="N58" s="9">
        <v>26</v>
      </c>
      <c r="O58" s="9">
        <v>27</v>
      </c>
      <c r="P58" s="9">
        <v>35</v>
      </c>
      <c r="Q58" s="9">
        <v>37</v>
      </c>
      <c r="R58" s="9">
        <v>43</v>
      </c>
      <c r="S58" s="9">
        <v>45</v>
      </c>
      <c r="T58" s="9">
        <v>50</v>
      </c>
      <c r="U58" s="9">
        <v>53</v>
      </c>
      <c r="V58" s="9">
        <v>57</v>
      </c>
      <c r="W58" s="9">
        <v>61</v>
      </c>
      <c r="X58" s="9">
        <v>62</v>
      </c>
      <c r="Y58" s="9">
        <v>63</v>
      </c>
      <c r="Z58" s="9">
        <v>65</v>
      </c>
      <c r="AA58" s="9">
        <v>67</v>
      </c>
      <c r="AB58" s="9">
        <v>70</v>
      </c>
      <c r="AC58" s="9">
        <v>73</v>
      </c>
      <c r="AD58" s="9">
        <v>76</v>
      </c>
      <c r="AE58" s="9">
        <v>77</v>
      </c>
      <c r="AF58" s="9">
        <v>82</v>
      </c>
      <c r="AG58" s="9">
        <v>83</v>
      </c>
      <c r="AH58" s="9">
        <v>84</v>
      </c>
      <c r="AI58" s="9">
        <v>86</v>
      </c>
      <c r="AJ58" s="9">
        <v>88</v>
      </c>
      <c r="AK58" s="9">
        <v>89</v>
      </c>
      <c r="AL58" s="9">
        <v>89</v>
      </c>
    </row>
    <row r="59" spans="1:48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Iraq</v>
      </c>
      <c r="D59" s="6">
        <f t="shared" si="7"/>
        <v>82</v>
      </c>
      <c r="E59" s="6">
        <f>IF(COUNTIF(I59:XFD59,"&gt;"&amp;0)=0,,HLOOKUP(COUNTIF(I59:XFD59,"&gt;"&amp;0)-1,I$1:XFD59,A59+1,FALSE))</f>
        <v>82</v>
      </c>
      <c r="F59" s="7">
        <f>IF(COUNTIF(I59:XFD59,"&gt;"&amp;0)=0,,HLOOKUP(COUNTIF(I59:XFD59,"&gt;"&amp;0)-MIN($F$1+1,COUNTIF(I59:XFD59,"&gt;"&amp;0)),I$1:XFD59,A59+1,FALSE))</f>
        <v>79</v>
      </c>
      <c r="G59" s="8">
        <f t="shared" si="8"/>
        <v>1.0074821312601103</v>
      </c>
      <c r="H59" s="13" t="s">
        <v>70</v>
      </c>
      <c r="I59" s="9">
        <v>8</v>
      </c>
      <c r="J59" s="9">
        <v>9</v>
      </c>
      <c r="K59" s="9">
        <v>10</v>
      </c>
      <c r="L59" s="9">
        <v>10</v>
      </c>
      <c r="M59" s="9">
        <v>10</v>
      </c>
      <c r="N59" s="9">
        <v>11</v>
      </c>
      <c r="O59" s="9">
        <v>12</v>
      </c>
      <c r="P59" s="9">
        <v>13</v>
      </c>
      <c r="Q59" s="9">
        <v>17</v>
      </c>
      <c r="R59" s="9">
        <v>17</v>
      </c>
      <c r="S59" s="9">
        <v>20</v>
      </c>
      <c r="T59" s="9">
        <v>23</v>
      </c>
      <c r="U59" s="9">
        <v>27</v>
      </c>
      <c r="V59" s="9">
        <v>29</v>
      </c>
      <c r="W59" s="9">
        <v>36</v>
      </c>
      <c r="X59" s="9">
        <v>40</v>
      </c>
      <c r="Y59" s="9">
        <v>42</v>
      </c>
      <c r="Z59" s="9">
        <v>42</v>
      </c>
      <c r="AA59" s="9">
        <v>46</v>
      </c>
      <c r="AB59" s="9">
        <v>50</v>
      </c>
      <c r="AC59" s="9">
        <v>52</v>
      </c>
      <c r="AD59" s="9">
        <v>54</v>
      </c>
      <c r="AE59" s="9">
        <v>54</v>
      </c>
      <c r="AF59" s="9">
        <v>56</v>
      </c>
      <c r="AG59" s="9">
        <v>61</v>
      </c>
      <c r="AH59" s="9">
        <v>64</v>
      </c>
      <c r="AI59" s="9">
        <v>65</v>
      </c>
      <c r="AJ59" s="9">
        <v>69</v>
      </c>
      <c r="AK59" s="9">
        <v>69</v>
      </c>
      <c r="AL59" s="9">
        <v>70</v>
      </c>
      <c r="AM59" s="9">
        <v>72</v>
      </c>
      <c r="AN59" s="9">
        <v>76</v>
      </c>
      <c r="AO59" s="9">
        <v>78</v>
      </c>
      <c r="AP59" s="9">
        <v>78</v>
      </c>
      <c r="AQ59" s="9">
        <v>79</v>
      </c>
      <c r="AR59" s="9">
        <v>80</v>
      </c>
      <c r="AS59" s="9">
        <v>81</v>
      </c>
      <c r="AT59" s="9">
        <v>82</v>
      </c>
      <c r="AU59" s="9">
        <v>82</v>
      </c>
      <c r="AV59" s="9">
        <v>82</v>
      </c>
    </row>
    <row r="60" spans="1:48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Luxembourg</v>
      </c>
      <c r="D60" s="6">
        <f t="shared" si="7"/>
        <v>75</v>
      </c>
      <c r="E60" s="6">
        <f>IF(COUNTIF(I60:XFD60,"&gt;"&amp;0)=0,,HLOOKUP(COUNTIF(I60:XFD60,"&gt;"&amp;0)-1,I$1:XFD60,A60+1,FALSE))</f>
        <v>75</v>
      </c>
      <c r="F60" s="7">
        <f>IF(COUNTIF(I60:XFD60,"&gt;"&amp;0)=0,,HLOOKUP(COUNTIF(I60:XFD60,"&gt;"&amp;0)-MIN($F$1+1,COUNTIF(I60:XFD60,"&gt;"&amp;0)),I$1:XFD60,A60+1,FALSE))</f>
        <v>69</v>
      </c>
      <c r="G60" s="8">
        <f t="shared" si="8"/>
        <v>1.0168161478219546</v>
      </c>
      <c r="H60" s="13" t="s">
        <v>99</v>
      </c>
      <c r="I60" s="9">
        <v>8</v>
      </c>
      <c r="J60" s="9">
        <v>8</v>
      </c>
      <c r="K60" s="9">
        <v>8</v>
      </c>
      <c r="L60" s="9">
        <v>8</v>
      </c>
      <c r="M60" s="9">
        <v>8</v>
      </c>
      <c r="N60" s="9">
        <v>9</v>
      </c>
      <c r="O60" s="9">
        <v>15</v>
      </c>
      <c r="P60" s="9">
        <v>18</v>
      </c>
      <c r="Q60" s="9">
        <v>21</v>
      </c>
      <c r="R60" s="9">
        <v>22</v>
      </c>
      <c r="S60" s="9">
        <v>23</v>
      </c>
      <c r="T60" s="9">
        <v>29</v>
      </c>
      <c r="U60" s="9">
        <v>30</v>
      </c>
      <c r="V60" s="9">
        <v>31</v>
      </c>
      <c r="W60" s="9">
        <v>31</v>
      </c>
      <c r="X60" s="9">
        <v>36</v>
      </c>
      <c r="Y60" s="9">
        <v>41</v>
      </c>
      <c r="Z60" s="9">
        <v>44</v>
      </c>
      <c r="AA60" s="9">
        <v>46</v>
      </c>
      <c r="AB60" s="9">
        <v>52</v>
      </c>
      <c r="AC60" s="9">
        <v>54</v>
      </c>
      <c r="AD60" s="9">
        <v>62</v>
      </c>
      <c r="AE60" s="9">
        <v>66</v>
      </c>
      <c r="AF60" s="9">
        <v>69</v>
      </c>
      <c r="AG60" s="9">
        <v>67</v>
      </c>
      <c r="AH60" s="9">
        <v>69</v>
      </c>
      <c r="AI60" s="9">
        <v>69</v>
      </c>
      <c r="AJ60" s="9">
        <v>72</v>
      </c>
      <c r="AK60" s="9">
        <v>72</v>
      </c>
      <c r="AL60" s="9">
        <v>73</v>
      </c>
      <c r="AM60" s="9">
        <v>75</v>
      </c>
    </row>
    <row r="61" spans="1:48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Australia</v>
      </c>
      <c r="D61" s="6">
        <f t="shared" si="7"/>
        <v>67</v>
      </c>
      <c r="E61" s="6">
        <f>IF(COUNTIF(I61:XFD61,"&gt;"&amp;0)=0,,HLOOKUP(COUNTIF(I61:XFD61,"&gt;"&amp;0)-1,I$1:XFD61,A61+1,FALSE))</f>
        <v>67</v>
      </c>
      <c r="F61" s="7">
        <f>IF(COUNTIF(I61:XFD61,"&gt;"&amp;0)=0,,HLOOKUP(COUNTIF(I61:XFD61,"&gt;"&amp;0)-MIN($F$1+1,COUNTIF(I61:XFD61,"&gt;"&amp;0)),I$1:XFD61,A61+1,FALSE))</f>
        <v>63</v>
      </c>
      <c r="G61" s="8">
        <f t="shared" si="8"/>
        <v>1.0123876780645376</v>
      </c>
      <c r="H61" s="13" t="s">
        <v>48</v>
      </c>
      <c r="I61" s="9">
        <v>8</v>
      </c>
      <c r="J61" s="9">
        <v>8</v>
      </c>
      <c r="K61" s="9">
        <v>13</v>
      </c>
      <c r="L61" s="9">
        <v>13</v>
      </c>
      <c r="M61" s="9">
        <v>14</v>
      </c>
      <c r="N61" s="9">
        <v>16</v>
      </c>
      <c r="O61" s="9">
        <v>17</v>
      </c>
      <c r="P61" s="9">
        <v>18</v>
      </c>
      <c r="Q61" s="9">
        <v>20</v>
      </c>
      <c r="R61" s="9">
        <v>24</v>
      </c>
      <c r="S61" s="9">
        <v>28</v>
      </c>
      <c r="T61" s="9">
        <v>30</v>
      </c>
      <c r="U61" s="9">
        <v>35</v>
      </c>
      <c r="V61" s="9">
        <v>40</v>
      </c>
      <c r="W61" s="9">
        <v>45</v>
      </c>
      <c r="X61" s="9">
        <v>50</v>
      </c>
      <c r="Y61" s="9">
        <v>51</v>
      </c>
      <c r="Z61" s="9">
        <v>54</v>
      </c>
      <c r="AA61" s="9">
        <v>57</v>
      </c>
      <c r="AB61" s="9">
        <v>60</v>
      </c>
      <c r="AC61" s="9">
        <v>61</v>
      </c>
      <c r="AD61" s="9">
        <v>62</v>
      </c>
      <c r="AE61" s="9">
        <v>63</v>
      </c>
      <c r="AF61" s="9">
        <v>63</v>
      </c>
      <c r="AG61" s="9">
        <v>66</v>
      </c>
      <c r="AH61" s="9">
        <v>67</v>
      </c>
      <c r="AI61" s="9">
        <v>67</v>
      </c>
      <c r="AJ61" s="9">
        <v>67</v>
      </c>
    </row>
    <row r="62" spans="1:48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Saudi Arabia</v>
      </c>
      <c r="D62" s="6">
        <f t="shared" si="7"/>
        <v>103</v>
      </c>
      <c r="E62" s="6">
        <f>IF(COUNTIF(I62:XFD62,"&gt;"&amp;0)=0,,HLOOKUP(COUNTIF(I62:XFD62,"&gt;"&amp;0)-1,I$1:XFD62,A62+1,FALSE))</f>
        <v>103</v>
      </c>
      <c r="F62" s="7">
        <f>IF(COUNTIF(I62:XFD62,"&gt;"&amp;0)=0,,HLOOKUP(COUNTIF(I62:XFD62,"&gt;"&amp;0)-MIN($F$1+1,COUNTIF(I62:XFD62,"&gt;"&amp;0)),I$1:XFD62,A62+1,FALSE))</f>
        <v>79</v>
      </c>
      <c r="G62" s="8">
        <f t="shared" si="8"/>
        <v>1.0544889343626538</v>
      </c>
      <c r="H62" s="13" t="s">
        <v>113</v>
      </c>
      <c r="I62" s="9">
        <v>8</v>
      </c>
      <c r="J62" s="9">
        <v>8</v>
      </c>
      <c r="K62" s="9">
        <v>10</v>
      </c>
      <c r="L62" s="9">
        <v>16</v>
      </c>
      <c r="M62" s="9">
        <v>21</v>
      </c>
      <c r="N62" s="9">
        <v>25</v>
      </c>
      <c r="O62" s="9">
        <v>29</v>
      </c>
      <c r="P62" s="9">
        <v>34</v>
      </c>
      <c r="Q62" s="9">
        <v>38</v>
      </c>
      <c r="R62" s="9">
        <v>41</v>
      </c>
      <c r="S62" s="9">
        <v>41</v>
      </c>
      <c r="T62" s="9">
        <v>44</v>
      </c>
      <c r="U62" s="9">
        <v>47</v>
      </c>
      <c r="V62" s="9">
        <v>52</v>
      </c>
      <c r="W62" s="9">
        <v>59</v>
      </c>
      <c r="X62" s="9">
        <v>65</v>
      </c>
      <c r="Y62" s="9">
        <v>73</v>
      </c>
      <c r="Z62" s="9">
        <v>79</v>
      </c>
      <c r="AA62" s="9">
        <v>83</v>
      </c>
      <c r="AB62" s="9">
        <v>87</v>
      </c>
      <c r="AC62" s="9">
        <v>92</v>
      </c>
      <c r="AD62" s="9">
        <v>97</v>
      </c>
      <c r="AE62" s="9">
        <v>103</v>
      </c>
    </row>
    <row r="63" spans="1:48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Finland</v>
      </c>
      <c r="D63" s="6">
        <f t="shared" si="7"/>
        <v>98</v>
      </c>
      <c r="E63" s="6">
        <f>IF(COUNTIF(I63:XFD63,"&gt;"&amp;0)=0,,HLOOKUP(COUNTIF(I63:XFD63,"&gt;"&amp;0)-1,I$1:XFD63,A63+1,FALSE))</f>
        <v>98</v>
      </c>
      <c r="F63" s="7">
        <f>IF(COUNTIF(I63:XFD63,"&gt;"&amp;0)=0,,HLOOKUP(COUNTIF(I63:XFD63,"&gt;"&amp;0)-MIN($F$1+1,COUNTIF(I63:XFD63,"&gt;"&amp;0)),I$1:XFD63,A63+1,FALSE))</f>
        <v>72</v>
      </c>
      <c r="G63" s="8">
        <f t="shared" si="8"/>
        <v>1.0636009482468078</v>
      </c>
      <c r="H63" s="13" t="s">
        <v>54</v>
      </c>
      <c r="I63" s="9">
        <v>9</v>
      </c>
      <c r="J63" s="9">
        <v>11</v>
      </c>
      <c r="K63" s="9">
        <v>13</v>
      </c>
      <c r="L63" s="9">
        <v>17</v>
      </c>
      <c r="M63" s="9">
        <v>17</v>
      </c>
      <c r="N63" s="9">
        <v>19</v>
      </c>
      <c r="O63" s="9">
        <v>20</v>
      </c>
      <c r="P63" s="9">
        <v>25</v>
      </c>
      <c r="Q63" s="9">
        <v>28</v>
      </c>
      <c r="R63" s="9">
        <v>27</v>
      </c>
      <c r="S63" s="9">
        <v>34</v>
      </c>
      <c r="T63" s="9">
        <v>40</v>
      </c>
      <c r="U63" s="9">
        <v>42</v>
      </c>
      <c r="V63" s="9">
        <v>48</v>
      </c>
      <c r="W63" s="9">
        <v>49</v>
      </c>
      <c r="X63" s="9">
        <v>56</v>
      </c>
      <c r="Y63" s="9">
        <v>59</v>
      </c>
      <c r="Z63" s="9">
        <v>64</v>
      </c>
      <c r="AA63" s="9">
        <v>72</v>
      </c>
      <c r="AB63" s="9">
        <v>75</v>
      </c>
      <c r="AC63" s="9">
        <v>82</v>
      </c>
      <c r="AD63" s="9">
        <v>90</v>
      </c>
      <c r="AE63" s="9">
        <v>94</v>
      </c>
      <c r="AF63" s="9">
        <v>98</v>
      </c>
    </row>
    <row r="64" spans="1:48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Slovenia</v>
      </c>
      <c r="D64" s="6">
        <f t="shared" si="7"/>
        <v>77</v>
      </c>
      <c r="E64" s="6">
        <f>IF(COUNTIF(I64:XFD64,"&gt;"&amp;0)=0,,HLOOKUP(COUNTIF(I64:XFD64,"&gt;"&amp;0)-1,I$1:XFD64,A64+1,FALSE))</f>
        <v>77</v>
      </c>
      <c r="F64" s="7">
        <f>IF(COUNTIF(I64:XFD64,"&gt;"&amp;0)=0,,HLOOKUP(COUNTIF(I64:XFD64,"&gt;"&amp;0)-MIN($F$1+1,COUNTIF(I64:XFD64,"&gt;"&amp;0)),I$1:XFD64,A64+1,FALSE))</f>
        <v>61</v>
      </c>
      <c r="G64" s="8">
        <f t="shared" si="8"/>
        <v>1.047688502770175</v>
      </c>
      <c r="H64" s="13" t="s">
        <v>141</v>
      </c>
      <c r="I64" s="9">
        <v>9</v>
      </c>
      <c r="J64" s="9">
        <v>9</v>
      </c>
      <c r="K64" s="9">
        <v>11</v>
      </c>
      <c r="L64" s="9">
        <v>11</v>
      </c>
      <c r="M64" s="9">
        <v>15</v>
      </c>
      <c r="N64" s="9">
        <v>15</v>
      </c>
      <c r="O64" s="9">
        <v>17</v>
      </c>
      <c r="P64" s="9">
        <v>20</v>
      </c>
      <c r="Q64" s="9">
        <v>22</v>
      </c>
      <c r="R64" s="9">
        <v>28</v>
      </c>
      <c r="S64" s="9">
        <v>30</v>
      </c>
      <c r="T64" s="9">
        <v>36</v>
      </c>
      <c r="U64" s="9">
        <v>40</v>
      </c>
      <c r="V64" s="9">
        <v>43</v>
      </c>
      <c r="W64" s="9">
        <v>45</v>
      </c>
      <c r="X64" s="9">
        <v>50</v>
      </c>
      <c r="Y64" s="9">
        <v>53</v>
      </c>
      <c r="Z64" s="9">
        <v>55</v>
      </c>
      <c r="AA64" s="9">
        <v>56</v>
      </c>
      <c r="AB64" s="9">
        <v>61</v>
      </c>
      <c r="AC64" s="9">
        <v>61</v>
      </c>
      <c r="AD64" s="9">
        <v>66</v>
      </c>
      <c r="AE64" s="9">
        <v>70</v>
      </c>
      <c r="AF64" s="9">
        <v>74</v>
      </c>
      <c r="AG64" s="9">
        <v>77</v>
      </c>
    </row>
    <row r="65" spans="1:42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Bosnia and Herzegovina</v>
      </c>
      <c r="D65" s="6">
        <f t="shared" si="7"/>
        <v>49</v>
      </c>
      <c r="E65" s="6">
        <f>IF(COUNTIF(I65:XFD65,"&gt;"&amp;0)=0,,HLOOKUP(COUNTIF(I65:XFD65,"&gt;"&amp;0)-1,I$1:XFD65,A65+1,FALSE))</f>
        <v>49</v>
      </c>
      <c r="F65" s="7">
        <f>IF(COUNTIF(I65:XFD65,"&gt;"&amp;0)=0,,HLOOKUP(COUNTIF(I65:XFD65,"&gt;"&amp;0)-MIN($F$1+1,COUNTIF(I65:XFD65,"&gt;"&amp;0)),I$1:XFD65,A65+1,FALSE))</f>
        <v>41</v>
      </c>
      <c r="G65" s="8">
        <f t="shared" si="8"/>
        <v>1.0362927138762015</v>
      </c>
      <c r="H65" s="13" t="s">
        <v>140</v>
      </c>
      <c r="I65" s="9">
        <v>10</v>
      </c>
      <c r="J65" s="9">
        <v>13</v>
      </c>
      <c r="K65" s="9">
        <v>13</v>
      </c>
      <c r="L65" s="9">
        <v>16</v>
      </c>
      <c r="M65" s="9">
        <v>17</v>
      </c>
      <c r="N65" s="9">
        <v>21</v>
      </c>
      <c r="O65" s="9">
        <v>23</v>
      </c>
      <c r="P65" s="9">
        <v>29</v>
      </c>
      <c r="Q65" s="9">
        <v>33</v>
      </c>
      <c r="R65" s="9">
        <v>34</v>
      </c>
      <c r="S65" s="9">
        <v>35</v>
      </c>
      <c r="T65" s="9">
        <v>36</v>
      </c>
      <c r="U65" s="9">
        <v>37</v>
      </c>
      <c r="V65" s="9">
        <v>39</v>
      </c>
      <c r="W65" s="9">
        <v>39</v>
      </c>
      <c r="X65" s="9">
        <v>40</v>
      </c>
      <c r="Y65" s="9">
        <v>41</v>
      </c>
      <c r="Z65" s="9">
        <v>43</v>
      </c>
      <c r="AA65" s="9">
        <v>46</v>
      </c>
      <c r="AB65" s="9">
        <v>47</v>
      </c>
      <c r="AC65" s="9">
        <v>48</v>
      </c>
      <c r="AD65" s="9">
        <v>49</v>
      </c>
    </row>
    <row r="66" spans="1:42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Thailand</v>
      </c>
      <c r="D66" s="6">
        <f t="shared" si="7"/>
        <v>47</v>
      </c>
      <c r="E66" s="6">
        <f>IF(COUNTIF(I66:XFD66,"&gt;"&amp;0)=0,,HLOOKUP(COUNTIF(I66:XFD66,"&gt;"&amp;0)-1,I$1:XFD66,A66+1,FALSE))</f>
        <v>47</v>
      </c>
      <c r="F66" s="7">
        <f>IF(COUNTIF(I66:XFD66,"&gt;"&amp;0)=0,,HLOOKUP(COUNTIF(I66:XFD66,"&gt;"&amp;0)-MIN($F$1+1,COUNTIF(I66:XFD66,"&gt;"&amp;0)),I$1:XFD66,A66+1,FALSE))</f>
        <v>43</v>
      </c>
      <c r="G66" s="8">
        <f t="shared" si="8"/>
        <v>1.0179486727923113</v>
      </c>
      <c r="H66" s="13" t="s">
        <v>35</v>
      </c>
      <c r="I66" s="9">
        <v>9</v>
      </c>
      <c r="J66" s="9">
        <v>10</v>
      </c>
      <c r="K66" s="9">
        <v>12</v>
      </c>
      <c r="L66" s="9">
        <v>15</v>
      </c>
      <c r="M66" s="9">
        <v>19</v>
      </c>
      <c r="N66" s="9">
        <v>20</v>
      </c>
      <c r="O66" s="9">
        <v>23</v>
      </c>
      <c r="P66" s="9">
        <v>26</v>
      </c>
      <c r="Q66" s="9">
        <v>27</v>
      </c>
      <c r="R66" s="9">
        <v>30</v>
      </c>
      <c r="S66" s="9">
        <v>32</v>
      </c>
      <c r="T66" s="9">
        <v>33</v>
      </c>
      <c r="U66" s="9">
        <v>35</v>
      </c>
      <c r="V66" s="9">
        <v>38</v>
      </c>
      <c r="W66" s="9">
        <v>40</v>
      </c>
      <c r="X66" s="9">
        <v>41</v>
      </c>
      <c r="Y66" s="9">
        <v>43</v>
      </c>
      <c r="Z66" s="9">
        <v>46</v>
      </c>
      <c r="AA66" s="9">
        <v>47</v>
      </c>
      <c r="AB66" s="9">
        <v>47</v>
      </c>
      <c r="AC66" s="9">
        <v>47</v>
      </c>
      <c r="AD66" s="9">
        <v>47</v>
      </c>
    </row>
    <row r="67" spans="1:42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San Marino</v>
      </c>
      <c r="D67" s="6">
        <f t="shared" si="7"/>
        <v>39</v>
      </c>
      <c r="E67" s="6">
        <f>IF(COUNTIF(I67:XFD67,"&gt;"&amp;0)=0,,HLOOKUP(COUNTIF(I67:XFD67,"&gt;"&amp;0)-1,I$1:XFD67,A67+1,FALSE))</f>
        <v>39</v>
      </c>
      <c r="F67" s="7">
        <f>IF(COUNTIF(I67:XFD67,"&gt;"&amp;0)=0,,HLOOKUP(COUNTIF(I67:XFD67,"&gt;"&amp;0)-MIN($F$1+1,COUNTIF(I67:XFD67,"&gt;"&amp;0)),I$1:XFD67,A67+1,FALSE))</f>
        <v>36</v>
      </c>
      <c r="G67" s="8">
        <f t="shared" si="8"/>
        <v>1.0161373647415957</v>
      </c>
      <c r="H67" s="13" t="s">
        <v>90</v>
      </c>
      <c r="I67" s="9">
        <v>11</v>
      </c>
      <c r="J67" s="9">
        <v>11</v>
      </c>
      <c r="K67" s="9">
        <v>14</v>
      </c>
      <c r="L67" s="9">
        <v>20</v>
      </c>
      <c r="M67" s="9">
        <v>20</v>
      </c>
      <c r="N67" s="9">
        <v>20</v>
      </c>
      <c r="O67" s="9">
        <v>21</v>
      </c>
      <c r="P67" s="9">
        <v>21</v>
      </c>
      <c r="Q67" s="9">
        <v>21</v>
      </c>
      <c r="R67" s="9">
        <v>21</v>
      </c>
      <c r="S67" s="9">
        <v>22</v>
      </c>
      <c r="T67" s="9">
        <v>22</v>
      </c>
      <c r="U67" s="9">
        <v>25</v>
      </c>
      <c r="V67" s="9">
        <v>26</v>
      </c>
      <c r="W67" s="9">
        <v>26</v>
      </c>
      <c r="X67" s="9">
        <v>30</v>
      </c>
      <c r="Y67" s="9">
        <v>30</v>
      </c>
      <c r="Z67" s="9">
        <v>32</v>
      </c>
      <c r="AA67" s="9">
        <v>32</v>
      </c>
      <c r="AB67" s="9">
        <v>32</v>
      </c>
      <c r="AC67" s="9">
        <v>34</v>
      </c>
      <c r="AD67" s="9">
        <v>34</v>
      </c>
      <c r="AE67" s="9">
        <v>34</v>
      </c>
      <c r="AF67" s="9">
        <v>34</v>
      </c>
      <c r="AG67" s="9">
        <v>35</v>
      </c>
      <c r="AH67" s="9">
        <v>35</v>
      </c>
      <c r="AI67" s="9">
        <v>35</v>
      </c>
      <c r="AJ67" s="9">
        <v>36</v>
      </c>
      <c r="AK67" s="9">
        <v>36</v>
      </c>
      <c r="AL67" s="9">
        <v>38</v>
      </c>
      <c r="AM67" s="9">
        <v>39</v>
      </c>
      <c r="AN67" s="9">
        <v>39</v>
      </c>
      <c r="AO67" s="9">
        <v>39</v>
      </c>
      <c r="AP67" s="9">
        <v>39</v>
      </c>
    </row>
    <row r="68" spans="1:42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North Macedonia</v>
      </c>
      <c r="D68" s="6">
        <f t="shared" si="7"/>
        <v>54</v>
      </c>
      <c r="E68" s="6">
        <f>IF(COUNTIF(I68:XFD68,"&gt;"&amp;0)=0,,HLOOKUP(COUNTIF(I68:XFD68,"&gt;"&amp;0)-1,I$1:XFD68,A68+1,FALSE))</f>
        <v>54</v>
      </c>
      <c r="F68" s="7">
        <f>IF(COUNTIF(I68:XFD68,"&gt;"&amp;0)=0,,HLOOKUP(COUNTIF(I68:XFD68,"&gt;"&amp;0)-MIN($F$1+1,COUNTIF(I68:XFD68,"&gt;"&amp;0)),I$1:XFD68,A68+1,FALSE))</f>
        <v>45</v>
      </c>
      <c r="G68" s="8">
        <f t="shared" si="8"/>
        <v>1.0371372893366482</v>
      </c>
      <c r="H68" s="13" t="s">
        <v>84</v>
      </c>
      <c r="I68" s="9">
        <v>9</v>
      </c>
      <c r="J68" s="9">
        <v>11</v>
      </c>
      <c r="K68" s="9">
        <v>11</v>
      </c>
      <c r="L68" s="9">
        <v>12</v>
      </c>
      <c r="M68" s="9">
        <v>17</v>
      </c>
      <c r="N68" s="9">
        <v>18</v>
      </c>
      <c r="O68" s="9">
        <v>23</v>
      </c>
      <c r="P68" s="9">
        <v>26</v>
      </c>
      <c r="Q68" s="9">
        <v>29</v>
      </c>
      <c r="R68" s="9">
        <v>30</v>
      </c>
      <c r="S68" s="9">
        <v>32</v>
      </c>
      <c r="T68" s="9">
        <v>34</v>
      </c>
      <c r="U68" s="9">
        <v>34</v>
      </c>
      <c r="V68" s="9">
        <v>38</v>
      </c>
      <c r="W68" s="9">
        <v>44</v>
      </c>
      <c r="X68" s="9">
        <v>45</v>
      </c>
      <c r="Y68" s="9">
        <v>46</v>
      </c>
      <c r="Z68" s="9">
        <v>49</v>
      </c>
      <c r="AA68" s="9">
        <v>49</v>
      </c>
      <c r="AB68" s="9">
        <v>51</v>
      </c>
      <c r="AC68" s="9">
        <v>54</v>
      </c>
    </row>
    <row r="69" spans="1:42" x14ac:dyDescent="0.25">
      <c r="A69" s="9">
        <f t="shared" ref="A69:A120" si="9">A68+1</f>
        <v>68</v>
      </c>
      <c r="B69" s="9">
        <f t="array" ref="B69">IF(C69="",0,IF(OR(C69=Country_Comparison!$S$19:$S$38),1,0))</f>
        <v>0</v>
      </c>
      <c r="C69" s="9" t="str">
        <f t="shared" si="6"/>
        <v>Bangladesh</v>
      </c>
      <c r="D69" s="6">
        <f t="shared" si="7"/>
        <v>101</v>
      </c>
      <c r="E69" s="6">
        <f>IF(COUNTIF(I69:XFD69,"&gt;"&amp;0)=0,,HLOOKUP(COUNTIF(I69:XFD69,"&gt;"&amp;0)-1,I$1:XFD69,A69+1,FALSE))</f>
        <v>101</v>
      </c>
      <c r="F69" s="7">
        <f>IF(COUNTIF(I69:XFD69,"&gt;"&amp;0)=0,,HLOOKUP(COUNTIF(I69:XFD69,"&gt;"&amp;0)-MIN($F$1+1,COUNTIF(I69:XFD69,"&gt;"&amp;0)),I$1:XFD69,A69+1,FALSE))</f>
        <v>50</v>
      </c>
      <c r="G69" s="8">
        <f t="shared" si="8"/>
        <v>1.1509866168746576</v>
      </c>
      <c r="H69" s="13" t="s">
        <v>202</v>
      </c>
      <c r="I69" s="9">
        <v>8</v>
      </c>
      <c r="J69" s="9">
        <v>9</v>
      </c>
      <c r="K69" s="9">
        <v>12</v>
      </c>
      <c r="L69" s="9">
        <v>17</v>
      </c>
      <c r="M69" s="9">
        <v>20</v>
      </c>
      <c r="N69" s="9">
        <v>21</v>
      </c>
      <c r="O69" s="9">
        <v>27</v>
      </c>
      <c r="P69" s="9">
        <v>30</v>
      </c>
      <c r="Q69" s="9">
        <v>34</v>
      </c>
      <c r="R69" s="9">
        <v>39</v>
      </c>
      <c r="S69" s="9">
        <v>46</v>
      </c>
      <c r="T69" s="9">
        <v>50</v>
      </c>
      <c r="U69" s="9">
        <v>60</v>
      </c>
      <c r="V69" s="9">
        <v>75</v>
      </c>
      <c r="W69" s="9">
        <v>84</v>
      </c>
      <c r="X69" s="9">
        <v>91</v>
      </c>
      <c r="Y69" s="9">
        <v>101</v>
      </c>
    </row>
    <row r="70" spans="1:42" x14ac:dyDescent="0.25">
      <c r="A70" s="9">
        <f t="shared" si="9"/>
        <v>69</v>
      </c>
      <c r="B70" s="9">
        <f t="array" ref="B70">IF(C70="",0,IF(OR(C70=Country_Comparison!$S$19:$S$38),1,0))</f>
        <v>0</v>
      </c>
      <c r="C70" s="9" t="str">
        <f t="shared" ref="C70:C133" si="10">IF(H70="","",H70)</f>
        <v>Tunisia</v>
      </c>
      <c r="D70" s="6">
        <f t="shared" ref="D70:D133" si="11">MAX(I70:CL70)</f>
        <v>38</v>
      </c>
      <c r="E70" s="6">
        <f>IF(COUNTIF(I70:XFD70,"&gt;"&amp;0)=0,,HLOOKUP(COUNTIF(I70:XFD70,"&gt;"&amp;0)-1,I$1:XFD70,A70+1,FALSE))</f>
        <v>38</v>
      </c>
      <c r="F70" s="7">
        <f>IF(COUNTIF(I70:XFD70,"&gt;"&amp;0)=0,,HLOOKUP(COUNTIF(I70:XFD70,"&gt;"&amp;0)-MIN($F$1+1,COUNTIF(I70:XFD70,"&gt;"&amp;0)),I$1:XFD70,A70+1,FALSE))</f>
        <v>35</v>
      </c>
      <c r="G70" s="8">
        <f t="shared" ref="G70:G133" si="12">IF(COUNTIF(I70:XFD70,"&gt;"&amp;0)=0,,(E70/F70)^(1/MIN(COUNTIF(I70:XFD70,"&gt;"&amp;0)-1,$F$1)))</f>
        <v>1.0165836263826273</v>
      </c>
      <c r="H70" s="13" t="s">
        <v>138</v>
      </c>
      <c r="I70" s="9">
        <v>8</v>
      </c>
      <c r="J70" s="9">
        <v>8</v>
      </c>
      <c r="K70" s="9">
        <v>8</v>
      </c>
      <c r="L70" s="9">
        <v>10</v>
      </c>
      <c r="M70" s="9">
        <v>12</v>
      </c>
      <c r="N70" s="9">
        <v>14</v>
      </c>
      <c r="O70" s="9">
        <v>18</v>
      </c>
      <c r="P70" s="9">
        <v>18</v>
      </c>
      <c r="Q70" s="9">
        <v>22</v>
      </c>
      <c r="R70" s="9">
        <v>22</v>
      </c>
      <c r="S70" s="9">
        <v>23</v>
      </c>
      <c r="T70" s="9">
        <v>24</v>
      </c>
      <c r="U70" s="9">
        <v>25</v>
      </c>
      <c r="V70" s="9">
        <v>25</v>
      </c>
      <c r="W70" s="9">
        <v>28</v>
      </c>
      <c r="X70" s="9">
        <v>31</v>
      </c>
      <c r="Y70" s="9">
        <v>34</v>
      </c>
      <c r="Z70" s="9">
        <v>34</v>
      </c>
      <c r="AA70" s="9">
        <v>35</v>
      </c>
      <c r="AB70" s="9">
        <v>37</v>
      </c>
      <c r="AC70" s="9">
        <v>37</v>
      </c>
      <c r="AD70" s="9">
        <v>37</v>
      </c>
      <c r="AE70" s="9">
        <v>38</v>
      </c>
      <c r="AF70" s="9">
        <v>38</v>
      </c>
    </row>
    <row r="71" spans="1:42" x14ac:dyDescent="0.25">
      <c r="A71" s="9">
        <f t="shared" si="9"/>
        <v>70</v>
      </c>
      <c r="B71" s="9">
        <f t="array" ref="B71">IF(C71="",0,IF(OR(C71=Country_Comparison!$S$19:$S$38),1,0))</f>
        <v>0</v>
      </c>
      <c r="C71" s="9" t="str">
        <f t="shared" si="10"/>
        <v>Moldova</v>
      </c>
      <c r="D71" s="6">
        <f t="shared" si="11"/>
        <v>70</v>
      </c>
      <c r="E71" s="6">
        <f>IF(COUNTIF(I71:XFD71,"&gt;"&amp;0)=0,,HLOOKUP(COUNTIF(I71:XFD71,"&gt;"&amp;0)-1,I$1:XFD71,A71+1,FALSE))</f>
        <v>70</v>
      </c>
      <c r="F71" s="7">
        <f>IF(COUNTIF(I71:XFD71,"&gt;"&amp;0)=0,,HLOOKUP(COUNTIF(I71:XFD71,"&gt;"&amp;0)-MIN($F$1+1,COUNTIF(I71:XFD71,"&gt;"&amp;0)),I$1:XFD71,A71+1,FALSE))</f>
        <v>46</v>
      </c>
      <c r="G71" s="8">
        <f t="shared" si="12"/>
        <v>1.087597101915158</v>
      </c>
      <c r="H71" s="13" t="s">
        <v>345</v>
      </c>
      <c r="I71" s="9">
        <v>8</v>
      </c>
      <c r="J71" s="9">
        <v>12</v>
      </c>
      <c r="K71" s="9">
        <v>15</v>
      </c>
      <c r="L71" s="9">
        <v>19</v>
      </c>
      <c r="M71" s="9">
        <v>22</v>
      </c>
      <c r="N71" s="9">
        <v>27</v>
      </c>
      <c r="O71" s="9">
        <v>29</v>
      </c>
      <c r="P71" s="9">
        <v>29</v>
      </c>
      <c r="Q71" s="9">
        <v>30</v>
      </c>
      <c r="R71" s="9">
        <v>31</v>
      </c>
      <c r="S71" s="9">
        <v>35</v>
      </c>
      <c r="T71" s="9">
        <v>40</v>
      </c>
      <c r="U71" s="9">
        <v>46</v>
      </c>
      <c r="V71" s="9">
        <v>54</v>
      </c>
      <c r="W71" s="9">
        <v>56</v>
      </c>
      <c r="X71" s="9">
        <v>57</v>
      </c>
      <c r="Y71" s="9">
        <v>67</v>
      </c>
      <c r="Z71" s="9">
        <v>70</v>
      </c>
    </row>
    <row r="72" spans="1:42" x14ac:dyDescent="0.25">
      <c r="A72" s="9">
        <f t="shared" si="9"/>
        <v>71</v>
      </c>
      <c r="B72" s="9">
        <f t="array" ref="B72">IF(C72="",0,IF(OR(C72=Country_Comparison!$S$19:$S$38),1,0))</f>
        <v>0</v>
      </c>
      <c r="C72" s="9" t="str">
        <f t="shared" si="10"/>
        <v>Bulgaria</v>
      </c>
      <c r="D72" s="6">
        <f t="shared" si="11"/>
        <v>43</v>
      </c>
      <c r="E72" s="6">
        <f>IF(COUNTIF(I72:XFD72,"&gt;"&amp;0)=0,,HLOOKUP(COUNTIF(I72:XFD72,"&gt;"&amp;0)-1,I$1:XFD72,A72+1,FALSE))</f>
        <v>43</v>
      </c>
      <c r="F72" s="7">
        <f>IF(COUNTIF(I72:XFD72,"&gt;"&amp;0)=0,,HLOOKUP(COUNTIF(I72:XFD72,"&gt;"&amp;0)-MIN($F$1+1,COUNTIF(I72:XFD72,"&gt;"&amp;0)),I$1:XFD72,A72+1,FALSE))</f>
        <v>36</v>
      </c>
      <c r="G72" s="8">
        <f t="shared" si="12"/>
        <v>1.0361751937196431</v>
      </c>
      <c r="H72" s="13" t="s">
        <v>199</v>
      </c>
      <c r="I72" s="9">
        <v>8</v>
      </c>
      <c r="J72" s="9">
        <v>8</v>
      </c>
      <c r="K72" s="9">
        <v>8</v>
      </c>
      <c r="L72" s="9">
        <v>10</v>
      </c>
      <c r="M72" s="9">
        <v>10</v>
      </c>
      <c r="N72" s="9">
        <v>14</v>
      </c>
      <c r="O72" s="9">
        <v>17</v>
      </c>
      <c r="P72" s="9">
        <v>20</v>
      </c>
      <c r="Q72" s="9">
        <v>22</v>
      </c>
      <c r="R72" s="9">
        <v>23</v>
      </c>
      <c r="S72" s="9">
        <v>24</v>
      </c>
      <c r="T72" s="9">
        <v>24</v>
      </c>
      <c r="U72" s="9">
        <v>25</v>
      </c>
      <c r="V72" s="9">
        <v>28</v>
      </c>
      <c r="W72" s="9">
        <v>29</v>
      </c>
      <c r="X72" s="9">
        <v>32</v>
      </c>
      <c r="Y72" s="9">
        <v>35</v>
      </c>
      <c r="Z72" s="9">
        <v>36</v>
      </c>
      <c r="AA72" s="9">
        <v>38</v>
      </c>
      <c r="AB72" s="9">
        <v>41</v>
      </c>
      <c r="AC72" s="9">
        <v>41</v>
      </c>
      <c r="AD72" s="9">
        <v>42</v>
      </c>
      <c r="AE72" s="9">
        <v>43</v>
      </c>
    </row>
    <row r="73" spans="1:42" x14ac:dyDescent="0.25">
      <c r="A73" s="9">
        <f t="shared" si="9"/>
        <v>72</v>
      </c>
      <c r="B73" s="9">
        <f t="array" ref="B73">IF(C73="",0,IF(OR(C73=Country_Comparison!$S$19:$S$38),1,0))</f>
        <v>0</v>
      </c>
      <c r="C73" s="9" t="str">
        <f t="shared" si="10"/>
        <v>Andorra</v>
      </c>
      <c r="D73" s="6">
        <f t="shared" si="11"/>
        <v>37</v>
      </c>
      <c r="E73" s="6">
        <f>IF(COUNTIF(I73:XFD73,"&gt;"&amp;0)=0,,HLOOKUP(COUNTIF(I73:XFD73,"&gt;"&amp;0)-1,I$1:XFD73,A73+1,FALSE))</f>
        <v>37</v>
      </c>
      <c r="F73" s="7">
        <f>IF(COUNTIF(I73:XFD73,"&gt;"&amp;0)=0,,HLOOKUP(COUNTIF(I73:XFD73,"&gt;"&amp;0)-MIN($F$1+1,COUNTIF(I73:XFD73,"&gt;"&amp;0)),I$1:XFD73,A73+1,FALSE))</f>
        <v>33</v>
      </c>
      <c r="G73" s="8">
        <f t="shared" si="12"/>
        <v>1.0231458730804617</v>
      </c>
      <c r="H73" s="13" t="s">
        <v>109</v>
      </c>
      <c r="I73" s="9">
        <v>8</v>
      </c>
      <c r="J73" s="9">
        <v>12</v>
      </c>
      <c r="K73" s="9">
        <v>14</v>
      </c>
      <c r="L73" s="9">
        <v>15</v>
      </c>
      <c r="M73" s="9">
        <v>16</v>
      </c>
      <c r="N73" s="9">
        <v>17</v>
      </c>
      <c r="O73" s="9">
        <v>18</v>
      </c>
      <c r="P73" s="9">
        <v>21</v>
      </c>
      <c r="Q73" s="9">
        <v>22</v>
      </c>
      <c r="R73" s="9">
        <v>23</v>
      </c>
      <c r="S73" s="9">
        <v>25</v>
      </c>
      <c r="T73" s="9">
        <v>26</v>
      </c>
      <c r="U73" s="9">
        <v>26</v>
      </c>
      <c r="V73" s="9">
        <v>29</v>
      </c>
      <c r="W73" s="9">
        <v>29</v>
      </c>
      <c r="X73" s="9">
        <v>31</v>
      </c>
      <c r="Y73" s="9">
        <v>33</v>
      </c>
      <c r="Z73" s="9">
        <v>33</v>
      </c>
      <c r="AA73" s="9">
        <v>35</v>
      </c>
      <c r="AB73" s="9">
        <v>35</v>
      </c>
      <c r="AC73" s="9">
        <v>36</v>
      </c>
      <c r="AD73" s="9">
        <v>37</v>
      </c>
    </row>
    <row r="74" spans="1:42" x14ac:dyDescent="0.25">
      <c r="A74" s="9">
        <f t="shared" si="9"/>
        <v>73</v>
      </c>
      <c r="B74" s="9">
        <f t="array" ref="B74">IF(C74="",0,IF(OR(C74=Country_Comparison!$S$19:$S$38),1,0))</f>
        <v>0</v>
      </c>
      <c r="C74" s="9" t="str">
        <f t="shared" si="10"/>
        <v>Burkina Faso</v>
      </c>
      <c r="D74" s="6">
        <f t="shared" si="11"/>
        <v>38</v>
      </c>
      <c r="E74" s="6">
        <f>IF(COUNTIF(I74:XFD74,"&gt;"&amp;0)=0,,HLOOKUP(COUNTIF(I74:XFD74,"&gt;"&amp;0)-1,I$1:XFD74,A74+1,FALSE))</f>
        <v>38</v>
      </c>
      <c r="F74" s="7">
        <f>IF(COUNTIF(I74:XFD74,"&gt;"&amp;0)=0,,HLOOKUP(COUNTIF(I74:XFD74,"&gt;"&amp;0)-MIN($F$1+1,COUNTIF(I74:XFD74,"&gt;"&amp;0)),I$1:XFD74,A74+1,FALSE))</f>
        <v>32</v>
      </c>
      <c r="G74" s="8">
        <f t="shared" si="12"/>
        <v>1.034967527040807</v>
      </c>
      <c r="H74" s="13" t="s">
        <v>279</v>
      </c>
      <c r="I74" s="9">
        <v>9</v>
      </c>
      <c r="J74" s="9">
        <v>11</v>
      </c>
      <c r="K74" s="9">
        <v>12</v>
      </c>
      <c r="L74" s="9">
        <v>12</v>
      </c>
      <c r="M74" s="9">
        <v>14</v>
      </c>
      <c r="N74" s="9">
        <v>16</v>
      </c>
      <c r="O74" s="9">
        <v>16</v>
      </c>
      <c r="P74" s="9">
        <v>16</v>
      </c>
      <c r="Q74" s="9">
        <v>16</v>
      </c>
      <c r="R74" s="9">
        <v>17</v>
      </c>
      <c r="S74" s="9">
        <v>18</v>
      </c>
      <c r="T74" s="9">
        <v>19</v>
      </c>
      <c r="U74" s="9">
        <v>23</v>
      </c>
      <c r="V74" s="9">
        <v>24</v>
      </c>
      <c r="W74" s="9">
        <v>24</v>
      </c>
      <c r="X74" s="9">
        <v>27</v>
      </c>
      <c r="Y74" s="9">
        <v>27</v>
      </c>
      <c r="Z74" s="9">
        <v>27</v>
      </c>
      <c r="AA74" s="9">
        <v>30</v>
      </c>
      <c r="AB74" s="9">
        <v>32</v>
      </c>
      <c r="AC74" s="9">
        <v>32</v>
      </c>
      <c r="AD74" s="9">
        <v>35</v>
      </c>
      <c r="AE74" s="9">
        <v>36</v>
      </c>
      <c r="AF74" s="9">
        <v>36</v>
      </c>
      <c r="AG74" s="9">
        <v>38</v>
      </c>
    </row>
    <row r="75" spans="1:42" x14ac:dyDescent="0.25">
      <c r="A75" s="9">
        <f t="shared" si="9"/>
        <v>74</v>
      </c>
      <c r="B75" s="9">
        <f t="array" ref="B75">IF(C75="",0,IF(OR(C75=Country_Comparison!$S$19:$S$38),1,0))</f>
        <v>0</v>
      </c>
      <c r="C75" s="9" t="str">
        <f t="shared" si="10"/>
        <v>Belarus</v>
      </c>
      <c r="D75" s="6">
        <f t="shared" si="11"/>
        <v>51</v>
      </c>
      <c r="E75" s="6">
        <f>IF(COUNTIF(I75:XFD75,"&gt;"&amp;0)=0,,HLOOKUP(COUNTIF(I75:XFD75,"&gt;"&amp;0)-1,I$1:XFD75,A75+1,FALSE))</f>
        <v>51</v>
      </c>
      <c r="F75" s="7">
        <f>IF(COUNTIF(I75:XFD75,"&gt;"&amp;0)=0,,HLOOKUP(COUNTIF(I75:XFD75,"&gt;"&amp;0)-MIN($F$1+1,COUNTIF(I75:XFD75,"&gt;"&amp;0)),I$1:XFD75,A75+1,FALSE))</f>
        <v>36</v>
      </c>
      <c r="G75" s="8">
        <f t="shared" si="12"/>
        <v>1.0721450259008509</v>
      </c>
      <c r="H75" s="13" t="s">
        <v>91</v>
      </c>
      <c r="I75" s="9">
        <v>8</v>
      </c>
      <c r="J75" s="9">
        <v>13</v>
      </c>
      <c r="K75" s="9">
        <v>13</v>
      </c>
      <c r="L75" s="9">
        <v>13</v>
      </c>
      <c r="M75" s="9">
        <v>16</v>
      </c>
      <c r="N75" s="9">
        <v>19</v>
      </c>
      <c r="O75" s="9">
        <v>23</v>
      </c>
      <c r="P75" s="9">
        <v>26</v>
      </c>
      <c r="Q75" s="9">
        <v>29</v>
      </c>
      <c r="R75" s="9">
        <v>33</v>
      </c>
      <c r="S75" s="9">
        <v>36</v>
      </c>
      <c r="T75" s="9">
        <v>40</v>
      </c>
      <c r="U75" s="9">
        <v>42</v>
      </c>
      <c r="V75" s="9">
        <v>45</v>
      </c>
      <c r="W75" s="9">
        <v>47</v>
      </c>
      <c r="X75" s="9">
        <v>51</v>
      </c>
    </row>
    <row r="76" spans="1:42" x14ac:dyDescent="0.25">
      <c r="A76" s="9">
        <f t="shared" si="9"/>
        <v>75</v>
      </c>
      <c r="B76" s="9">
        <f t="array" ref="B76">IF(C76="",0,IF(OR(C76=Country_Comparison!$S$19:$S$38),1,0))</f>
        <v>0</v>
      </c>
      <c r="C76" s="9" t="str">
        <f t="shared" si="10"/>
        <v>Estonia</v>
      </c>
      <c r="D76" s="6">
        <f t="shared" si="11"/>
        <v>40</v>
      </c>
      <c r="E76" s="6">
        <f>IF(COUNTIF(I76:XFD76,"&gt;"&amp;0)=0,,HLOOKUP(COUNTIF(I76:XFD76,"&gt;"&amp;0)-1,I$1:XFD76,A76+1,FALSE))</f>
        <v>40</v>
      </c>
      <c r="F76" s="7">
        <f>IF(COUNTIF(I76:XFD76,"&gt;"&amp;0)=0,,HLOOKUP(COUNTIF(I76:XFD76,"&gt;"&amp;0)-MIN($F$1+1,COUNTIF(I76:XFD76,"&gt;"&amp;0)),I$1:XFD76,A76+1,FALSE))</f>
        <v>35</v>
      </c>
      <c r="G76" s="8">
        <f t="shared" si="12"/>
        <v>1.0270660870893518</v>
      </c>
      <c r="H76" s="13" t="s">
        <v>88</v>
      </c>
      <c r="I76" s="9">
        <v>11</v>
      </c>
      <c r="J76" s="9">
        <v>12</v>
      </c>
      <c r="K76" s="9">
        <v>13</v>
      </c>
      <c r="L76" s="9">
        <v>15</v>
      </c>
      <c r="M76" s="9">
        <v>19</v>
      </c>
      <c r="N76" s="9">
        <v>21</v>
      </c>
      <c r="O76" s="9">
        <v>24</v>
      </c>
      <c r="P76" s="9">
        <v>24</v>
      </c>
      <c r="Q76" s="9">
        <v>24</v>
      </c>
      <c r="R76" s="9">
        <v>24</v>
      </c>
      <c r="S76" s="9">
        <v>25</v>
      </c>
      <c r="T76" s="9">
        <v>28</v>
      </c>
      <c r="U76" s="9">
        <v>31</v>
      </c>
      <c r="V76" s="9">
        <v>35</v>
      </c>
      <c r="W76" s="9">
        <v>36</v>
      </c>
      <c r="X76" s="9">
        <v>38</v>
      </c>
      <c r="Y76" s="9">
        <v>38</v>
      </c>
      <c r="Z76" s="9">
        <v>40</v>
      </c>
      <c r="AA76" s="9">
        <v>40</v>
      </c>
    </row>
    <row r="77" spans="1:42" x14ac:dyDescent="0.25">
      <c r="A77" s="9">
        <f t="shared" si="9"/>
        <v>76</v>
      </c>
      <c r="B77" s="9">
        <f t="array" ref="B77">IF(C77="",0,IF(OR(C77=Country_Comparison!$S$19:$S$38),1,0))</f>
        <v>0</v>
      </c>
      <c r="C77" s="9" t="str">
        <f t="shared" si="10"/>
        <v>South Africa</v>
      </c>
      <c r="D77" s="6">
        <f t="shared" si="11"/>
        <v>58</v>
      </c>
      <c r="E77" s="6">
        <f>IF(COUNTIF(I77:XFD77,"&gt;"&amp;0)=0,,HLOOKUP(COUNTIF(I77:XFD77,"&gt;"&amp;0)-1,I$1:XFD77,A77+1,FALSE))</f>
        <v>58</v>
      </c>
      <c r="F77" s="7">
        <f>IF(COUNTIF(I77:XFD77,"&gt;"&amp;0)=0,,HLOOKUP(COUNTIF(I77:XFD77,"&gt;"&amp;0)-MIN($F$1+1,COUNTIF(I77:XFD77,"&gt;"&amp;0)),I$1:XFD77,A77+1,FALSE))</f>
        <v>34</v>
      </c>
      <c r="G77" s="8">
        <f t="shared" si="12"/>
        <v>1.1127300466488179</v>
      </c>
      <c r="H77" s="13" t="s">
        <v>145</v>
      </c>
      <c r="I77" s="9">
        <v>9</v>
      </c>
      <c r="J77" s="9">
        <v>9</v>
      </c>
      <c r="K77" s="9">
        <v>11</v>
      </c>
      <c r="L77" s="9">
        <v>12</v>
      </c>
      <c r="M77" s="9">
        <v>13</v>
      </c>
      <c r="N77" s="9">
        <v>18</v>
      </c>
      <c r="O77" s="9">
        <v>18</v>
      </c>
      <c r="P77" s="9">
        <v>24</v>
      </c>
      <c r="Q77" s="9">
        <v>25</v>
      </c>
      <c r="R77" s="9">
        <v>25</v>
      </c>
      <c r="S77" s="9">
        <v>27</v>
      </c>
      <c r="T77" s="9">
        <v>27</v>
      </c>
      <c r="U77" s="9">
        <v>34</v>
      </c>
      <c r="V77" s="9">
        <v>48</v>
      </c>
      <c r="W77" s="9">
        <v>50</v>
      </c>
      <c r="X77" s="9">
        <v>52</v>
      </c>
      <c r="Y77" s="9">
        <v>54</v>
      </c>
      <c r="Z77" s="9">
        <v>58</v>
      </c>
    </row>
    <row r="78" spans="1:42" x14ac:dyDescent="0.25">
      <c r="A78" s="9">
        <f t="shared" si="9"/>
        <v>77</v>
      </c>
      <c r="B78" s="9">
        <f t="array" ref="B78">IF(C78="",0,IF(OR(C78=Country_Comparison!$S$19:$S$38),1,0))</f>
        <v>0</v>
      </c>
      <c r="C78" s="9" t="str">
        <f t="shared" si="10"/>
        <v>Honduras</v>
      </c>
      <c r="D78" s="6">
        <f t="shared" si="11"/>
        <v>46</v>
      </c>
      <c r="E78" s="6">
        <f>IF(COUNTIF(I78:XFD78,"&gt;"&amp;0)=0,,HLOOKUP(COUNTIF(I78:XFD78,"&gt;"&amp;0)-1,I$1:XFD78,A78+1,FALSE))</f>
        <v>46</v>
      </c>
      <c r="F78" s="7">
        <f>IF(COUNTIF(I78:XFD78,"&gt;"&amp;0)=0,,HLOOKUP(COUNTIF(I78:XFD78,"&gt;"&amp;0)-MIN($F$1+1,COUNTIF(I78:XFD78,"&gt;"&amp;0)),I$1:XFD78,A78+1,FALSE))</f>
        <v>31</v>
      </c>
      <c r="G78" s="8">
        <f t="shared" si="12"/>
        <v>1.0821294776769368</v>
      </c>
      <c r="H78" s="13" t="s">
        <v>348</v>
      </c>
      <c r="I78" s="9">
        <v>10</v>
      </c>
      <c r="J78" s="9">
        <v>14</v>
      </c>
      <c r="K78" s="9">
        <v>15</v>
      </c>
      <c r="L78" s="9">
        <v>15</v>
      </c>
      <c r="M78" s="9">
        <v>22</v>
      </c>
      <c r="N78" s="9">
        <v>22</v>
      </c>
      <c r="O78" s="9">
        <v>22</v>
      </c>
      <c r="P78" s="9">
        <v>22</v>
      </c>
      <c r="Q78" s="9">
        <v>23</v>
      </c>
      <c r="R78" s="9">
        <v>23</v>
      </c>
      <c r="S78" s="9">
        <v>24</v>
      </c>
      <c r="T78" s="9">
        <v>25</v>
      </c>
      <c r="U78" s="9">
        <v>25</v>
      </c>
      <c r="V78" s="9">
        <v>26</v>
      </c>
      <c r="W78" s="9">
        <v>31</v>
      </c>
      <c r="X78" s="9">
        <v>35</v>
      </c>
      <c r="Y78" s="9">
        <v>41</v>
      </c>
      <c r="Z78" s="9">
        <v>46</v>
      </c>
      <c r="AA78" s="9">
        <v>46</v>
      </c>
      <c r="AB78" s="9">
        <v>46</v>
      </c>
    </row>
    <row r="79" spans="1:42" x14ac:dyDescent="0.25">
      <c r="A79" s="9">
        <f t="shared" si="9"/>
        <v>78</v>
      </c>
      <c r="B79" s="9">
        <f t="array" ref="B79">IF(C79="",0,IF(OR(C79=Country_Comparison!$S$19:$S$38),1,0))</f>
        <v>0</v>
      </c>
      <c r="C79" s="9" t="str">
        <f t="shared" si="10"/>
        <v>Bolivia</v>
      </c>
      <c r="D79" s="6">
        <f t="shared" si="11"/>
        <v>33</v>
      </c>
      <c r="E79" s="6">
        <f>IF(COUNTIF(I79:XFD79,"&gt;"&amp;0)=0,,HLOOKUP(COUNTIF(I79:XFD79,"&gt;"&amp;0)-1,I$1:XFD79,A79+1,FALSE))</f>
        <v>33</v>
      </c>
      <c r="F79" s="7">
        <f>IF(COUNTIF(I79:XFD79,"&gt;"&amp;0)=0,,HLOOKUP(COUNTIF(I79:XFD79,"&gt;"&amp;0)-MIN($F$1+1,COUNTIF(I79:XFD79,"&gt;"&amp;0)),I$1:XFD79,A79+1,FALSE))</f>
        <v>28</v>
      </c>
      <c r="G79" s="8">
        <f t="shared" si="12"/>
        <v>1.0334064829387792</v>
      </c>
      <c r="H79" s="13" t="s">
        <v>346</v>
      </c>
      <c r="I79" s="9">
        <v>8</v>
      </c>
      <c r="J79" s="9">
        <v>9</v>
      </c>
      <c r="K79" s="9">
        <v>10</v>
      </c>
      <c r="L79" s="9">
        <v>10</v>
      </c>
      <c r="M79" s="9">
        <v>11</v>
      </c>
      <c r="N79" s="9">
        <v>14</v>
      </c>
      <c r="O79" s="9">
        <v>15</v>
      </c>
      <c r="P79" s="9">
        <v>18</v>
      </c>
      <c r="Q79" s="9">
        <v>19</v>
      </c>
      <c r="R79" s="9">
        <v>20</v>
      </c>
      <c r="S79" s="9">
        <v>24</v>
      </c>
      <c r="T79" s="9">
        <v>27</v>
      </c>
      <c r="U79" s="9">
        <v>28</v>
      </c>
      <c r="V79" s="9">
        <v>28</v>
      </c>
      <c r="W79" s="9">
        <v>29</v>
      </c>
      <c r="X79" s="9">
        <v>31</v>
      </c>
      <c r="Y79" s="9">
        <v>31</v>
      </c>
      <c r="Z79" s="9">
        <v>32</v>
      </c>
      <c r="AA79" s="9">
        <v>33</v>
      </c>
    </row>
    <row r="80" spans="1:42" x14ac:dyDescent="0.25">
      <c r="A80" s="9">
        <f t="shared" si="9"/>
        <v>79</v>
      </c>
      <c r="B80" s="9">
        <f t="array" ref="B80">IF(C80="",0,IF(OR(C80=Country_Comparison!$S$19:$S$38),1,0))</f>
        <v>0</v>
      </c>
      <c r="C80" s="9" t="str">
        <f t="shared" si="10"/>
        <v>Albania</v>
      </c>
      <c r="D80" s="6">
        <f t="shared" si="11"/>
        <v>26</v>
      </c>
      <c r="E80" s="6">
        <f>IF(COUNTIF(I80:XFD80,"&gt;"&amp;0)=0,,HLOOKUP(COUNTIF(I80:XFD80,"&gt;"&amp;0)-1,I$1:XFD80,A80+1,FALSE))</f>
        <v>26</v>
      </c>
      <c r="F80" s="7">
        <f>IF(COUNTIF(I80:XFD80,"&gt;"&amp;0)=0,,HLOOKUP(COUNTIF(I80:XFD80,"&gt;"&amp;0)-MIN($F$1+1,COUNTIF(I80:XFD80,"&gt;"&amp;0)),I$1:XFD80,A80+1,FALSE))</f>
        <v>25</v>
      </c>
      <c r="G80" s="8">
        <f t="shared" si="12"/>
        <v>1.0078749885178921</v>
      </c>
      <c r="H80" s="13" t="s">
        <v>230</v>
      </c>
      <c r="I80" s="9">
        <v>8</v>
      </c>
      <c r="J80" s="9">
        <v>10</v>
      </c>
      <c r="K80" s="9">
        <v>10</v>
      </c>
      <c r="L80" s="9">
        <v>11</v>
      </c>
      <c r="M80" s="9">
        <v>15</v>
      </c>
      <c r="N80" s="9">
        <v>15</v>
      </c>
      <c r="O80" s="9">
        <v>16</v>
      </c>
      <c r="P80" s="9">
        <v>17</v>
      </c>
      <c r="Q80" s="9">
        <v>20</v>
      </c>
      <c r="R80" s="9">
        <v>20</v>
      </c>
      <c r="S80" s="9">
        <v>21</v>
      </c>
      <c r="T80" s="9">
        <v>22</v>
      </c>
      <c r="U80" s="9">
        <v>22</v>
      </c>
      <c r="V80" s="9">
        <v>23</v>
      </c>
      <c r="W80" s="9">
        <v>23</v>
      </c>
      <c r="X80" s="9">
        <v>23</v>
      </c>
      <c r="Y80" s="9">
        <v>23</v>
      </c>
      <c r="Z80" s="9">
        <v>23</v>
      </c>
      <c r="AA80" s="9">
        <v>24</v>
      </c>
      <c r="AB80" s="9">
        <v>25</v>
      </c>
      <c r="AC80" s="9">
        <v>26</v>
      </c>
      <c r="AD80" s="9">
        <v>26</v>
      </c>
      <c r="AE80" s="9">
        <v>26</v>
      </c>
      <c r="AF80" s="9">
        <v>26</v>
      </c>
      <c r="AG80" s="9">
        <v>26</v>
      </c>
    </row>
    <row r="81" spans="1:33" x14ac:dyDescent="0.25">
      <c r="A81" s="9">
        <f t="shared" si="9"/>
        <v>80</v>
      </c>
      <c r="B81" s="9">
        <f t="array" ref="B81">IF(C81="",0,IF(OR(C81=Country_Comparison!$S$19:$S$38),1,0))</f>
        <v>0</v>
      </c>
      <c r="C81" s="9" t="str">
        <f t="shared" si="10"/>
        <v>Croatia</v>
      </c>
      <c r="D81" s="6">
        <f t="shared" si="11"/>
        <v>47</v>
      </c>
      <c r="E81" s="6">
        <f>IF(COUNTIF(I81:XFD81,"&gt;"&amp;0)=0,,HLOOKUP(COUNTIF(I81:XFD81,"&gt;"&amp;0)-1,I$1:XFD81,A81+1,FALSE))</f>
        <v>47</v>
      </c>
      <c r="F81" s="7">
        <f>IF(COUNTIF(I81:XFD81,"&gt;"&amp;0)=0,,HLOOKUP(COUNTIF(I81:XFD81,"&gt;"&amp;0)-MIN($F$1+1,COUNTIF(I81:XFD81,"&gt;"&amp;0)),I$1:XFD81,A81+1,FALSE))</f>
        <v>33</v>
      </c>
      <c r="G81" s="8">
        <f t="shared" si="12"/>
        <v>1.0732892601238375</v>
      </c>
      <c r="H81" s="13" t="s">
        <v>76</v>
      </c>
      <c r="I81" s="9">
        <v>8</v>
      </c>
      <c r="J81" s="9">
        <v>12</v>
      </c>
      <c r="K81" s="9">
        <v>15</v>
      </c>
      <c r="L81" s="9">
        <v>16</v>
      </c>
      <c r="M81" s="9">
        <v>18</v>
      </c>
      <c r="N81" s="9">
        <v>19</v>
      </c>
      <c r="O81" s="9">
        <v>20</v>
      </c>
      <c r="P81" s="9">
        <v>21</v>
      </c>
      <c r="Q81" s="9">
        <v>21</v>
      </c>
      <c r="R81" s="9">
        <v>23</v>
      </c>
      <c r="S81" s="9">
        <v>25</v>
      </c>
      <c r="T81" s="9">
        <v>31</v>
      </c>
      <c r="U81" s="9">
        <v>33</v>
      </c>
      <c r="V81" s="9">
        <v>35</v>
      </c>
      <c r="W81" s="9">
        <v>36</v>
      </c>
      <c r="X81" s="9">
        <v>39</v>
      </c>
      <c r="Y81" s="9">
        <v>47</v>
      </c>
      <c r="Z81" s="9">
        <v>47</v>
      </c>
    </row>
    <row r="82" spans="1:33" x14ac:dyDescent="0.25">
      <c r="A82" s="9">
        <f t="shared" si="9"/>
        <v>81</v>
      </c>
      <c r="B82" s="9">
        <f t="array" ref="B82">IF(C82="",0,IF(OR(C82=Country_Comparison!$S$19:$S$38),1,0))</f>
        <v>0</v>
      </c>
      <c r="C82" s="9" t="str">
        <f t="shared" si="10"/>
        <v>Lithuania</v>
      </c>
      <c r="D82" s="6">
        <f t="shared" si="11"/>
        <v>37</v>
      </c>
      <c r="E82" s="6">
        <f>IF(COUNTIF(I82:XFD82,"&gt;"&amp;0)=0,,HLOOKUP(COUNTIF(I82:XFD82,"&gt;"&amp;0)-1,I$1:XFD82,A82+1,FALSE))</f>
        <v>37</v>
      </c>
      <c r="F82" s="7">
        <f>IF(COUNTIF(I82:XFD82,"&gt;"&amp;0)=0,,HLOOKUP(COUNTIF(I82:XFD82,"&gt;"&amp;0)-MIN($F$1+1,COUNTIF(I82:XFD82,"&gt;"&amp;0)),I$1:XFD82,A82+1,FALSE))</f>
        <v>30</v>
      </c>
      <c r="G82" s="8">
        <f t="shared" si="12"/>
        <v>1.0428361890406388</v>
      </c>
      <c r="H82" s="13" t="s">
        <v>93</v>
      </c>
      <c r="I82" s="9">
        <v>8</v>
      </c>
      <c r="J82" s="9">
        <v>8</v>
      </c>
      <c r="K82" s="9">
        <v>9</v>
      </c>
      <c r="L82" s="9">
        <v>9</v>
      </c>
      <c r="M82" s="9">
        <v>11</v>
      </c>
      <c r="N82" s="9">
        <v>13</v>
      </c>
      <c r="O82" s="9">
        <v>15</v>
      </c>
      <c r="P82" s="9">
        <v>15</v>
      </c>
      <c r="Q82" s="9">
        <v>15</v>
      </c>
      <c r="R82" s="9">
        <v>16</v>
      </c>
      <c r="S82" s="9">
        <v>22</v>
      </c>
      <c r="T82" s="9">
        <v>23</v>
      </c>
      <c r="U82" s="9">
        <v>23</v>
      </c>
      <c r="V82" s="9">
        <v>24</v>
      </c>
      <c r="W82" s="9">
        <v>29</v>
      </c>
      <c r="X82" s="9">
        <v>30</v>
      </c>
      <c r="Y82" s="9">
        <v>32</v>
      </c>
      <c r="Z82" s="9">
        <v>33</v>
      </c>
      <c r="AA82" s="9">
        <v>33</v>
      </c>
      <c r="AB82" s="9">
        <v>35</v>
      </c>
      <c r="AC82" s="9">
        <v>37</v>
      </c>
    </row>
    <row r="83" spans="1:33" x14ac:dyDescent="0.25">
      <c r="A83" s="9">
        <f t="shared" si="9"/>
        <v>82</v>
      </c>
      <c r="B83" s="9">
        <f t="array" ref="B83">IF(C83="",0,IF(OR(C83=Country_Comparison!$S$19:$S$38),1,0))</f>
        <v>0</v>
      </c>
      <c r="C83" s="9" t="str">
        <f t="shared" si="10"/>
        <v>United Arab Emirates</v>
      </c>
      <c r="D83" s="6">
        <f t="shared" si="11"/>
        <v>43</v>
      </c>
      <c r="E83" s="6">
        <f>IF(COUNTIF(I83:XFD83,"&gt;"&amp;0)=0,,HLOOKUP(COUNTIF(I83:XFD83,"&gt;"&amp;0)-1,I$1:XFD83,A83+1,FALSE))</f>
        <v>43</v>
      </c>
      <c r="F83" s="7">
        <f>IF(COUNTIF(I83:XFD83,"&gt;"&amp;0)=0,,HLOOKUP(COUNTIF(I83:XFD83,"&gt;"&amp;0)-MIN($F$1+1,COUNTIF(I83:XFD83,"&gt;"&amp;0)),I$1:XFD83,A83+1,FALSE))</f>
        <v>33</v>
      </c>
      <c r="G83" s="8">
        <f t="shared" si="12"/>
        <v>1.0543648111252237</v>
      </c>
      <c r="H83" s="13" t="s">
        <v>55</v>
      </c>
      <c r="I83" s="9">
        <v>8</v>
      </c>
      <c r="J83" s="9">
        <v>8</v>
      </c>
      <c r="K83" s="9">
        <v>9</v>
      </c>
      <c r="L83" s="9">
        <v>10</v>
      </c>
      <c r="M83" s="9">
        <v>10</v>
      </c>
      <c r="N83" s="9">
        <v>11</v>
      </c>
      <c r="O83" s="9">
        <v>12</v>
      </c>
      <c r="P83" s="9">
        <v>12</v>
      </c>
      <c r="Q83" s="9">
        <v>14</v>
      </c>
      <c r="R83" s="9">
        <v>16</v>
      </c>
      <c r="S83" s="9">
        <v>20</v>
      </c>
      <c r="T83" s="9">
        <v>22</v>
      </c>
      <c r="U83" s="9">
        <v>25</v>
      </c>
      <c r="V83" s="9">
        <v>28</v>
      </c>
      <c r="W83" s="9">
        <v>33</v>
      </c>
      <c r="X83" s="9">
        <v>35</v>
      </c>
      <c r="Y83" s="9">
        <v>37</v>
      </c>
      <c r="Z83" s="9">
        <v>37</v>
      </c>
      <c r="AA83" s="9">
        <v>41</v>
      </c>
      <c r="AB83" s="9">
        <v>43</v>
      </c>
    </row>
    <row r="84" spans="1:33" x14ac:dyDescent="0.25">
      <c r="A84" s="9">
        <f t="shared" si="9"/>
        <v>83</v>
      </c>
      <c r="B84" s="9">
        <f t="array" ref="B84">IF(C84="",0,IF(OR(C84=Country_Comparison!$S$19:$S$38),1,0))</f>
        <v>0</v>
      </c>
      <c r="C84" s="9" t="str">
        <f t="shared" si="10"/>
        <v>Lebanon</v>
      </c>
      <c r="D84" s="6">
        <f t="shared" si="11"/>
        <v>21</v>
      </c>
      <c r="E84" s="6">
        <f>IF(COUNTIF(I84:XFD84,"&gt;"&amp;0)=0,,HLOOKUP(COUNTIF(I84:XFD84,"&gt;"&amp;0)-1,I$1:XFD84,A84+1,FALSE))</f>
        <v>21</v>
      </c>
      <c r="F84" s="7">
        <f>IF(COUNTIF(I84:XFD84,"&gt;"&amp;0)=0,,HLOOKUP(COUNTIF(I84:XFD84,"&gt;"&amp;0)-MIN($F$1+1,COUNTIF(I84:XFD84,"&gt;"&amp;0)),I$1:XFD84,A84+1,FALSE))</f>
        <v>21</v>
      </c>
      <c r="G84" s="8">
        <f t="shared" si="12"/>
        <v>1</v>
      </c>
      <c r="H84" s="13" t="s">
        <v>67</v>
      </c>
      <c r="I84" s="9">
        <v>8</v>
      </c>
      <c r="J84" s="9">
        <v>8</v>
      </c>
      <c r="K84" s="9">
        <v>10</v>
      </c>
      <c r="L84" s="9">
        <v>11</v>
      </c>
      <c r="M84" s="9">
        <v>12</v>
      </c>
      <c r="N84" s="9">
        <v>14</v>
      </c>
      <c r="O84" s="9">
        <v>16</v>
      </c>
      <c r="P84" s="9">
        <v>17</v>
      </c>
      <c r="Q84" s="9">
        <v>17</v>
      </c>
      <c r="R84" s="9">
        <v>18</v>
      </c>
      <c r="S84" s="9">
        <v>19</v>
      </c>
      <c r="T84" s="9">
        <v>19</v>
      </c>
      <c r="U84" s="9">
        <v>19</v>
      </c>
      <c r="V84" s="9">
        <v>19</v>
      </c>
      <c r="W84" s="9">
        <v>20</v>
      </c>
      <c r="X84" s="9">
        <v>20</v>
      </c>
      <c r="Y84" s="9">
        <v>20</v>
      </c>
      <c r="Z84" s="9">
        <v>20</v>
      </c>
      <c r="AA84" s="9">
        <v>21</v>
      </c>
      <c r="AB84" s="9">
        <v>21</v>
      </c>
      <c r="AC84" s="9">
        <v>21</v>
      </c>
      <c r="AD84" s="9">
        <v>21</v>
      </c>
      <c r="AE84" s="9">
        <v>21</v>
      </c>
      <c r="AF84" s="9">
        <v>21</v>
      </c>
      <c r="AG84" s="9">
        <v>21</v>
      </c>
    </row>
    <row r="85" spans="1:33" x14ac:dyDescent="0.25">
      <c r="A85" s="9">
        <f t="shared" si="9"/>
        <v>84</v>
      </c>
      <c r="B85" s="9">
        <f t="array" ref="B85">IF(C85="",0,IF(OR(C85=Country_Comparison!$S$19:$S$38),1,0))</f>
        <v>0</v>
      </c>
      <c r="C85" s="9" t="str">
        <f t="shared" si="10"/>
        <v>Congo (Kinshasa)</v>
      </c>
      <c r="D85" s="6">
        <f t="shared" si="11"/>
        <v>25</v>
      </c>
      <c r="E85" s="6">
        <f>IF(COUNTIF(I85:XFD85,"&gt;"&amp;0)=0,,HLOOKUP(COUNTIF(I85:XFD85,"&gt;"&amp;0)-1,I$1:XFD85,A85+1,FALSE))</f>
        <v>25</v>
      </c>
      <c r="F85" s="7">
        <f>IF(COUNTIF(I85:XFD85,"&gt;"&amp;0)=0,,HLOOKUP(COUNTIF(I85:XFD85,"&gt;"&amp;0)-MIN($F$1+1,COUNTIF(I85:XFD85,"&gt;"&amp;0)),I$1:XFD85,A85+1,FALSE))</f>
        <v>21</v>
      </c>
      <c r="G85" s="8">
        <f t="shared" si="12"/>
        <v>1.0354857884559052</v>
      </c>
      <c r="H85" s="13" t="s">
        <v>351</v>
      </c>
      <c r="I85" s="9">
        <v>8</v>
      </c>
      <c r="J85" s="9">
        <v>8</v>
      </c>
      <c r="K85" s="9">
        <v>9</v>
      </c>
      <c r="L85" s="9">
        <v>13</v>
      </c>
      <c r="M85" s="9">
        <v>13</v>
      </c>
      <c r="N85" s="9">
        <v>18</v>
      </c>
      <c r="O85" s="9">
        <v>18</v>
      </c>
      <c r="P85" s="9">
        <v>18</v>
      </c>
      <c r="Q85" s="9">
        <v>18</v>
      </c>
      <c r="R85" s="9">
        <v>18</v>
      </c>
      <c r="S85" s="9">
        <v>18</v>
      </c>
      <c r="T85" s="9">
        <v>20</v>
      </c>
      <c r="U85" s="9">
        <v>20</v>
      </c>
      <c r="V85" s="9">
        <v>20</v>
      </c>
      <c r="W85" s="9">
        <v>20</v>
      </c>
      <c r="X85" s="9">
        <v>20</v>
      </c>
      <c r="Y85" s="9">
        <v>21</v>
      </c>
      <c r="Z85" s="9">
        <v>22</v>
      </c>
      <c r="AA85" s="9">
        <v>23</v>
      </c>
      <c r="AB85" s="9">
        <v>25</v>
      </c>
      <c r="AC85" s="9">
        <v>25</v>
      </c>
      <c r="AD85" s="9">
        <v>25</v>
      </c>
    </row>
    <row r="86" spans="1:33" x14ac:dyDescent="0.25">
      <c r="A86" s="9">
        <f t="shared" si="9"/>
        <v>85</v>
      </c>
      <c r="B86" s="9">
        <f t="array" ref="B86">IF(C86="",0,IF(OR(C86=Country_Comparison!$S$19:$S$38),1,0))</f>
        <v>0</v>
      </c>
      <c r="C86" s="9" t="str">
        <f t="shared" si="10"/>
        <v>Afghanistan</v>
      </c>
      <c r="D86" s="6">
        <f t="shared" si="11"/>
        <v>36</v>
      </c>
      <c r="E86" s="6">
        <f>IF(COUNTIF(I86:XFD86,"&gt;"&amp;0)=0,,HLOOKUP(COUNTIF(I86:XFD86,"&gt;"&amp;0)-1,I$1:XFD86,A86+1,FALSE))</f>
        <v>36</v>
      </c>
      <c r="F86" s="7">
        <f>IF(COUNTIF(I86:XFD86,"&gt;"&amp;0)=0,,HLOOKUP(COUNTIF(I86:XFD86,"&gt;"&amp;0)-MIN($F$1+1,COUNTIF(I86:XFD86,"&gt;"&amp;0)),I$1:XFD86,A86+1,FALSE))</f>
        <v>25</v>
      </c>
      <c r="G86" s="8">
        <f t="shared" si="12"/>
        <v>1.0756537569325701</v>
      </c>
      <c r="H86" s="13" t="s">
        <v>72</v>
      </c>
      <c r="I86" s="9">
        <v>11</v>
      </c>
      <c r="J86" s="9">
        <v>14</v>
      </c>
      <c r="K86" s="9">
        <v>14</v>
      </c>
      <c r="L86" s="9">
        <v>15</v>
      </c>
      <c r="M86" s="9">
        <v>15</v>
      </c>
      <c r="N86" s="9">
        <v>18</v>
      </c>
      <c r="O86" s="9">
        <v>18</v>
      </c>
      <c r="P86" s="9">
        <v>21</v>
      </c>
      <c r="Q86" s="9">
        <v>23</v>
      </c>
      <c r="R86" s="9">
        <v>25</v>
      </c>
      <c r="S86" s="9">
        <v>30</v>
      </c>
      <c r="T86" s="9">
        <v>30</v>
      </c>
      <c r="U86" s="9">
        <v>30</v>
      </c>
      <c r="V86" s="9">
        <v>33</v>
      </c>
      <c r="W86" s="9">
        <v>36</v>
      </c>
    </row>
    <row r="87" spans="1:33" x14ac:dyDescent="0.25">
      <c r="A87" s="9">
        <f t="shared" si="9"/>
        <v>86</v>
      </c>
      <c r="B87" s="9">
        <f t="array" ref="B87">IF(C87="",0,IF(OR(C87=Country_Comparison!$S$19:$S$38),1,0))</f>
        <v>0</v>
      </c>
      <c r="C87" s="9" t="str">
        <f t="shared" si="10"/>
        <v>Cuba</v>
      </c>
      <c r="D87" s="6">
        <f t="shared" si="11"/>
        <v>36</v>
      </c>
      <c r="E87" s="6">
        <f>IF(COUNTIF(I87:XFD87,"&gt;"&amp;0)=0,,HLOOKUP(COUNTIF(I87:XFD87,"&gt;"&amp;0)-1,I$1:XFD87,A87+1,FALSE))</f>
        <v>36</v>
      </c>
      <c r="F87" s="7">
        <f>IF(COUNTIF(I87:XFD87,"&gt;"&amp;0)=0,,HLOOKUP(COUNTIF(I87:XFD87,"&gt;"&amp;0)-MIN($F$1+1,COUNTIF(I87:XFD87,"&gt;"&amp;0)),I$1:XFD87,A87+1,FALSE))</f>
        <v>24</v>
      </c>
      <c r="G87" s="8">
        <f t="shared" si="12"/>
        <v>1.0844717711976986</v>
      </c>
      <c r="H87" s="13" t="s">
        <v>410</v>
      </c>
      <c r="I87" s="9">
        <v>8</v>
      </c>
      <c r="J87" s="9">
        <v>9</v>
      </c>
      <c r="K87" s="9">
        <v>11</v>
      </c>
      <c r="L87" s="9">
        <v>12</v>
      </c>
      <c r="M87" s="9">
        <v>15</v>
      </c>
      <c r="N87" s="9">
        <v>15</v>
      </c>
      <c r="O87" s="9">
        <v>16</v>
      </c>
      <c r="P87" s="9">
        <v>18</v>
      </c>
      <c r="Q87" s="9">
        <v>21</v>
      </c>
      <c r="R87" s="9">
        <v>21</v>
      </c>
      <c r="S87" s="9">
        <v>24</v>
      </c>
      <c r="T87" s="9">
        <v>27</v>
      </c>
      <c r="U87" s="9">
        <v>31</v>
      </c>
      <c r="V87" s="9">
        <v>32</v>
      </c>
      <c r="W87" s="9">
        <v>34</v>
      </c>
      <c r="X87" s="9">
        <v>36</v>
      </c>
    </row>
    <row r="88" spans="1:33" x14ac:dyDescent="0.25">
      <c r="A88" s="9">
        <f t="shared" si="9"/>
        <v>87</v>
      </c>
      <c r="B88" s="9">
        <f t="array" ref="B88">IF(C88="",0,IF(OR(C88=Country_Comparison!$S$19:$S$38),1,0))</f>
        <v>0</v>
      </c>
      <c r="C88" s="9" t="str">
        <f t="shared" si="10"/>
        <v>Armenia</v>
      </c>
      <c r="D88" s="6">
        <f t="shared" si="11"/>
        <v>22</v>
      </c>
      <c r="E88" s="6">
        <f>IF(COUNTIF(I88:XFD88,"&gt;"&amp;0)=0,,HLOOKUP(COUNTIF(I88:XFD88,"&gt;"&amp;0)-1,I$1:XFD88,A88+1,FALSE))</f>
        <v>22</v>
      </c>
      <c r="F88" s="7">
        <f>IF(COUNTIF(I88:XFD88,"&gt;"&amp;0)=0,,HLOOKUP(COUNTIF(I88:XFD88,"&gt;"&amp;0)-MIN($F$1+1,COUNTIF(I88:XFD88,"&gt;"&amp;0)),I$1:XFD88,A88+1,FALSE))</f>
        <v>17</v>
      </c>
      <c r="G88" s="8">
        <f t="shared" si="12"/>
        <v>1.0529184890651104</v>
      </c>
      <c r="H88" s="13" t="s">
        <v>105</v>
      </c>
      <c r="I88" s="9">
        <v>8</v>
      </c>
      <c r="J88" s="9">
        <v>8</v>
      </c>
      <c r="K88" s="9">
        <v>9</v>
      </c>
      <c r="L88" s="9">
        <v>10</v>
      </c>
      <c r="M88" s="9">
        <v>12</v>
      </c>
      <c r="N88" s="9">
        <v>13</v>
      </c>
      <c r="O88" s="9">
        <v>13</v>
      </c>
      <c r="P88" s="9">
        <v>14</v>
      </c>
      <c r="Q88" s="9">
        <v>16</v>
      </c>
      <c r="R88" s="9">
        <v>17</v>
      </c>
      <c r="S88" s="9">
        <v>18</v>
      </c>
      <c r="T88" s="9">
        <v>19</v>
      </c>
      <c r="U88" s="9">
        <v>20</v>
      </c>
      <c r="V88" s="9">
        <v>20</v>
      </c>
      <c r="W88" s="9">
        <v>22</v>
      </c>
    </row>
    <row r="89" spans="1:33" x14ac:dyDescent="0.25">
      <c r="A89" s="9">
        <f t="shared" si="9"/>
        <v>88</v>
      </c>
      <c r="B89" s="9">
        <f t="array" ref="B89">IF(C89="",0,IF(OR(C89=Country_Comparison!$S$19:$S$38),1,0))</f>
        <v>0</v>
      </c>
      <c r="C89" s="9" t="str">
        <f t="shared" si="10"/>
        <v>Cameroon</v>
      </c>
      <c r="D89" s="6">
        <f t="shared" si="11"/>
        <v>42</v>
      </c>
      <c r="E89" s="6">
        <f>IF(COUNTIF(I89:XFD89,"&gt;"&amp;0)=0,,HLOOKUP(COUNTIF(I89:XFD89,"&gt;"&amp;0)-1,I$1:XFD89,A89+1,FALSE))</f>
        <v>42</v>
      </c>
      <c r="F89" s="7">
        <f>IF(COUNTIF(I89:XFD89,"&gt;"&amp;0)=0,,HLOOKUP(COUNTIF(I89:XFD89,"&gt;"&amp;0)-MIN($F$1+1,COUNTIF(I89:XFD89,"&gt;"&amp;0)),I$1:XFD89,A89+1,FALSE))</f>
        <v>17</v>
      </c>
      <c r="G89" s="8">
        <f t="shared" si="12"/>
        <v>1.1982848645349666</v>
      </c>
      <c r="H89" s="13" t="s">
        <v>157</v>
      </c>
      <c r="I89" s="9">
        <v>8</v>
      </c>
      <c r="J89" s="9">
        <v>9</v>
      </c>
      <c r="K89" s="9">
        <v>9</v>
      </c>
      <c r="L89" s="9">
        <v>9</v>
      </c>
      <c r="M89" s="9">
        <v>9</v>
      </c>
      <c r="N89" s="9">
        <v>10</v>
      </c>
      <c r="O89" s="9">
        <v>10</v>
      </c>
      <c r="P89" s="9">
        <v>12</v>
      </c>
      <c r="Q89" s="9">
        <v>12</v>
      </c>
      <c r="R89" s="9">
        <v>12</v>
      </c>
      <c r="S89" s="9">
        <v>12</v>
      </c>
      <c r="T89" s="9">
        <v>14</v>
      </c>
      <c r="U89" s="9">
        <v>17</v>
      </c>
      <c r="V89" s="9">
        <v>22</v>
      </c>
      <c r="W89" s="9">
        <v>22</v>
      </c>
      <c r="X89" s="9">
        <v>22</v>
      </c>
      <c r="Y89" s="9">
        <v>42</v>
      </c>
      <c r="Z89" s="9">
        <v>42</v>
      </c>
    </row>
    <row r="90" spans="1:33" x14ac:dyDescent="0.25">
      <c r="A90" s="9">
        <f t="shared" si="9"/>
        <v>89</v>
      </c>
      <c r="B90" s="9">
        <f t="array" ref="B90">IF(C90="",0,IF(OR(C90=Country_Comparison!$S$19:$S$38),1,0))</f>
        <v>0</v>
      </c>
      <c r="C90" s="9" t="str">
        <f t="shared" si="10"/>
        <v>Azerbaijan</v>
      </c>
      <c r="D90" s="6">
        <f t="shared" si="11"/>
        <v>19</v>
      </c>
      <c r="E90" s="6">
        <f>IF(COUNTIF(I90:XFD90,"&gt;"&amp;0)=0,,HLOOKUP(COUNTIF(I90:XFD90,"&gt;"&amp;0)-1,I$1:XFD90,A90+1,FALSE))</f>
        <v>19</v>
      </c>
      <c r="F90" s="7">
        <f>IF(COUNTIF(I90:XFD90,"&gt;"&amp;0)=0,,HLOOKUP(COUNTIF(I90:XFD90,"&gt;"&amp;0)-MIN($F$1+1,COUNTIF(I90:XFD90,"&gt;"&amp;0)),I$1:XFD90,A90+1,FALSE))</f>
        <v>13</v>
      </c>
      <c r="G90" s="8">
        <f t="shared" si="12"/>
        <v>1.0788524439623715</v>
      </c>
      <c r="H90" s="13" t="s">
        <v>104</v>
      </c>
      <c r="I90" s="9">
        <v>8</v>
      </c>
      <c r="J90" s="9">
        <v>8</v>
      </c>
      <c r="K90" s="9">
        <v>9</v>
      </c>
      <c r="L90" s="9">
        <v>10</v>
      </c>
      <c r="M90" s="9">
        <v>11</v>
      </c>
      <c r="N90" s="9">
        <v>11</v>
      </c>
      <c r="O90" s="9">
        <v>12</v>
      </c>
      <c r="P90" s="9">
        <v>13</v>
      </c>
      <c r="Q90" s="9">
        <v>13</v>
      </c>
      <c r="R90" s="9">
        <v>15</v>
      </c>
      <c r="S90" s="9">
        <v>15</v>
      </c>
      <c r="T90" s="9">
        <v>18</v>
      </c>
      <c r="U90" s="9">
        <v>19</v>
      </c>
      <c r="V90" s="9">
        <v>19</v>
      </c>
    </row>
    <row r="91" spans="1:33" x14ac:dyDescent="0.25">
      <c r="A91" s="9">
        <f t="shared" si="9"/>
        <v>90</v>
      </c>
      <c r="B91" s="9">
        <f t="array" ref="B91">IF(C91="",0,IF(OR(C91=Country_Comparison!$S$19:$S$38),1,0))</f>
        <v>0</v>
      </c>
      <c r="C91" s="9" t="str">
        <f t="shared" si="10"/>
        <v>Cyprus</v>
      </c>
      <c r="D91" s="6">
        <f t="shared" si="11"/>
        <v>12</v>
      </c>
      <c r="E91" s="6">
        <f>IF(COUNTIF(I91:XFD91,"&gt;"&amp;0)=0,,HLOOKUP(COUNTIF(I91:XFD91,"&gt;"&amp;0)-1,I$1:XFD91,A91+1,FALSE))</f>
        <v>12</v>
      </c>
      <c r="F91" s="7">
        <f>IF(COUNTIF(I91:XFD91,"&gt;"&amp;0)=0,,HLOOKUP(COUNTIF(I91:XFD91,"&gt;"&amp;0)-MIN($F$1+1,COUNTIF(I91:XFD91,"&gt;"&amp;0)),I$1:XFD91,A91+1,FALSE))</f>
        <v>12</v>
      </c>
      <c r="G91" s="8">
        <f t="shared" si="12"/>
        <v>1</v>
      </c>
      <c r="H91" s="13" t="s">
        <v>231</v>
      </c>
      <c r="I91" s="9">
        <v>8</v>
      </c>
      <c r="J91" s="9">
        <v>9</v>
      </c>
      <c r="K91" s="9">
        <v>10</v>
      </c>
      <c r="L91" s="9">
        <v>11</v>
      </c>
      <c r="M91" s="9">
        <v>11</v>
      </c>
      <c r="N91" s="9">
        <v>9</v>
      </c>
      <c r="O91" s="9">
        <v>9</v>
      </c>
      <c r="P91" s="9">
        <v>9</v>
      </c>
      <c r="Q91" s="9">
        <v>9</v>
      </c>
      <c r="R91" s="9">
        <v>10</v>
      </c>
      <c r="S91" s="9">
        <v>10</v>
      </c>
      <c r="T91" s="9">
        <v>10</v>
      </c>
      <c r="U91" s="9">
        <v>11</v>
      </c>
      <c r="V91" s="9">
        <v>12</v>
      </c>
      <c r="W91" s="9">
        <v>12</v>
      </c>
      <c r="X91" s="9">
        <v>12</v>
      </c>
      <c r="Y91" s="9">
        <v>12</v>
      </c>
      <c r="Z91" s="9">
        <v>12</v>
      </c>
      <c r="AA91" s="9">
        <v>12</v>
      </c>
      <c r="AB91" s="9">
        <v>12</v>
      </c>
      <c r="AC91" s="9">
        <v>12</v>
      </c>
    </row>
    <row r="92" spans="1:33" x14ac:dyDescent="0.25">
      <c r="A92" s="9">
        <f t="shared" si="9"/>
        <v>91</v>
      </c>
      <c r="B92" s="9">
        <f t="array" ref="B92">IF(C92="",0,IF(OR(C92=Country_Comparison!$S$19:$S$38),1,0))</f>
        <v>0</v>
      </c>
      <c r="C92" s="9" t="str">
        <f t="shared" si="10"/>
        <v>Kazakhstan</v>
      </c>
      <c r="D92" s="6">
        <f t="shared" si="11"/>
        <v>19</v>
      </c>
      <c r="E92" s="6">
        <f>IF(COUNTIF(I92:XFD92,"&gt;"&amp;0)=0,,HLOOKUP(COUNTIF(I92:XFD92,"&gt;"&amp;0)-1,I$1:XFD92,A92+1,FALSE))</f>
        <v>19</v>
      </c>
      <c r="F92" s="7">
        <f>IF(COUNTIF(I92:XFD92,"&gt;"&amp;0)=0,,HLOOKUP(COUNTIF(I92:XFD92,"&gt;"&amp;0)-MIN($F$1+1,COUNTIF(I92:XFD92,"&gt;"&amp;0)),I$1:XFD92,A92+1,FALSE))</f>
        <v>16</v>
      </c>
      <c r="G92" s="8">
        <f t="shared" si="12"/>
        <v>1.034967527040807</v>
      </c>
      <c r="H92" s="13" t="s">
        <v>413</v>
      </c>
      <c r="I92" s="9">
        <v>8</v>
      </c>
      <c r="J92" s="9">
        <v>10</v>
      </c>
      <c r="K92" s="9">
        <v>10</v>
      </c>
      <c r="L92" s="9">
        <v>10</v>
      </c>
      <c r="M92" s="9">
        <v>12</v>
      </c>
      <c r="N92" s="9">
        <v>14</v>
      </c>
      <c r="O92" s="9">
        <v>16</v>
      </c>
      <c r="P92" s="9">
        <v>17</v>
      </c>
      <c r="Q92" s="9">
        <v>17</v>
      </c>
      <c r="R92" s="9">
        <v>17</v>
      </c>
      <c r="S92" s="9">
        <v>17</v>
      </c>
      <c r="T92" s="9">
        <v>19</v>
      </c>
    </row>
    <row r="93" spans="1:33" x14ac:dyDescent="0.25">
      <c r="A93" s="9">
        <f t="shared" si="9"/>
        <v>92</v>
      </c>
      <c r="B93" s="9">
        <f t="array" ref="B93">IF(C93="",0,IF(OR(C93=Country_Comparison!$S$19:$S$38),1,0))</f>
        <v>0</v>
      </c>
      <c r="C93" s="9" t="str">
        <f t="shared" si="10"/>
        <v>Nigeria</v>
      </c>
      <c r="D93" s="6">
        <f t="shared" si="11"/>
        <v>22</v>
      </c>
      <c r="E93" s="6">
        <f>IF(COUNTIF(I93:XFD93,"&gt;"&amp;0)=0,,HLOOKUP(COUNTIF(I93:XFD93,"&gt;"&amp;0)-1,I$1:XFD93,A93+1,FALSE))</f>
        <v>22</v>
      </c>
      <c r="F93" s="7">
        <f>IF(COUNTIF(I93:XFD93,"&gt;"&amp;0)=0,,HLOOKUP(COUNTIF(I93:XFD93,"&gt;"&amp;0)-MIN($F$1+1,COUNTIF(I93:XFD93,"&gt;"&amp;0)),I$1:XFD93,A93+1,FALSE))</f>
        <v>12</v>
      </c>
      <c r="G93" s="8">
        <f t="shared" si="12"/>
        <v>1.1288813207301975</v>
      </c>
      <c r="H93" s="13" t="s">
        <v>96</v>
      </c>
      <c r="I93" s="9">
        <v>10</v>
      </c>
      <c r="J93" s="9">
        <v>10</v>
      </c>
      <c r="K93" s="9">
        <v>10</v>
      </c>
      <c r="L93" s="9">
        <v>11</v>
      </c>
      <c r="M93" s="9">
        <v>12</v>
      </c>
      <c r="N93" s="9">
        <v>13</v>
      </c>
      <c r="O93" s="9">
        <v>17</v>
      </c>
      <c r="P93" s="9">
        <v>19</v>
      </c>
      <c r="Q93" s="9">
        <v>21</v>
      </c>
      <c r="R93" s="9">
        <v>22</v>
      </c>
    </row>
    <row r="94" spans="1:33" x14ac:dyDescent="0.25">
      <c r="A94" s="9">
        <f t="shared" si="9"/>
        <v>93</v>
      </c>
      <c r="B94" s="9">
        <f t="array" ref="B94">IF(C94="",0,IF(OR(C94=Country_Comparison!$S$19:$S$38),1,0))</f>
        <v>0</v>
      </c>
      <c r="C94" s="9" t="str">
        <f t="shared" si="10"/>
        <v>Singapore</v>
      </c>
      <c r="D94" s="6">
        <f t="shared" si="11"/>
        <v>11</v>
      </c>
      <c r="E94" s="6">
        <f>IF(COUNTIF(I94:XFD94,"&gt;"&amp;0)=0,,HLOOKUP(COUNTIF(I94:XFD94,"&gt;"&amp;0)-1,I$1:XFD94,A94+1,FALSE))</f>
        <v>11</v>
      </c>
      <c r="F94" s="7">
        <f>IF(COUNTIF(I94:XFD94,"&gt;"&amp;0)=0,,HLOOKUP(COUNTIF(I94:XFD94,"&gt;"&amp;0)-MIN($F$1+1,COUNTIF(I94:XFD94,"&gt;"&amp;0)),I$1:XFD94,A94+1,FALSE))</f>
        <v>10</v>
      </c>
      <c r="G94" s="8">
        <f t="shared" si="12"/>
        <v>1.0192448764914566</v>
      </c>
      <c r="H94" s="13" t="s">
        <v>40</v>
      </c>
      <c r="I94" s="9">
        <v>8</v>
      </c>
      <c r="J94" s="9">
        <v>8</v>
      </c>
      <c r="K94" s="9">
        <v>9</v>
      </c>
      <c r="L94" s="9">
        <v>10</v>
      </c>
      <c r="M94" s="9">
        <v>10</v>
      </c>
      <c r="N94" s="9">
        <v>10</v>
      </c>
      <c r="O94" s="9">
        <v>11</v>
      </c>
      <c r="P94" s="9">
        <v>11</v>
      </c>
      <c r="Q94" s="9">
        <v>11</v>
      </c>
      <c r="R94" s="9">
        <v>11</v>
      </c>
    </row>
    <row r="95" spans="1:33" x14ac:dyDescent="0.25">
      <c r="A95" s="9">
        <f t="shared" si="9"/>
        <v>94</v>
      </c>
      <c r="B95" s="9">
        <f t="array" ref="B95">IF(C95="",0,IF(OR(C95=Country_Comparison!$S$19:$S$38),1,0))</f>
        <v>0</v>
      </c>
      <c r="C95" s="9" t="str">
        <f t="shared" si="10"/>
        <v>Iceland</v>
      </c>
      <c r="D95" s="6">
        <f t="shared" si="11"/>
        <v>10</v>
      </c>
      <c r="E95" s="6">
        <f>IF(COUNTIF(I95:XFD95,"&gt;"&amp;0)=0,,HLOOKUP(COUNTIF(I95:XFD95,"&gt;"&amp;0)-1,I$1:XFD95,A95+1,FALSE))</f>
        <v>10</v>
      </c>
      <c r="F95" s="7">
        <f>IF(COUNTIF(I95:XFD95,"&gt;"&amp;0)=0,,HLOOKUP(COUNTIF(I95:XFD95,"&gt;"&amp;0)-MIN($F$1+1,COUNTIF(I95:XFD95,"&gt;"&amp;0)),I$1:XFD95,A95+1,FALSE))</f>
        <v>8</v>
      </c>
      <c r="G95" s="8">
        <f t="shared" si="12"/>
        <v>1.0456395525912732</v>
      </c>
      <c r="H95" s="13" t="s">
        <v>92</v>
      </c>
      <c r="I95" s="9">
        <v>8</v>
      </c>
      <c r="J95" s="9">
        <v>8</v>
      </c>
      <c r="K95" s="9">
        <v>8</v>
      </c>
      <c r="L95" s="9">
        <v>8</v>
      </c>
      <c r="M95" s="9">
        <v>8</v>
      </c>
      <c r="N95" s="9">
        <v>8</v>
      </c>
      <c r="O95" s="9">
        <v>9</v>
      </c>
      <c r="P95" s="9">
        <v>9</v>
      </c>
      <c r="Q95" s="9">
        <v>9</v>
      </c>
      <c r="R95" s="9">
        <v>10</v>
      </c>
    </row>
    <row r="96" spans="1:33" x14ac:dyDescent="0.25">
      <c r="A96" s="9">
        <f t="shared" si="9"/>
        <v>95</v>
      </c>
      <c r="B96" s="9">
        <f t="array" ref="B96">IF(C96="",0,IF(OR(C96=Country_Comparison!$S$19:$S$38),1,0))</f>
        <v>0</v>
      </c>
      <c r="C96" s="9" t="str">
        <f t="shared" si="10"/>
        <v>Kenya</v>
      </c>
      <c r="D96" s="6">
        <f t="shared" si="11"/>
        <v>14</v>
      </c>
      <c r="E96" s="6">
        <f>IF(COUNTIF(I96:XFD96,"&gt;"&amp;0)=0,,HLOOKUP(COUNTIF(I96:XFD96,"&gt;"&amp;0)-1,I$1:XFD96,A96+1,FALSE))</f>
        <v>14</v>
      </c>
      <c r="F96" s="7">
        <f>IF(COUNTIF(I96:XFD96,"&gt;"&amp;0)=0,,HLOOKUP(COUNTIF(I96:XFD96,"&gt;"&amp;0)-MIN($F$1+1,COUNTIF(I96:XFD96,"&gt;"&amp;0)),I$1:XFD96,A96+1,FALSE))</f>
        <v>10</v>
      </c>
      <c r="G96" s="8">
        <f t="shared" si="12"/>
        <v>1.0696103757250688</v>
      </c>
      <c r="H96" s="13" t="s">
        <v>423</v>
      </c>
      <c r="I96" s="9">
        <v>8</v>
      </c>
      <c r="J96" s="9">
        <v>9</v>
      </c>
      <c r="K96" s="9">
        <v>9</v>
      </c>
      <c r="L96" s="9">
        <v>10</v>
      </c>
      <c r="M96" s="9">
        <v>11</v>
      </c>
      <c r="N96" s="9">
        <v>11</v>
      </c>
      <c r="O96" s="9">
        <v>12</v>
      </c>
      <c r="P96" s="9">
        <v>14</v>
      </c>
      <c r="Q96" s="9">
        <v>14</v>
      </c>
    </row>
    <row r="97" spans="1:7" x14ac:dyDescent="0.25">
      <c r="A97" s="9">
        <f t="shared" si="9"/>
        <v>96</v>
      </c>
      <c r="B97" s="9">
        <f t="array" ref="B97">IF(C97="",0,IF(OR(C97=Country_Comparison!$S$19:$S$38),1,0))</f>
        <v>0</v>
      </c>
      <c r="C97" s="9" t="str">
        <f t="shared" si="10"/>
        <v/>
      </c>
      <c r="D97" s="6">
        <f t="shared" si="11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2"/>
        <v>0</v>
      </c>
    </row>
    <row r="98" spans="1:7" x14ac:dyDescent="0.25">
      <c r="A98" s="9">
        <f t="shared" si="9"/>
        <v>97</v>
      </c>
      <c r="B98" s="9">
        <f t="array" ref="B98">IF(C98="",0,IF(OR(C98=Country_Comparison!$S$19:$S$38),1,0))</f>
        <v>0</v>
      </c>
      <c r="C98" s="9" t="str">
        <f t="shared" si="10"/>
        <v/>
      </c>
      <c r="D98" s="6">
        <f t="shared" si="11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2"/>
        <v>0</v>
      </c>
    </row>
    <row r="99" spans="1:7" x14ac:dyDescent="0.25">
      <c r="A99" s="9">
        <f t="shared" si="9"/>
        <v>98</v>
      </c>
      <c r="B99" s="9">
        <f t="array" ref="B99">IF(C99="",0,IF(OR(C99=Country_Comparison!$S$19:$S$38),1,0))</f>
        <v>0</v>
      </c>
      <c r="C99" s="9" t="str">
        <f t="shared" si="10"/>
        <v/>
      </c>
      <c r="D99" s="6">
        <f t="shared" si="11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2"/>
        <v>0</v>
      </c>
    </row>
    <row r="100" spans="1:7" x14ac:dyDescent="0.25">
      <c r="A100" s="9">
        <f t="shared" si="9"/>
        <v>99</v>
      </c>
      <c r="B100" s="9">
        <f t="array" ref="B100">IF(C100="",0,IF(OR(C100=Country_Comparison!$S$19:$S$38),1,0))</f>
        <v>0</v>
      </c>
      <c r="C100" s="9" t="str">
        <f t="shared" si="10"/>
        <v/>
      </c>
      <c r="D100" s="6">
        <f t="shared" si="11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2"/>
        <v>0</v>
      </c>
    </row>
    <row r="101" spans="1:7" x14ac:dyDescent="0.25">
      <c r="A101" s="9">
        <f t="shared" si="9"/>
        <v>100</v>
      </c>
      <c r="B101" s="9">
        <f t="array" ref="B101">IF(C101="",0,IF(OR(C101=Country_Comparison!$S$19:$S$38),1,0))</f>
        <v>0</v>
      </c>
      <c r="C101" s="9" t="str">
        <f t="shared" si="10"/>
        <v/>
      </c>
      <c r="D101" s="6">
        <f t="shared" si="11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2"/>
        <v>0</v>
      </c>
    </row>
    <row r="102" spans="1:7" x14ac:dyDescent="0.25">
      <c r="A102" s="9">
        <f t="shared" si="9"/>
        <v>101</v>
      </c>
      <c r="B102" s="9">
        <f t="array" ref="B102">IF(C102="",0,IF(OR(C102=Country_Comparison!$S$19:$S$38),1,0))</f>
        <v>0</v>
      </c>
      <c r="C102" s="9" t="str">
        <f t="shared" si="10"/>
        <v/>
      </c>
      <c r="D102" s="6">
        <f t="shared" si="11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2"/>
        <v>0</v>
      </c>
    </row>
    <row r="103" spans="1:7" x14ac:dyDescent="0.25">
      <c r="A103" s="9">
        <f t="shared" si="9"/>
        <v>102</v>
      </c>
      <c r="B103" s="9">
        <f t="array" ref="B103">IF(C103="",0,IF(OR(C103=Country_Comparison!$S$19:$S$38),1,0))</f>
        <v>0</v>
      </c>
      <c r="C103" s="9" t="str">
        <f t="shared" si="10"/>
        <v/>
      </c>
      <c r="D103" s="6">
        <f t="shared" si="11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2"/>
        <v>0</v>
      </c>
    </row>
    <row r="104" spans="1:7" x14ac:dyDescent="0.25">
      <c r="A104" s="9">
        <f t="shared" si="9"/>
        <v>103</v>
      </c>
      <c r="B104" s="9">
        <f t="array" ref="B104">IF(C104="",0,IF(OR(C104=Country_Comparison!$S$19:$S$38),1,0))</f>
        <v>0</v>
      </c>
      <c r="C104" s="9" t="str">
        <f t="shared" si="10"/>
        <v/>
      </c>
      <c r="D104" s="6">
        <f t="shared" si="11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2"/>
        <v>0</v>
      </c>
    </row>
    <row r="105" spans="1:7" x14ac:dyDescent="0.25">
      <c r="A105" s="9">
        <f t="shared" si="9"/>
        <v>104</v>
      </c>
      <c r="B105" s="9">
        <f t="array" ref="B105">IF(C105="",0,IF(OR(C105=Country_Comparison!$S$19:$S$38),1,0))</f>
        <v>0</v>
      </c>
      <c r="C105" s="9" t="str">
        <f t="shared" si="10"/>
        <v/>
      </c>
      <c r="D105" s="6">
        <f t="shared" si="11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2"/>
        <v>0</v>
      </c>
    </row>
    <row r="106" spans="1:7" x14ac:dyDescent="0.25">
      <c r="A106" s="9">
        <f t="shared" si="9"/>
        <v>105</v>
      </c>
      <c r="B106" s="9">
        <f t="array" ref="B106">IF(C106="",0,IF(OR(C106=Country_Comparison!$S$19:$S$38),1,0))</f>
        <v>0</v>
      </c>
      <c r="C106" s="9" t="str">
        <f t="shared" si="10"/>
        <v/>
      </c>
      <c r="D106" s="6">
        <f t="shared" si="11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2"/>
        <v>0</v>
      </c>
    </row>
    <row r="107" spans="1:7" x14ac:dyDescent="0.25">
      <c r="A107" s="9">
        <f t="shared" si="9"/>
        <v>106</v>
      </c>
      <c r="B107" s="9">
        <f t="array" ref="B107">IF(C107="",0,IF(OR(C107=Country_Comparison!$S$19:$S$38),1,0))</f>
        <v>0</v>
      </c>
      <c r="C107" s="9" t="str">
        <f t="shared" si="10"/>
        <v/>
      </c>
      <c r="D107" s="6">
        <f t="shared" si="11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2"/>
        <v>0</v>
      </c>
    </row>
    <row r="108" spans="1:7" x14ac:dyDescent="0.25">
      <c r="A108" s="9">
        <f t="shared" si="9"/>
        <v>107</v>
      </c>
      <c r="B108" s="9">
        <f t="array" ref="B108">IF(C108="",0,IF(OR(C108=Country_Comparison!$S$19:$S$38),1,0))</f>
        <v>0</v>
      </c>
      <c r="C108" s="9" t="str">
        <f t="shared" si="10"/>
        <v/>
      </c>
      <c r="D108" s="6">
        <f t="shared" si="11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2"/>
        <v>0</v>
      </c>
    </row>
    <row r="109" spans="1:7" x14ac:dyDescent="0.25">
      <c r="A109" s="9">
        <f t="shared" si="9"/>
        <v>108</v>
      </c>
      <c r="B109" s="9">
        <f t="array" ref="B109">IF(C109="",0,IF(OR(C109=Country_Comparison!$S$19:$S$38),1,0))</f>
        <v>0</v>
      </c>
      <c r="C109" s="9" t="str">
        <f t="shared" si="10"/>
        <v/>
      </c>
      <c r="D109" s="6">
        <f t="shared" si="11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2"/>
        <v>0</v>
      </c>
    </row>
    <row r="110" spans="1:7" x14ac:dyDescent="0.25">
      <c r="A110" s="9">
        <f t="shared" si="9"/>
        <v>109</v>
      </c>
      <c r="B110" s="9">
        <f t="array" ref="B110">IF(C110="",0,IF(OR(C110=Country_Comparison!$S$19:$S$38),1,0))</f>
        <v>0</v>
      </c>
      <c r="C110" s="9" t="str">
        <f t="shared" si="10"/>
        <v/>
      </c>
      <c r="D110" s="6">
        <f t="shared" si="11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2"/>
        <v>0</v>
      </c>
    </row>
    <row r="111" spans="1:7" x14ac:dyDescent="0.25">
      <c r="A111" s="9">
        <f t="shared" si="9"/>
        <v>110</v>
      </c>
      <c r="B111" s="9">
        <f t="array" ref="B111">IF(C111="",0,IF(OR(C111=Country_Comparison!$S$19:$S$38),1,0))</f>
        <v>0</v>
      </c>
      <c r="C111" s="9" t="str">
        <f t="shared" si="10"/>
        <v/>
      </c>
      <c r="D111" s="6">
        <f t="shared" si="11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2"/>
        <v>0</v>
      </c>
    </row>
    <row r="112" spans="1:7" x14ac:dyDescent="0.25">
      <c r="A112" s="9">
        <f t="shared" si="9"/>
        <v>111</v>
      </c>
      <c r="B112" s="9">
        <f t="array" ref="B112">IF(C112="",0,IF(OR(C112=Country_Comparison!$S$19:$S$38),1,0))</f>
        <v>0</v>
      </c>
      <c r="C112" s="9" t="str">
        <f t="shared" si="10"/>
        <v/>
      </c>
      <c r="D112" s="6">
        <f t="shared" si="11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2"/>
        <v>0</v>
      </c>
    </row>
    <row r="113" spans="1:7" x14ac:dyDescent="0.25">
      <c r="A113" s="9">
        <f t="shared" si="9"/>
        <v>112</v>
      </c>
      <c r="B113" s="9">
        <f t="array" ref="B113">IF(C113="",0,IF(OR(C113=Country_Comparison!$S$19:$S$38),1,0))</f>
        <v>0</v>
      </c>
      <c r="C113" s="9" t="str">
        <f t="shared" si="10"/>
        <v/>
      </c>
      <c r="D113" s="6">
        <f t="shared" si="11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2"/>
        <v>0</v>
      </c>
    </row>
    <row r="114" spans="1:7" x14ac:dyDescent="0.25">
      <c r="A114" s="9">
        <f t="shared" si="9"/>
        <v>113</v>
      </c>
      <c r="B114" s="9">
        <f t="array" ref="B114">IF(C114="",0,IF(OR(C114=Country_Comparison!$S$19:$S$38),1,0))</f>
        <v>0</v>
      </c>
      <c r="C114" s="9" t="str">
        <f t="shared" si="10"/>
        <v/>
      </c>
      <c r="D114" s="6">
        <f t="shared" si="11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2"/>
        <v>0</v>
      </c>
    </row>
    <row r="115" spans="1:7" x14ac:dyDescent="0.25">
      <c r="A115" s="9">
        <f t="shared" si="9"/>
        <v>114</v>
      </c>
      <c r="B115" s="9">
        <f t="array" ref="B115">IF(C115="",0,IF(OR(C115=Country_Comparison!$S$19:$S$38),1,0))</f>
        <v>0</v>
      </c>
      <c r="C115" s="9" t="str">
        <f t="shared" si="10"/>
        <v/>
      </c>
      <c r="D115" s="6">
        <f t="shared" si="11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2"/>
        <v>0</v>
      </c>
    </row>
    <row r="116" spans="1:7" x14ac:dyDescent="0.25">
      <c r="A116" s="9">
        <f t="shared" si="9"/>
        <v>115</v>
      </c>
      <c r="B116" s="9">
        <f t="array" ref="B116">IF(C116="",0,IF(OR(C116=Country_Comparison!$S$19:$S$38),1,0))</f>
        <v>0</v>
      </c>
      <c r="C116" s="9" t="str">
        <f t="shared" si="10"/>
        <v/>
      </c>
      <c r="D116" s="6">
        <f t="shared" si="11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2"/>
        <v>0</v>
      </c>
    </row>
    <row r="117" spans="1:7" x14ac:dyDescent="0.25">
      <c r="A117" s="9">
        <f t="shared" si="9"/>
        <v>116</v>
      </c>
      <c r="B117" s="9">
        <f t="array" ref="B117">IF(C117="",0,IF(OR(C117=Country_Comparison!$S$19:$S$38),1,0))</f>
        <v>0</v>
      </c>
      <c r="C117" s="9" t="str">
        <f t="shared" si="10"/>
        <v/>
      </c>
      <c r="D117" s="6">
        <f t="shared" si="11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2"/>
        <v>0</v>
      </c>
    </row>
    <row r="118" spans="1:7" x14ac:dyDescent="0.25">
      <c r="A118" s="9">
        <f t="shared" si="9"/>
        <v>117</v>
      </c>
      <c r="B118" s="9">
        <f t="array" ref="B118">IF(C118="",0,IF(OR(C118=Country_Comparison!$S$19:$S$38),1,0))</f>
        <v>0</v>
      </c>
      <c r="C118" s="9" t="str">
        <f t="shared" si="10"/>
        <v/>
      </c>
      <c r="D118" s="6">
        <f t="shared" si="11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2"/>
        <v>0</v>
      </c>
    </row>
    <row r="119" spans="1:7" x14ac:dyDescent="0.25">
      <c r="A119" s="9">
        <f t="shared" si="9"/>
        <v>118</v>
      </c>
      <c r="B119" s="9">
        <f t="array" ref="B119">IF(C119="",0,IF(OR(C119=Country_Comparison!$S$19:$S$38),1,0))</f>
        <v>0</v>
      </c>
      <c r="C119" s="9" t="str">
        <f t="shared" si="10"/>
        <v/>
      </c>
      <c r="D119" s="6">
        <f t="shared" si="11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2"/>
        <v>0</v>
      </c>
    </row>
    <row r="120" spans="1:7" x14ac:dyDescent="0.25">
      <c r="A120" s="9">
        <f t="shared" si="9"/>
        <v>119</v>
      </c>
      <c r="B120" s="9">
        <f t="array" ref="B120">IF(C120="",0,IF(OR(C120=Country_Comparison!$S$19:$S$38),1,0))</f>
        <v>0</v>
      </c>
      <c r="C120" s="9" t="str">
        <f t="shared" si="10"/>
        <v/>
      </c>
      <c r="D120" s="6">
        <f t="shared" si="11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2"/>
        <v>0</v>
      </c>
    </row>
    <row r="121" spans="1:7" x14ac:dyDescent="0.25">
      <c r="B121" s="9">
        <f t="array" ref="B121">IF(C121="",0,IF(OR(C121=Country_Comparison!$S$19:$S$38),1,0))</f>
        <v>0</v>
      </c>
      <c r="C121" s="9" t="str">
        <f t="shared" si="10"/>
        <v/>
      </c>
      <c r="D121" s="6">
        <f t="shared" si="11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2"/>
        <v>0</v>
      </c>
    </row>
    <row r="122" spans="1:7" x14ac:dyDescent="0.25">
      <c r="B122" s="9">
        <f t="array" ref="B122">IF(C122="",0,IF(OR(C122=Country_Comparison!$S$19:$S$38),1,0))</f>
        <v>0</v>
      </c>
      <c r="C122" s="9" t="str">
        <f t="shared" si="10"/>
        <v/>
      </c>
      <c r="D122" s="6">
        <f t="shared" si="11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2"/>
        <v>0</v>
      </c>
    </row>
    <row r="123" spans="1:7" x14ac:dyDescent="0.25">
      <c r="B123" s="9">
        <f t="array" ref="B123">IF(C123="",0,IF(OR(C123=Country_Comparison!$S$19:$S$38),1,0))</f>
        <v>0</v>
      </c>
      <c r="C123" s="9" t="str">
        <f t="shared" si="10"/>
        <v/>
      </c>
      <c r="D123" s="6">
        <f t="shared" si="11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2"/>
        <v>0</v>
      </c>
    </row>
    <row r="124" spans="1:7" x14ac:dyDescent="0.25">
      <c r="B124" s="9">
        <f t="array" ref="B124">IF(C124="",0,IF(OR(C124=Country_Comparison!$S$19:$S$38),1,0))</f>
        <v>0</v>
      </c>
      <c r="C124" s="9" t="str">
        <f t="shared" si="10"/>
        <v/>
      </c>
      <c r="D124" s="6">
        <f t="shared" si="11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2"/>
        <v>0</v>
      </c>
    </row>
    <row r="125" spans="1:7" x14ac:dyDescent="0.25">
      <c r="B125" s="9">
        <f t="array" ref="B125">IF(C125="",0,IF(OR(C125=Country_Comparison!$S$19:$S$38),1,0))</f>
        <v>0</v>
      </c>
      <c r="C125" s="9" t="str">
        <f t="shared" si="10"/>
        <v/>
      </c>
      <c r="D125" s="6">
        <f t="shared" si="11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2"/>
        <v>0</v>
      </c>
    </row>
    <row r="126" spans="1:7" x14ac:dyDescent="0.25">
      <c r="B126" s="9">
        <f t="array" ref="B126">IF(C126="",0,IF(OR(C126=Country_Comparison!$S$19:$S$38),1,0))</f>
        <v>0</v>
      </c>
      <c r="C126" s="9" t="str">
        <f t="shared" si="10"/>
        <v/>
      </c>
      <c r="D126" s="6">
        <f t="shared" si="11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2"/>
        <v>0</v>
      </c>
    </row>
    <row r="127" spans="1:7" x14ac:dyDescent="0.25">
      <c r="B127" s="9">
        <f t="array" ref="B127">IF(C127="",0,IF(OR(C127=Country_Comparison!$S$19:$S$38),1,0))</f>
        <v>0</v>
      </c>
      <c r="C127" s="9" t="str">
        <f t="shared" si="10"/>
        <v/>
      </c>
      <c r="D127" s="6">
        <f t="shared" si="11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2"/>
        <v>0</v>
      </c>
    </row>
    <row r="128" spans="1:7" x14ac:dyDescent="0.25">
      <c r="B128" s="9">
        <f t="array" ref="B128">IF(C128="",0,IF(OR(C128=Country_Comparison!$S$19:$S$38),1,0))</f>
        <v>0</v>
      </c>
      <c r="C128" s="9" t="str">
        <f t="shared" si="10"/>
        <v/>
      </c>
      <c r="D128" s="6">
        <f t="shared" si="11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2"/>
        <v>0</v>
      </c>
    </row>
    <row r="129" spans="2:7" x14ac:dyDescent="0.25">
      <c r="B129" s="9">
        <f t="array" ref="B129">IF(C129="",0,IF(OR(C129=Country_Comparison!$S$19:$S$38),1,0))</f>
        <v>0</v>
      </c>
      <c r="C129" s="9" t="str">
        <f t="shared" si="10"/>
        <v/>
      </c>
      <c r="D129" s="6">
        <f t="shared" si="11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2"/>
        <v>0</v>
      </c>
    </row>
    <row r="130" spans="2:7" x14ac:dyDescent="0.25">
      <c r="B130" s="9">
        <f t="array" ref="B130">IF(C130="",0,IF(OR(C130=Country_Comparison!$S$19:$S$38),1,0))</f>
        <v>0</v>
      </c>
      <c r="C130" s="9" t="str">
        <f t="shared" si="10"/>
        <v/>
      </c>
      <c r="D130" s="6">
        <f t="shared" si="11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2"/>
        <v>0</v>
      </c>
    </row>
    <row r="131" spans="2:7" x14ac:dyDescent="0.25">
      <c r="B131" s="9">
        <f t="array" ref="B131">IF(C131="",0,IF(OR(C131=Country_Comparison!$S$19:$S$38),1,0))</f>
        <v>0</v>
      </c>
      <c r="C131" s="9" t="str">
        <f t="shared" si="10"/>
        <v/>
      </c>
      <c r="D131" s="6">
        <f t="shared" si="11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2"/>
        <v>0</v>
      </c>
    </row>
    <row r="132" spans="2:7" x14ac:dyDescent="0.25">
      <c r="B132" s="9">
        <f t="array" ref="B132">IF(C132="",0,IF(OR(C132=Country_Comparison!$S$19:$S$38),1,0))</f>
        <v>0</v>
      </c>
      <c r="C132" s="9" t="str">
        <f t="shared" si="10"/>
        <v/>
      </c>
      <c r="D132" s="6">
        <f t="shared" si="11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2"/>
        <v>0</v>
      </c>
    </row>
    <row r="133" spans="2:7" x14ac:dyDescent="0.25">
      <c r="B133" s="9">
        <f t="array" ref="B133">IF(C133="",0,IF(OR(C133=Country_Comparison!$S$19:$S$38),1,0))</f>
        <v>0</v>
      </c>
      <c r="C133" s="9" t="str">
        <f t="shared" si="10"/>
        <v/>
      </c>
      <c r="D133" s="6">
        <f t="shared" si="11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2"/>
        <v>0</v>
      </c>
    </row>
    <row r="134" spans="2:7" x14ac:dyDescent="0.25">
      <c r="B134" s="9">
        <f t="array" ref="B134">IF(C134="",0,IF(OR(C134=Country_Comparison!$S$19:$S$38),1,0))</f>
        <v>0</v>
      </c>
      <c r="C134" s="9" t="str">
        <f t="shared" ref="C134:C197" si="13">IF(H134="","",H134)</f>
        <v/>
      </c>
      <c r="D134" s="6">
        <f t="shared" ref="D134:D197" si="14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5">IF(COUNTIF(I134:XFD134,"&gt;"&amp;0)=0,,(E134/F134)^(1/MIN(COUNTIF(I134:XFD134,"&gt;"&amp;0)-1,$F$1)))</f>
        <v>0</v>
      </c>
    </row>
    <row r="135" spans="2:7" x14ac:dyDescent="0.25">
      <c r="B135" s="9">
        <f t="array" ref="B135">IF(C135="",0,IF(OR(C135=Country_Comparison!$S$19:$S$38),1,0))</f>
        <v>0</v>
      </c>
      <c r="C135" s="9" t="str">
        <f t="shared" si="13"/>
        <v/>
      </c>
      <c r="D135" s="6">
        <f t="shared" si="14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5"/>
        <v>0</v>
      </c>
    </row>
    <row r="136" spans="2:7" x14ac:dyDescent="0.25">
      <c r="B136" s="9">
        <f t="array" ref="B136">IF(C136="",0,IF(OR(C136=Country_Comparison!$S$19:$S$38),1,0))</f>
        <v>0</v>
      </c>
      <c r="C136" s="9" t="str">
        <f t="shared" si="13"/>
        <v/>
      </c>
      <c r="D136" s="6">
        <f t="shared" si="14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5"/>
        <v>0</v>
      </c>
    </row>
    <row r="137" spans="2:7" x14ac:dyDescent="0.25">
      <c r="B137" s="9">
        <f t="array" ref="B137">IF(C137="",0,IF(OR(C137=Country_Comparison!$S$19:$S$38),1,0))</f>
        <v>0</v>
      </c>
      <c r="C137" s="9" t="str">
        <f t="shared" si="13"/>
        <v/>
      </c>
      <c r="D137" s="6">
        <f t="shared" si="14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5"/>
        <v>0</v>
      </c>
    </row>
    <row r="138" spans="2:7" x14ac:dyDescent="0.25">
      <c r="B138" s="9">
        <f t="array" ref="B138">IF(C138="",0,IF(OR(C138=Country_Comparison!$S$19:$S$38),1,0))</f>
        <v>0</v>
      </c>
      <c r="C138" s="9" t="str">
        <f t="shared" si="13"/>
        <v/>
      </c>
      <c r="D138" s="6">
        <f t="shared" si="14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5"/>
        <v>0</v>
      </c>
    </row>
    <row r="139" spans="2:7" x14ac:dyDescent="0.25">
      <c r="B139" s="9">
        <f t="array" ref="B139">IF(C139="",0,IF(OR(C139=Country_Comparison!$S$19:$S$38),1,0))</f>
        <v>0</v>
      </c>
      <c r="C139" s="9" t="str">
        <f t="shared" si="13"/>
        <v/>
      </c>
      <c r="D139" s="6">
        <f t="shared" si="14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5"/>
        <v>0</v>
      </c>
    </row>
    <row r="140" spans="2:7" x14ac:dyDescent="0.25">
      <c r="B140" s="9">
        <f t="array" ref="B140">IF(C140="",0,IF(OR(C140=Country_Comparison!$S$19:$S$38),1,0))</f>
        <v>0</v>
      </c>
      <c r="C140" s="9" t="str">
        <f t="shared" si="13"/>
        <v/>
      </c>
      <c r="D140" s="6">
        <f t="shared" si="14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5"/>
        <v>0</v>
      </c>
    </row>
    <row r="141" spans="2:7" x14ac:dyDescent="0.25">
      <c r="B141" s="9">
        <f t="array" ref="B141">IF(C141="",0,IF(OR(C141=Country_Comparison!$S$19:$S$38),1,0))</f>
        <v>0</v>
      </c>
      <c r="C141" s="9" t="str">
        <f t="shared" si="13"/>
        <v/>
      </c>
      <c r="D141" s="6">
        <f t="shared" si="14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5"/>
        <v>0</v>
      </c>
    </row>
    <row r="142" spans="2:7" x14ac:dyDescent="0.25">
      <c r="B142" s="9">
        <f t="array" ref="B142">IF(C142="",0,IF(OR(C142=Country_Comparison!$S$19:$S$38),1,0))</f>
        <v>0</v>
      </c>
      <c r="C142" s="9" t="str">
        <f t="shared" si="13"/>
        <v/>
      </c>
      <c r="D142" s="6">
        <f t="shared" si="14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5"/>
        <v>0</v>
      </c>
    </row>
    <row r="143" spans="2:7" x14ac:dyDescent="0.25">
      <c r="B143" s="9">
        <f t="array" ref="B143">IF(C143="",0,IF(OR(C143=Country_Comparison!$S$19:$S$38),1,0))</f>
        <v>0</v>
      </c>
      <c r="C143" s="9" t="str">
        <f t="shared" si="13"/>
        <v/>
      </c>
      <c r="D143" s="6">
        <f t="shared" si="14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5"/>
        <v>0</v>
      </c>
    </row>
    <row r="144" spans="2:7" x14ac:dyDescent="0.25">
      <c r="B144" s="9">
        <f t="array" ref="B144">IF(C144="",0,IF(OR(C144=Country_Comparison!$S$19:$S$38),1,0))</f>
        <v>0</v>
      </c>
      <c r="C144" s="9" t="str">
        <f t="shared" si="13"/>
        <v/>
      </c>
      <c r="D144" s="6">
        <f t="shared" si="14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5"/>
        <v>0</v>
      </c>
    </row>
    <row r="145" spans="2:7" x14ac:dyDescent="0.25">
      <c r="B145" s="9">
        <f t="array" ref="B145">IF(C145="",0,IF(OR(C145=Country_Comparison!$S$19:$S$38),1,0))</f>
        <v>0</v>
      </c>
      <c r="C145" s="9" t="str">
        <f t="shared" si="13"/>
        <v/>
      </c>
      <c r="D145" s="6">
        <f t="shared" si="14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5"/>
        <v>0</v>
      </c>
    </row>
    <row r="146" spans="2:7" x14ac:dyDescent="0.25">
      <c r="B146" s="9">
        <f t="array" ref="B146">IF(C146="",0,IF(OR(C146=Country_Comparison!$S$19:$S$38),1,0))</f>
        <v>0</v>
      </c>
      <c r="C146" s="9" t="str">
        <f t="shared" si="13"/>
        <v/>
      </c>
      <c r="D146" s="6">
        <f t="shared" si="14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5"/>
        <v>0</v>
      </c>
    </row>
    <row r="147" spans="2:7" x14ac:dyDescent="0.25">
      <c r="B147" s="9">
        <f t="array" ref="B147">IF(C147="",0,IF(OR(C147=Country_Comparison!$S$19:$S$38),1,0))</f>
        <v>0</v>
      </c>
      <c r="C147" s="9" t="str">
        <f t="shared" si="13"/>
        <v/>
      </c>
      <c r="D147" s="6">
        <f t="shared" si="14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5"/>
        <v>0</v>
      </c>
    </row>
    <row r="148" spans="2:7" x14ac:dyDescent="0.25">
      <c r="B148" s="9">
        <f t="array" ref="B148">IF(C148="",0,IF(OR(C148=Country_Comparison!$S$19:$S$38),1,0))</f>
        <v>0</v>
      </c>
      <c r="C148" s="9" t="str">
        <f t="shared" si="13"/>
        <v/>
      </c>
      <c r="D148" s="6">
        <f t="shared" si="14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5"/>
        <v>0</v>
      </c>
    </row>
    <row r="149" spans="2:7" x14ac:dyDescent="0.25">
      <c r="B149" s="9">
        <f t="array" ref="B149">IF(C149="",0,IF(OR(C149=Country_Comparison!$S$19:$S$38),1,0))</f>
        <v>0</v>
      </c>
      <c r="C149" s="9" t="str">
        <f t="shared" si="13"/>
        <v/>
      </c>
      <c r="D149" s="6">
        <f t="shared" si="14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5"/>
        <v>0</v>
      </c>
    </row>
    <row r="150" spans="2:7" x14ac:dyDescent="0.25">
      <c r="B150" s="9">
        <f t="array" ref="B150">IF(C150="",0,IF(OR(C150=Country_Comparison!$S$19:$S$38),1,0))</f>
        <v>0</v>
      </c>
      <c r="C150" s="9" t="str">
        <f t="shared" si="13"/>
        <v/>
      </c>
      <c r="D150" s="6">
        <f t="shared" si="14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5"/>
        <v>0</v>
      </c>
    </row>
    <row r="151" spans="2:7" x14ac:dyDescent="0.25">
      <c r="B151" s="9">
        <f t="array" ref="B151">IF(C151="",0,IF(OR(C151=Country_Comparison!$S$19:$S$38),1,0))</f>
        <v>0</v>
      </c>
      <c r="C151" s="9" t="str">
        <f t="shared" si="13"/>
        <v/>
      </c>
      <c r="D151" s="6">
        <f t="shared" si="14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5"/>
        <v>0</v>
      </c>
    </row>
    <row r="152" spans="2:7" x14ac:dyDescent="0.25">
      <c r="B152" s="9">
        <f t="array" ref="B152">IF(C152="",0,IF(OR(C152=Country_Comparison!$S$19:$S$38),1,0))</f>
        <v>0</v>
      </c>
      <c r="C152" s="9" t="str">
        <f t="shared" si="13"/>
        <v/>
      </c>
      <c r="D152" s="6">
        <f t="shared" si="14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5"/>
        <v>0</v>
      </c>
    </row>
    <row r="153" spans="2:7" x14ac:dyDescent="0.25">
      <c r="B153" s="9">
        <f t="array" ref="B153">IF(C153="",0,IF(OR(C153=Country_Comparison!$S$19:$S$38),1,0))</f>
        <v>0</v>
      </c>
      <c r="C153" s="9" t="str">
        <f t="shared" si="13"/>
        <v/>
      </c>
      <c r="D153" s="6">
        <f t="shared" si="14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5"/>
        <v>0</v>
      </c>
    </row>
    <row r="154" spans="2:7" x14ac:dyDescent="0.25">
      <c r="B154" s="9">
        <f t="array" ref="B154">IF(C154="",0,IF(OR(C154=Country_Comparison!$S$19:$S$38),1,0))</f>
        <v>0</v>
      </c>
      <c r="C154" s="9" t="str">
        <f t="shared" si="13"/>
        <v/>
      </c>
      <c r="D154" s="6">
        <f t="shared" si="14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5"/>
        <v>0</v>
      </c>
    </row>
    <row r="155" spans="2:7" x14ac:dyDescent="0.25">
      <c r="B155" s="9">
        <f t="array" ref="B155">IF(C155="",0,IF(OR(C155=Country_Comparison!$S$19:$S$38),1,0))</f>
        <v>0</v>
      </c>
      <c r="C155" s="9" t="str">
        <f t="shared" si="13"/>
        <v/>
      </c>
      <c r="D155" s="6">
        <f t="shared" si="14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5"/>
        <v>0</v>
      </c>
    </row>
    <row r="156" spans="2:7" x14ac:dyDescent="0.25">
      <c r="B156" s="9">
        <f t="array" ref="B156">IF(C156="",0,IF(OR(C156=Country_Comparison!$S$19:$S$38),1,0))</f>
        <v>0</v>
      </c>
      <c r="C156" s="9" t="str">
        <f t="shared" si="13"/>
        <v/>
      </c>
      <c r="D156" s="6">
        <f t="shared" si="14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5"/>
        <v>0</v>
      </c>
    </row>
    <row r="157" spans="2:7" x14ac:dyDescent="0.25">
      <c r="B157" s="9">
        <f t="array" ref="B157">IF(C157="",0,IF(OR(C157=Country_Comparison!$S$19:$S$38),1,0))</f>
        <v>0</v>
      </c>
      <c r="C157" s="9" t="str">
        <f t="shared" si="13"/>
        <v/>
      </c>
      <c r="D157" s="6">
        <f t="shared" si="14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5"/>
        <v>0</v>
      </c>
    </row>
    <row r="158" spans="2:7" x14ac:dyDescent="0.25">
      <c r="B158" s="9">
        <f t="array" ref="B158">IF(C158="",0,IF(OR(C158=Country_Comparison!$S$19:$S$38),1,0))</f>
        <v>0</v>
      </c>
      <c r="C158" s="9" t="str">
        <f t="shared" si="13"/>
        <v/>
      </c>
      <c r="D158" s="6">
        <f t="shared" si="14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5"/>
        <v>0</v>
      </c>
    </row>
    <row r="159" spans="2:7" x14ac:dyDescent="0.25">
      <c r="B159" s="9">
        <f t="array" ref="B159">IF(C159="",0,IF(OR(C159=Country_Comparison!$S$19:$S$38),1,0))</f>
        <v>0</v>
      </c>
      <c r="C159" s="9" t="str">
        <f t="shared" si="13"/>
        <v/>
      </c>
      <c r="D159" s="6">
        <f t="shared" si="14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5"/>
        <v>0</v>
      </c>
    </row>
    <row r="160" spans="2:7" x14ac:dyDescent="0.25">
      <c r="B160" s="9">
        <f t="array" ref="B160">IF(C160="",0,IF(OR(C160=Country_Comparison!$S$19:$S$38),1,0))</f>
        <v>0</v>
      </c>
      <c r="C160" s="9" t="str">
        <f t="shared" si="13"/>
        <v/>
      </c>
      <c r="D160" s="6">
        <f t="shared" si="14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5"/>
        <v>0</v>
      </c>
    </row>
    <row r="161" spans="2:7" x14ac:dyDescent="0.25">
      <c r="B161" s="9">
        <f t="array" ref="B161">IF(C161="",0,IF(OR(C161=Country_Comparison!$S$19:$S$38),1,0))</f>
        <v>0</v>
      </c>
      <c r="C161" s="9" t="str">
        <f t="shared" si="13"/>
        <v/>
      </c>
      <c r="D161" s="6">
        <f t="shared" si="14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5"/>
        <v>0</v>
      </c>
    </row>
    <row r="162" spans="2:7" x14ac:dyDescent="0.25">
      <c r="B162" s="9">
        <f t="array" ref="B162">IF(C162="",0,IF(OR(C162=Country_Comparison!$S$19:$S$38),1,0))</f>
        <v>0</v>
      </c>
      <c r="C162" s="9" t="str">
        <f t="shared" si="13"/>
        <v/>
      </c>
      <c r="D162" s="6">
        <f t="shared" si="14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5"/>
        <v>0</v>
      </c>
    </row>
    <row r="163" spans="2:7" x14ac:dyDescent="0.25">
      <c r="B163" s="9">
        <f t="array" ref="B163">IF(C163="",0,IF(OR(C163=Country_Comparison!$S$19:$S$38),1,0))</f>
        <v>0</v>
      </c>
      <c r="C163" s="9" t="str">
        <f t="shared" si="13"/>
        <v/>
      </c>
      <c r="D163" s="6">
        <f t="shared" si="14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5"/>
        <v>0</v>
      </c>
    </row>
    <row r="164" spans="2:7" x14ac:dyDescent="0.25">
      <c r="B164" s="9">
        <f t="array" ref="B164">IF(C164="",0,IF(OR(C164=Country_Comparison!$S$19:$S$38),1,0))</f>
        <v>0</v>
      </c>
      <c r="C164" s="9" t="str">
        <f t="shared" si="13"/>
        <v/>
      </c>
      <c r="D164" s="6">
        <f t="shared" si="14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5"/>
        <v>0</v>
      </c>
    </row>
    <row r="165" spans="2:7" x14ac:dyDescent="0.25">
      <c r="B165" s="9">
        <f t="array" ref="B165">IF(C165="",0,IF(OR(C165=Country_Comparison!$S$19:$S$38),1,0))</f>
        <v>0</v>
      </c>
      <c r="C165" s="9" t="str">
        <f t="shared" si="13"/>
        <v/>
      </c>
      <c r="D165" s="6">
        <f t="shared" si="14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5"/>
        <v>0</v>
      </c>
    </row>
    <row r="166" spans="2:7" x14ac:dyDescent="0.25">
      <c r="B166" s="9">
        <f t="array" ref="B166">IF(C166="",0,IF(OR(C166=Country_Comparison!$S$19:$S$38),1,0))</f>
        <v>0</v>
      </c>
      <c r="C166" s="9" t="str">
        <f t="shared" si="13"/>
        <v/>
      </c>
      <c r="D166" s="6">
        <f t="shared" si="14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5"/>
        <v>0</v>
      </c>
    </row>
    <row r="167" spans="2:7" x14ac:dyDescent="0.25">
      <c r="B167" s="9">
        <f t="array" ref="B167">IF(C167="",0,IF(OR(C167=Country_Comparison!$S$19:$S$38),1,0))</f>
        <v>0</v>
      </c>
      <c r="C167" s="9" t="str">
        <f t="shared" si="13"/>
        <v/>
      </c>
      <c r="D167" s="6">
        <f t="shared" si="14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5"/>
        <v>0</v>
      </c>
    </row>
    <row r="168" spans="2:7" x14ac:dyDescent="0.25">
      <c r="B168" s="9">
        <f t="array" ref="B168">IF(C168="",0,IF(OR(C168=Country_Comparison!$S$19:$S$38),1,0))</f>
        <v>0</v>
      </c>
      <c r="C168" s="9" t="str">
        <f t="shared" si="13"/>
        <v/>
      </c>
      <c r="D168" s="6">
        <f t="shared" si="14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5"/>
        <v>0</v>
      </c>
    </row>
    <row r="169" spans="2:7" x14ac:dyDescent="0.25">
      <c r="B169" s="9">
        <f t="array" ref="B169">IF(C169="",0,IF(OR(C169=Country_Comparison!$S$19:$S$38),1,0))</f>
        <v>0</v>
      </c>
      <c r="C169" s="9" t="str">
        <f t="shared" si="13"/>
        <v/>
      </c>
      <c r="D169" s="6">
        <f t="shared" si="14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5"/>
        <v>0</v>
      </c>
    </row>
    <row r="170" spans="2:7" x14ac:dyDescent="0.25">
      <c r="B170" s="9">
        <f t="array" ref="B170">IF(C170="",0,IF(OR(C170=Country_Comparison!$S$19:$S$38),1,0))</f>
        <v>0</v>
      </c>
      <c r="C170" s="9" t="str">
        <f t="shared" si="13"/>
        <v/>
      </c>
      <c r="D170" s="6">
        <f t="shared" si="14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5"/>
        <v>0</v>
      </c>
    </row>
    <row r="171" spans="2:7" x14ac:dyDescent="0.25">
      <c r="B171" s="9">
        <f t="array" ref="B171">IF(C171="",0,IF(OR(C171=Country_Comparison!$S$19:$S$38),1,0))</f>
        <v>0</v>
      </c>
      <c r="C171" s="9" t="str">
        <f t="shared" si="13"/>
        <v/>
      </c>
      <c r="D171" s="6">
        <f t="shared" si="14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5"/>
        <v>0</v>
      </c>
    </row>
    <row r="172" spans="2:7" x14ac:dyDescent="0.25">
      <c r="B172" s="9">
        <f t="array" ref="B172">IF(C172="",0,IF(OR(C172=Country_Comparison!$S$19:$S$38),1,0))</f>
        <v>0</v>
      </c>
      <c r="C172" s="9" t="str">
        <f t="shared" si="13"/>
        <v/>
      </c>
      <c r="D172" s="6">
        <f t="shared" si="14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5"/>
        <v>0</v>
      </c>
    </row>
    <row r="173" spans="2:7" x14ac:dyDescent="0.25">
      <c r="B173" s="9">
        <f t="array" ref="B173">IF(C173="",0,IF(OR(C173=Country_Comparison!$S$19:$S$38),1,0))</f>
        <v>0</v>
      </c>
      <c r="C173" s="9" t="str">
        <f t="shared" si="13"/>
        <v/>
      </c>
      <c r="D173" s="6">
        <f t="shared" si="14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5"/>
        <v>0</v>
      </c>
    </row>
    <row r="174" spans="2:7" x14ac:dyDescent="0.25">
      <c r="B174" s="9">
        <f t="array" ref="B174">IF(C174="",0,IF(OR(C174=Country_Comparison!$S$19:$S$38),1,0))</f>
        <v>0</v>
      </c>
      <c r="C174" s="9" t="str">
        <f t="shared" si="13"/>
        <v/>
      </c>
      <c r="D174" s="6">
        <f t="shared" si="14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5"/>
        <v>0</v>
      </c>
    </row>
    <row r="175" spans="2:7" x14ac:dyDescent="0.25">
      <c r="B175" s="9">
        <f t="array" ref="B175">IF(C175="",0,IF(OR(C175=Country_Comparison!$S$19:$S$38),1,0))</f>
        <v>0</v>
      </c>
      <c r="C175" s="9" t="str">
        <f t="shared" si="13"/>
        <v/>
      </c>
      <c r="D175" s="6">
        <f t="shared" si="14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5"/>
        <v>0</v>
      </c>
    </row>
    <row r="176" spans="2:7" x14ac:dyDescent="0.25">
      <c r="B176" s="9">
        <f t="array" ref="B176">IF(C176="",0,IF(OR(C176=Country_Comparison!$S$19:$S$38),1,0))</f>
        <v>0</v>
      </c>
      <c r="C176" s="9" t="str">
        <f t="shared" si="13"/>
        <v/>
      </c>
      <c r="D176" s="6">
        <f t="shared" si="14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5"/>
        <v>0</v>
      </c>
    </row>
    <row r="177" spans="2:7" x14ac:dyDescent="0.25">
      <c r="B177" s="9">
        <f t="array" ref="B177">IF(C177="",0,IF(OR(C177=Country_Comparison!$S$19:$S$38),1,0))</f>
        <v>0</v>
      </c>
      <c r="C177" s="9" t="str">
        <f t="shared" si="13"/>
        <v/>
      </c>
      <c r="D177" s="6">
        <f t="shared" si="14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5"/>
        <v>0</v>
      </c>
    </row>
    <row r="178" spans="2:7" x14ac:dyDescent="0.25">
      <c r="B178" s="9">
        <f t="array" ref="B178">IF(C178="",0,IF(OR(C178=Country_Comparison!$S$19:$S$38),1,0))</f>
        <v>0</v>
      </c>
      <c r="C178" s="9" t="str">
        <f t="shared" si="13"/>
        <v/>
      </c>
      <c r="D178" s="6">
        <f t="shared" si="14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5"/>
        <v>0</v>
      </c>
    </row>
    <row r="179" spans="2:7" x14ac:dyDescent="0.25">
      <c r="B179" s="9">
        <f t="array" ref="B179">IF(C179="",0,IF(OR(C179=Country_Comparison!$S$19:$S$38),1,0))</f>
        <v>0</v>
      </c>
      <c r="C179" s="9" t="str">
        <f t="shared" si="13"/>
        <v/>
      </c>
      <c r="D179" s="6">
        <f t="shared" si="14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5"/>
        <v>0</v>
      </c>
    </row>
    <row r="180" spans="2:7" x14ac:dyDescent="0.25">
      <c r="B180" s="9">
        <f t="array" ref="B180">IF(C180="",0,IF(OR(C180=Country_Comparison!$S$19:$S$38),1,0))</f>
        <v>0</v>
      </c>
      <c r="C180" s="9" t="str">
        <f t="shared" si="13"/>
        <v/>
      </c>
      <c r="D180" s="6">
        <f t="shared" si="14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5"/>
        <v>0</v>
      </c>
    </row>
    <row r="181" spans="2:7" x14ac:dyDescent="0.25">
      <c r="B181" s="9">
        <f t="array" ref="B181">IF(C181="",0,IF(OR(C181=Country_Comparison!$S$19:$S$38),1,0))</f>
        <v>0</v>
      </c>
      <c r="C181" s="9" t="str">
        <f t="shared" si="13"/>
        <v/>
      </c>
      <c r="D181" s="6">
        <f t="shared" si="14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5"/>
        <v>0</v>
      </c>
    </row>
    <row r="182" spans="2:7" x14ac:dyDescent="0.25">
      <c r="B182" s="9">
        <f t="array" ref="B182">IF(C182="",0,IF(OR(C182=Country_Comparison!$S$19:$S$38),1,0))</f>
        <v>0</v>
      </c>
      <c r="C182" s="9" t="str">
        <f t="shared" si="13"/>
        <v/>
      </c>
      <c r="D182" s="6">
        <f t="shared" si="14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5"/>
        <v>0</v>
      </c>
    </row>
    <row r="183" spans="2:7" x14ac:dyDescent="0.25">
      <c r="B183" s="9">
        <f t="array" ref="B183">IF(C183="",0,IF(OR(C183=Country_Comparison!$S$19:$S$38),1,0))</f>
        <v>0</v>
      </c>
      <c r="C183" s="9" t="str">
        <f t="shared" si="13"/>
        <v/>
      </c>
      <c r="D183" s="6">
        <f t="shared" si="14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5"/>
        <v>0</v>
      </c>
    </row>
    <row r="184" spans="2:7" x14ac:dyDescent="0.25">
      <c r="B184" s="9">
        <f t="array" ref="B184">IF(C184="",0,IF(OR(C184=Country_Comparison!$S$19:$S$38),1,0))</f>
        <v>0</v>
      </c>
      <c r="C184" s="9" t="str">
        <f t="shared" si="13"/>
        <v/>
      </c>
      <c r="D184" s="6">
        <f t="shared" si="14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5"/>
        <v>0</v>
      </c>
    </row>
    <row r="185" spans="2:7" x14ac:dyDescent="0.25">
      <c r="B185" s="9">
        <f t="array" ref="B185">IF(C185="",0,IF(OR(C185=Country_Comparison!$S$19:$S$38),1,0))</f>
        <v>0</v>
      </c>
      <c r="C185" s="9" t="str">
        <f t="shared" si="13"/>
        <v/>
      </c>
      <c r="D185" s="6">
        <f t="shared" si="14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5"/>
        <v>0</v>
      </c>
    </row>
    <row r="186" spans="2:7" x14ac:dyDescent="0.25">
      <c r="B186" s="9">
        <f t="array" ref="B186">IF(C186="",0,IF(OR(C186=Country_Comparison!$S$19:$S$38),1,0))</f>
        <v>0</v>
      </c>
      <c r="C186" s="9" t="str">
        <f t="shared" si="13"/>
        <v/>
      </c>
      <c r="D186" s="6">
        <f t="shared" si="14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5"/>
        <v>0</v>
      </c>
    </row>
    <row r="187" spans="2:7" x14ac:dyDescent="0.25">
      <c r="B187" s="9">
        <f t="array" ref="B187">IF(C187="",0,IF(OR(C187=Country_Comparison!$S$19:$S$38),1,0))</f>
        <v>0</v>
      </c>
      <c r="C187" s="9" t="str">
        <f t="shared" si="13"/>
        <v/>
      </c>
      <c r="D187" s="6">
        <f t="shared" si="14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5"/>
        <v>0</v>
      </c>
    </row>
    <row r="188" spans="2:7" x14ac:dyDescent="0.25">
      <c r="B188" s="9">
        <f t="array" ref="B188">IF(C188="",0,IF(OR(C188=Country_Comparison!$S$19:$S$38),1,0))</f>
        <v>0</v>
      </c>
      <c r="C188" s="9" t="str">
        <f t="shared" si="13"/>
        <v/>
      </c>
      <c r="D188" s="6">
        <f t="shared" si="14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5"/>
        <v>0</v>
      </c>
    </row>
    <row r="189" spans="2:7" x14ac:dyDescent="0.25">
      <c r="B189" s="9">
        <f t="array" ref="B189">IF(C189="",0,IF(OR(C189=Country_Comparison!$S$19:$S$38),1,0))</f>
        <v>0</v>
      </c>
      <c r="C189" s="9" t="str">
        <f t="shared" si="13"/>
        <v/>
      </c>
      <c r="D189" s="6">
        <f t="shared" si="14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5"/>
        <v>0</v>
      </c>
    </row>
    <row r="190" spans="2:7" x14ac:dyDescent="0.25">
      <c r="B190" s="9">
        <f t="array" ref="B190">IF(C190="",0,IF(OR(C190=Country_Comparison!$S$19:$S$38),1,0))</f>
        <v>0</v>
      </c>
      <c r="C190" s="9" t="str">
        <f t="shared" si="13"/>
        <v/>
      </c>
      <c r="D190" s="6">
        <f t="shared" si="14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5"/>
        <v>0</v>
      </c>
    </row>
    <row r="191" spans="2:7" x14ac:dyDescent="0.25">
      <c r="B191" s="9">
        <f t="array" ref="B191">IF(C191="",0,IF(OR(C191=Country_Comparison!$S$19:$S$38),1,0))</f>
        <v>0</v>
      </c>
      <c r="C191" s="9" t="str">
        <f t="shared" si="13"/>
        <v/>
      </c>
      <c r="D191" s="6">
        <f t="shared" si="14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5"/>
        <v>0</v>
      </c>
    </row>
    <row r="192" spans="2:7" x14ac:dyDescent="0.25">
      <c r="B192" s="9">
        <f t="array" ref="B192">IF(C192="",0,IF(OR(C192=Country_Comparison!$S$19:$S$38),1,0))</f>
        <v>0</v>
      </c>
      <c r="C192" s="9" t="str">
        <f t="shared" si="13"/>
        <v/>
      </c>
      <c r="D192" s="6">
        <f t="shared" si="14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5"/>
        <v>0</v>
      </c>
    </row>
    <row r="193" spans="2:7" x14ac:dyDescent="0.25">
      <c r="B193" s="9">
        <f t="array" ref="B193">IF(C193="",0,IF(OR(C193=Country_Comparison!$S$19:$S$38),1,0))</f>
        <v>0</v>
      </c>
      <c r="C193" s="9" t="str">
        <f t="shared" si="13"/>
        <v/>
      </c>
      <c r="D193" s="6">
        <f t="shared" si="14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5"/>
        <v>0</v>
      </c>
    </row>
    <row r="194" spans="2:7" x14ac:dyDescent="0.25">
      <c r="B194" s="9">
        <f t="array" ref="B194">IF(C194="",0,IF(OR(C194=Country_Comparison!$S$19:$S$38),1,0))</f>
        <v>0</v>
      </c>
      <c r="C194" s="9" t="str">
        <f t="shared" si="13"/>
        <v/>
      </c>
      <c r="D194" s="6">
        <f t="shared" si="14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5"/>
        <v>0</v>
      </c>
    </row>
    <row r="195" spans="2:7" x14ac:dyDescent="0.25">
      <c r="B195" s="9">
        <f t="array" ref="B195">IF(C195="",0,IF(OR(C195=Country_Comparison!$S$19:$S$38),1,0))</f>
        <v>0</v>
      </c>
      <c r="C195" s="9" t="str">
        <f t="shared" si="13"/>
        <v/>
      </c>
      <c r="D195" s="6">
        <f t="shared" si="14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5"/>
        <v>0</v>
      </c>
    </row>
    <row r="196" spans="2:7" x14ac:dyDescent="0.25">
      <c r="B196" s="9">
        <f t="array" ref="B196">IF(C196="",0,IF(OR(C196=Country_Comparison!$S$19:$S$38),1,0))</f>
        <v>0</v>
      </c>
      <c r="C196" s="9" t="str">
        <f t="shared" si="13"/>
        <v/>
      </c>
      <c r="D196" s="6">
        <f t="shared" si="14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5"/>
        <v>0</v>
      </c>
    </row>
    <row r="197" spans="2:7" x14ac:dyDescent="0.25">
      <c r="B197" s="9">
        <f t="array" ref="B197">IF(C197="",0,IF(OR(C197=Country_Comparison!$S$19:$S$38),1,0))</f>
        <v>0</v>
      </c>
      <c r="C197" s="9" t="str">
        <f t="shared" si="13"/>
        <v/>
      </c>
      <c r="D197" s="6">
        <f t="shared" si="14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5"/>
        <v>0</v>
      </c>
    </row>
    <row r="198" spans="2:7" x14ac:dyDescent="0.25">
      <c r="B198" s="9">
        <f t="array" ref="B198">IF(C198="",0,IF(OR(C198=Country_Comparison!$S$19:$S$38),1,0))</f>
        <v>0</v>
      </c>
      <c r="C198" s="9" t="str">
        <f t="shared" ref="C198:C200" si="16">IF(H198="","",H198)</f>
        <v/>
      </c>
      <c r="D198" s="6">
        <f t="shared" ref="D198:D200" si="17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8">IF(COUNTIF(I198:XFD198,"&gt;"&amp;0)=0,,(E198/F198)^(1/MIN(COUNTIF(I198:XFD198,"&gt;"&amp;0)-1,$F$1)))</f>
        <v>0</v>
      </c>
    </row>
    <row r="199" spans="2:7" x14ac:dyDescent="0.25">
      <c r="B199" s="9">
        <f t="array" ref="B199">IF(C199="",0,IF(OR(C199=Country_Comparison!$S$19:$S$38),1,0))</f>
        <v>0</v>
      </c>
      <c r="C199" s="9" t="str">
        <f t="shared" si="16"/>
        <v/>
      </c>
      <c r="D199" s="6">
        <f t="shared" si="17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8"/>
        <v>0</v>
      </c>
    </row>
    <row r="200" spans="2:7" x14ac:dyDescent="0.25">
      <c r="B200" s="9">
        <f t="array" ref="B200">IF(C200="",0,IF(OR(C200=Country_Comparison!$S$19:$S$38),1,0))</f>
        <v>0</v>
      </c>
      <c r="C200" s="9" t="str">
        <f t="shared" si="16"/>
        <v/>
      </c>
      <c r="D200" s="6">
        <f t="shared" si="17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8"/>
        <v>0</v>
      </c>
    </row>
  </sheetData>
  <autoFilter ref="A1:KU1" xr:uid="{4F235B05-73C8-43FB-A2BA-76D993DAF46A}">
    <sortState xmlns:xlrd2="http://schemas.microsoft.com/office/spreadsheetml/2017/richdata2" ref="A2:KU160">
      <sortCondition descending="1" ref="B1:B10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workbookViewId="0">
      <selection activeCell="F2" sqref="F2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475</v>
      </c>
      <c r="D1" s="52">
        <v>100</v>
      </c>
      <c r="E1" s="52" t="s">
        <v>485</v>
      </c>
      <c r="F1" s="52" t="s">
        <v>449</v>
      </c>
      <c r="G1" s="52" t="s">
        <v>502</v>
      </c>
      <c r="H1" s="52" t="s">
        <v>497</v>
      </c>
      <c r="I1" s="52" t="s">
        <v>494</v>
      </c>
      <c r="J1" s="41" t="s">
        <v>562</v>
      </c>
      <c r="K1" s="52" t="s">
        <v>506</v>
      </c>
      <c r="L1" s="52" t="s">
        <v>463</v>
      </c>
      <c r="M1" s="52" t="s">
        <v>510</v>
      </c>
      <c r="N1" s="52">
        <v>10</v>
      </c>
      <c r="O1" s="52" t="s">
        <v>563</v>
      </c>
      <c r="P1" s="52" t="s">
        <v>564</v>
      </c>
      <c r="Q1" s="52" t="s">
        <v>598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83817</v>
      </c>
      <c r="G2" s="41">
        <f>MAX(CumulativeDead!2:2)</f>
        <v>4636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5.53109751005166E-2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599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181228</v>
      </c>
      <c r="G3" s="41">
        <f>MAX(CumulativeDead!3:3)</f>
        <v>24114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0.13305890921932592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600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83505</v>
      </c>
      <c r="G4" s="41">
        <f>MAX(CumulativeDead!4:4)</f>
        <v>5209</v>
      </c>
      <c r="J4" s="41">
        <v>83992949</v>
      </c>
      <c r="K4" s="52">
        <v>0</v>
      </c>
      <c r="L4" s="41">
        <v>0</v>
      </c>
      <c r="M4" s="69">
        <f t="shared" si="0"/>
        <v>6.2379498233638704E-2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601</v>
      </c>
    </row>
    <row r="5" spans="1:17" x14ac:dyDescent="0.3">
      <c r="A5" s="52">
        <v>4</v>
      </c>
      <c r="B5" s="55" t="s">
        <v>474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10674</v>
      </c>
      <c r="G5" s="41">
        <f>MAX(CumulativeDead!5:5)</f>
        <v>236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2.2109799512834927E-2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599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200210</v>
      </c>
      <c r="G6" s="41">
        <f>MAX(CumulativeDead!6:6)</f>
        <v>20852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0.10415064182608261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600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147065</v>
      </c>
      <c r="G7" s="41">
        <f>MAX(CumulativeDead!7:7)</f>
        <v>4862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3.3060211471118213E-2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600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156480</v>
      </c>
      <c r="G8" s="41">
        <f>MAX(CumulativeDead!8:8)</f>
        <v>20292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0.12967791411042945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600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784326</v>
      </c>
      <c r="G9" s="41">
        <f>MAX(CumulativeDead!9:9)</f>
        <v>42094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5.3669010079992245E-2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602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27944</v>
      </c>
      <c r="G10" s="41">
        <f>MAX(CumulativeDead!10:10)</f>
        <v>1429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5.1137990266246776E-2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600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7156</v>
      </c>
      <c r="G11" s="41">
        <f>MAX(CumulativeDead!11:11)</f>
        <v>181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2.529346003353829E-2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600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14777</v>
      </c>
      <c r="G12" s="41">
        <f>MAX(CumulativeDead!12:12)</f>
        <v>1580</v>
      </c>
      <c r="J12" s="41">
        <v>10099265</v>
      </c>
      <c r="K12" s="52">
        <v>5.8</v>
      </c>
      <c r="L12" s="41">
        <v>585.75736999999992</v>
      </c>
      <c r="M12" s="69">
        <f t="shared" si="0"/>
        <v>0.10692292075522772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600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7711</v>
      </c>
      <c r="G13" s="41">
        <f>MAX(CumulativeDead!13:13)</f>
        <v>364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4.720529114252367E-2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600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33588</v>
      </c>
      <c r="G14" s="41">
        <f>MAX(CumulativeDead!14:14)</f>
        <v>3764</v>
      </c>
      <c r="J14" s="41">
        <v>17134872</v>
      </c>
      <c r="K14" s="52">
        <v>0</v>
      </c>
      <c r="L14" s="41">
        <v>0</v>
      </c>
      <c r="M14" s="69">
        <f t="shared" si="0"/>
        <v>0.11206383232106705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600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125856</v>
      </c>
      <c r="G15" s="41">
        <f>MAX(CumulativeDead!15:15)</f>
        <v>16550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0.13149949148232901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600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10797</v>
      </c>
      <c r="G16" s="41">
        <f>MAX(CumulativeDead!16:16)</f>
        <v>236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2.185792349726776E-2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599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39983</v>
      </c>
      <c r="G18" s="41">
        <f>MAX(CumulativeDead!18:18)</f>
        <v>5828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0.145761948828252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600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14795</v>
      </c>
      <c r="G19" s="41">
        <f>MAX(CumulativeDead!19:19)</f>
        <v>470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3.1767489016559645E-2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600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6015</v>
      </c>
      <c r="G20" s="41">
        <f>MAX(CumulativeDead!20:20)</f>
        <v>9</v>
      </c>
      <c r="J20" s="41">
        <v>2881053</v>
      </c>
      <c r="K20" s="52">
        <v>0</v>
      </c>
      <c r="L20" s="41">
        <v>0</v>
      </c>
      <c r="M20" s="69">
        <f t="shared" si="0"/>
        <v>1.4962593516209476E-3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601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6547</v>
      </c>
      <c r="G21" s="41">
        <f>MAX(CumulativeDead!21:21)</f>
        <v>67</v>
      </c>
      <c r="J21" s="41">
        <v>25499884</v>
      </c>
      <c r="K21" s="52">
        <v>0</v>
      </c>
      <c r="L21" s="41">
        <v>0</v>
      </c>
      <c r="M21" s="69">
        <f t="shared" si="0"/>
        <v>1.0233694822055904E-2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605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8014</v>
      </c>
      <c r="G22" s="41">
        <f>MAX(CumulativeDead!22:22)</f>
        <v>11</v>
      </c>
      <c r="J22" s="41">
        <v>5850342</v>
      </c>
      <c r="K22" s="52">
        <v>0</v>
      </c>
      <c r="L22" s="41">
        <v>0</v>
      </c>
      <c r="M22" s="69">
        <f t="shared" si="0"/>
        <v>1.3725979535812328E-3</v>
      </c>
      <c r="N22" s="52">
        <f>VLOOKUP(C22,Deaths_since_10!H:I,2,FALSE)</f>
        <v>8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599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5425</v>
      </c>
      <c r="G23" s="41">
        <f>MAX(CumulativeDead!23:23)</f>
        <v>89</v>
      </c>
      <c r="J23" s="41">
        <v>32365999</v>
      </c>
      <c r="K23" s="52">
        <v>0</v>
      </c>
      <c r="L23" s="41">
        <v>0</v>
      </c>
      <c r="M23" s="69">
        <f t="shared" si="0"/>
        <v>1.6405529953917052E-2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599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37657</v>
      </c>
      <c r="G24" s="41">
        <f>MAX(CumulativeDead!24:24)</f>
        <v>1725</v>
      </c>
      <c r="J24" s="41">
        <v>37742154</v>
      </c>
      <c r="K24" s="52">
        <v>0</v>
      </c>
      <c r="L24" s="41">
        <v>0</v>
      </c>
      <c r="M24" s="69">
        <f t="shared" si="0"/>
        <v>4.5808216267891763E-2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602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2245</v>
      </c>
      <c r="G25" s="41">
        <f>MAX(CumulativeDead!25:25)</f>
        <v>116</v>
      </c>
      <c r="J25" s="41">
        <v>10423054</v>
      </c>
      <c r="K25" s="52">
        <v>6</v>
      </c>
      <c r="L25" s="41">
        <v>625.38324</v>
      </c>
      <c r="M25" s="69">
        <f t="shared" si="0"/>
        <v>5.1670378619153676E-2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600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1907</v>
      </c>
      <c r="G26" s="41">
        <f>MAX(CumulativeDead!26:26)</f>
        <v>7</v>
      </c>
      <c r="J26" s="41">
        <v>1701575</v>
      </c>
      <c r="K26" s="52">
        <v>0</v>
      </c>
      <c r="L26" s="41">
        <v>0</v>
      </c>
      <c r="M26" s="69">
        <f t="shared" si="0"/>
        <v>3.6706869428421605E-3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601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13713</v>
      </c>
      <c r="G27" s="41">
        <f>MAX(CumulativeDead!27:27)</f>
        <v>177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1.2907460074381974E-2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601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3868</v>
      </c>
      <c r="G28" s="41">
        <f>MAX(CumulativeDead!28:28)</f>
        <v>98</v>
      </c>
      <c r="J28" s="41">
        <v>5540720</v>
      </c>
      <c r="K28" s="52">
        <v>6.1</v>
      </c>
      <c r="L28" s="41">
        <v>337.98392000000001</v>
      </c>
      <c r="M28" s="69">
        <f t="shared" si="0"/>
        <v>2.5336091003102378E-2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600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40743</v>
      </c>
      <c r="G29" s="41">
        <f>MAX(CumulativeDead!29:29)</f>
        <v>2587</v>
      </c>
      <c r="J29" s="41">
        <v>212559417</v>
      </c>
      <c r="K29" s="52">
        <v>0</v>
      </c>
      <c r="L29" s="41">
        <v>0</v>
      </c>
      <c r="M29" s="69">
        <f t="shared" si="0"/>
        <v>6.3495569791129761E-2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603</v>
      </c>
    </row>
    <row r="30" spans="1:17" x14ac:dyDescent="0.3">
      <c r="A30" s="52">
        <v>29</v>
      </c>
      <c r="B30" s="55" t="s">
        <v>477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6900</v>
      </c>
      <c r="G30" s="41">
        <f>MAX(CumulativeDead!30:30)</f>
        <v>194</v>
      </c>
      <c r="J30" s="41">
        <v>10708981</v>
      </c>
      <c r="K30" s="52">
        <v>11.6</v>
      </c>
      <c r="L30" s="41">
        <v>1242.241796</v>
      </c>
      <c r="M30" s="69">
        <f t="shared" si="0"/>
        <v>2.8115942028985506E-2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600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1335</v>
      </c>
      <c r="G31" s="41">
        <f>MAX(CumulativeDead!31:31)</f>
        <v>77</v>
      </c>
      <c r="J31" s="41">
        <v>2078938</v>
      </c>
      <c r="K31" s="52">
        <v>6.4</v>
      </c>
      <c r="L31" s="41">
        <v>133.05203200000003</v>
      </c>
      <c r="M31" s="69">
        <f t="shared" si="0"/>
        <v>5.7677902621722843E-2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600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1773</v>
      </c>
      <c r="G32" s="41">
        <f>MAX(CumulativeDead!32:32)</f>
        <v>10</v>
      </c>
      <c r="J32" s="41">
        <v>341243</v>
      </c>
      <c r="K32" s="52">
        <v>0</v>
      </c>
      <c r="L32" s="41">
        <v>0</v>
      </c>
      <c r="M32" s="69">
        <f t="shared" si="0"/>
        <v>5.6401579244218835E-3</v>
      </c>
      <c r="N32" s="52">
        <f>VLOOKUP(C32,Deaths_since_10!H:I,2,FALSE)</f>
        <v>8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600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20863</v>
      </c>
      <c r="G33" s="41">
        <f>MAX(CumulativeDead!33:33)</f>
        <v>735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3.5229832718209272E-2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600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1574</v>
      </c>
      <c r="G34" s="41">
        <f>MAX(CumulativeDead!34:34)</f>
        <v>82</v>
      </c>
      <c r="J34" s="41">
        <v>40222493</v>
      </c>
      <c r="K34" s="52">
        <v>0</v>
      </c>
      <c r="L34" s="41">
        <v>0</v>
      </c>
      <c r="M34" s="69">
        <f t="shared" ref="M34:M65" si="2">G34/F34</f>
        <v>5.2096569250317665E-2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601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15652</v>
      </c>
      <c r="G35" s="41">
        <f>MAX(CumulativeDead!35:35)</f>
        <v>687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4.3892154357270639E-2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600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8936</v>
      </c>
      <c r="G36" s="41">
        <f>MAX(CumulativeDead!36:36)</f>
        <v>478</v>
      </c>
      <c r="J36" s="41">
        <v>19237691</v>
      </c>
      <c r="K36" s="52">
        <v>21.4</v>
      </c>
      <c r="L36" s="41">
        <v>4116.8658740000001</v>
      </c>
      <c r="M36" s="69">
        <f t="shared" si="2"/>
        <v>5.3491495076096685E-2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600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10484</v>
      </c>
      <c r="G37" s="41">
        <f>MAX(CumulativeDead!37:37)</f>
        <v>103</v>
      </c>
      <c r="J37" s="41">
        <v>34813871</v>
      </c>
      <c r="K37" s="52">
        <v>0</v>
      </c>
      <c r="L37" s="41">
        <v>0</v>
      </c>
      <c r="M37" s="69">
        <f t="shared" si="2"/>
        <v>9.824494467760396E-3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601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7265</v>
      </c>
      <c r="G38" s="41">
        <f>MAX(CumulativeDead!38:38)</f>
        <v>43</v>
      </c>
      <c r="J38" s="41">
        <v>9890402</v>
      </c>
      <c r="K38" s="52">
        <v>0</v>
      </c>
      <c r="L38" s="41">
        <v>0</v>
      </c>
      <c r="M38" s="69">
        <f t="shared" si="2"/>
        <v>5.9187887130075709E-3</v>
      </c>
      <c r="N38" s="52">
        <f>VLOOKUP(C38,Deaths_since_10!H:I,2,FALSE)</f>
        <v>8</v>
      </c>
      <c r="O38" s="56">
        <f ca="1">OFFSET(CumulativeDead!B38,-A38,MATCH(Country_Data!N38,CumulativeDead!C38:BU38,0))</f>
        <v>43922</v>
      </c>
      <c r="P38" s="52">
        <f t="shared" ca="1" si="3"/>
        <v>14</v>
      </c>
      <c r="Q38" s="52" t="s">
        <v>601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18539</v>
      </c>
      <c r="G39" s="41">
        <f>MAX(CumulativeDead!39:39)</f>
        <v>592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3.1932682453206754E-2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599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3333</v>
      </c>
      <c r="G40" s="41">
        <f>MAX(CumulativeDead!40:40)</f>
        <v>250</v>
      </c>
      <c r="J40" s="41">
        <v>102334404</v>
      </c>
      <c r="K40" s="52">
        <v>0</v>
      </c>
      <c r="L40" s="41">
        <v>0</v>
      </c>
      <c r="M40" s="69">
        <f t="shared" si="2"/>
        <v>7.5007500750075007E-2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604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1995</v>
      </c>
      <c r="G41" s="41">
        <f>MAX(CumulativeDead!41:41)</f>
        <v>9</v>
      </c>
      <c r="J41" s="41">
        <v>4270571</v>
      </c>
      <c r="K41" s="52">
        <v>0</v>
      </c>
      <c r="L41" s="41">
        <v>0</v>
      </c>
      <c r="M41" s="69">
        <f t="shared" si="2"/>
        <v>4.5112781954887221E-3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601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462</v>
      </c>
      <c r="G42" s="41">
        <f>MAX(CumulativeDead!42:42)</f>
        <v>39</v>
      </c>
      <c r="J42" s="41">
        <v>33931</v>
      </c>
      <c r="K42" s="52">
        <v>0</v>
      </c>
      <c r="L42" s="41">
        <v>0</v>
      </c>
      <c r="M42" s="69">
        <f t="shared" si="2"/>
        <v>8.4415584415584416E-2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600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1535</v>
      </c>
      <c r="G43" s="41">
        <f>MAX(CumulativeDead!43:43)</f>
        <v>40</v>
      </c>
      <c r="J43" s="41">
        <v>1326535</v>
      </c>
      <c r="K43" s="52">
        <v>14.6</v>
      </c>
      <c r="L43" s="41">
        <v>193.67410999999998</v>
      </c>
      <c r="M43" s="69">
        <f t="shared" si="2"/>
        <v>2.6058631921824105E-2</v>
      </c>
      <c r="N43" s="52">
        <f>VLOOKUP(C43,Deaths_since_10!H:I,2,FALSE)</f>
        <v>11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600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677</v>
      </c>
      <c r="G44" s="41">
        <f>MAX(CumulativeDead!44:44)</f>
        <v>21</v>
      </c>
      <c r="J44" s="41">
        <v>6825445</v>
      </c>
      <c r="K44" s="52">
        <v>0</v>
      </c>
      <c r="L44" s="41">
        <v>0</v>
      </c>
      <c r="M44" s="69">
        <f t="shared" si="2"/>
        <v>3.10192023633678E-2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601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2792</v>
      </c>
      <c r="G45" s="41">
        <f>MAX(CumulativeDead!45:45)</f>
        <v>47</v>
      </c>
      <c r="J45" s="41">
        <v>69799978</v>
      </c>
      <c r="K45" s="52">
        <v>0</v>
      </c>
      <c r="L45" s="41">
        <v>0</v>
      </c>
      <c r="M45" s="69">
        <f t="shared" si="2"/>
        <v>1.683381088825215E-2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599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6760</v>
      </c>
      <c r="G46" s="41">
        <f>MAX(CumulativeDead!46:46)</f>
        <v>590</v>
      </c>
      <c r="J46" s="41">
        <v>273523615</v>
      </c>
      <c r="K46" s="52">
        <v>0</v>
      </c>
      <c r="L46" s="41">
        <v>0</v>
      </c>
      <c r="M46" s="69">
        <f t="shared" si="2"/>
        <v>8.7278106508875741E-2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599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9593</v>
      </c>
      <c r="G47" s="41">
        <f>MAX(CumulativeDead!47:47)</f>
        <v>380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3.9612217241738766E-2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600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6459</v>
      </c>
      <c r="G48" s="41">
        <f>MAX(CumulativeDead!48:48)</f>
        <v>428</v>
      </c>
      <c r="J48" s="41">
        <v>109581078</v>
      </c>
      <c r="K48" s="52">
        <v>0</v>
      </c>
      <c r="L48" s="41">
        <v>0</v>
      </c>
      <c r="M48" s="69">
        <f t="shared" si="2"/>
        <v>6.6264127573927856E-2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599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422</v>
      </c>
      <c r="G49" s="41">
        <f>MAX(CumulativeDead!49:49)</f>
        <v>6</v>
      </c>
      <c r="J49" s="41">
        <v>23816775</v>
      </c>
      <c r="K49" s="52">
        <v>0</v>
      </c>
      <c r="L49" s="41">
        <v>0</v>
      </c>
      <c r="M49" s="69">
        <f t="shared" si="2"/>
        <v>1.4218009478672985E-2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599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268</v>
      </c>
      <c r="G50" s="41">
        <f>MAX(CumulativeDead!50:50)</f>
        <v>0</v>
      </c>
      <c r="J50" s="41">
        <v>97338579</v>
      </c>
      <c r="K50" s="52" t="s">
        <v>505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599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47121</v>
      </c>
      <c r="G51" s="41">
        <f>MAX(CumulativeDead!51:51)</f>
        <v>405</v>
      </c>
      <c r="J51" s="41">
        <v>145934462</v>
      </c>
      <c r="K51" s="52">
        <v>0</v>
      </c>
      <c r="L51" s="41">
        <v>0</v>
      </c>
      <c r="M51" s="69">
        <f t="shared" si="2"/>
        <v>8.5948939963073796E-3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599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10507</v>
      </c>
      <c r="G52" s="41">
        <f>MAX(CumulativeDead!52:52)</f>
        <v>139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1.3229275720947939E-2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603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138</v>
      </c>
      <c r="G53" s="41">
        <f>MAX(CumulativeDead!53:53)</f>
        <v>1</v>
      </c>
      <c r="J53" s="41">
        <v>437479</v>
      </c>
      <c r="K53" s="52" t="s">
        <v>505</v>
      </c>
      <c r="L53" s="41" t="e">
        <v>#VALUE!</v>
      </c>
      <c r="M53" s="69">
        <f t="shared" si="2"/>
        <v>7.246376811594203E-3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599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6630</v>
      </c>
      <c r="G54" s="41">
        <f>MAX(CumulativeDead!54:54)</f>
        <v>125</v>
      </c>
      <c r="J54" s="41">
        <v>8737371</v>
      </c>
      <c r="K54" s="52" t="s">
        <v>505</v>
      </c>
      <c r="L54" s="41" t="e">
        <v>#VALUE!</v>
      </c>
      <c r="M54" s="69">
        <f t="shared" si="2"/>
        <v>1.8853695324283559E-2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600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3558</v>
      </c>
      <c r="G55" s="41">
        <f>MAX(CumulativeDead!55:55)</f>
        <v>75</v>
      </c>
      <c r="J55" s="41">
        <v>625978</v>
      </c>
      <c r="K55" s="52">
        <v>24.8</v>
      </c>
      <c r="L55" s="41">
        <v>155.24254400000001</v>
      </c>
      <c r="M55" s="69">
        <f t="shared" si="2"/>
        <v>2.1079258010118045E-2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600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584</v>
      </c>
      <c r="G56" s="41">
        <f>MAX(CumulativeDead!56:56)</f>
        <v>26</v>
      </c>
      <c r="J56" s="41">
        <v>2877797</v>
      </c>
      <c r="K56" s="52" t="s">
        <v>505</v>
      </c>
      <c r="L56" s="41" t="e">
        <v>#VALUE!</v>
      </c>
      <c r="M56" s="69">
        <f t="shared" si="2"/>
        <v>4.4520547945205477E-2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600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1881</v>
      </c>
      <c r="G57" s="41">
        <f>MAX(CumulativeDead!57:57)</f>
        <v>47</v>
      </c>
      <c r="J57" s="41">
        <v>4105267</v>
      </c>
      <c r="K57" s="52">
        <v>14.7</v>
      </c>
      <c r="L57" s="41">
        <v>603.47424899999999</v>
      </c>
      <c r="M57" s="69">
        <f t="shared" si="2"/>
        <v>2.4986709197235512E-2</v>
      </c>
      <c r="N57" s="52">
        <f>VLOOKUP(C57,Deaths_since_10!H:I,2,FALSE)</f>
        <v>8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600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1173</v>
      </c>
      <c r="G58" s="41">
        <f>MAX(CumulativeDead!58:58)</f>
        <v>13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1.1082693947144074E-2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600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2941</v>
      </c>
      <c r="G59" s="41">
        <f>MAX(CumulativeDead!59:59)</f>
        <v>136</v>
      </c>
      <c r="J59" s="41">
        <v>45195774</v>
      </c>
      <c r="K59" s="52" t="s">
        <v>505</v>
      </c>
      <c r="L59" s="41" t="e">
        <v>#VALUE!</v>
      </c>
      <c r="M59" s="69">
        <f t="shared" si="2"/>
        <v>4.6242774566473986E-2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603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8418</v>
      </c>
      <c r="G60" s="41">
        <f>MAX(CumulativeDead!60:60)</f>
        <v>176</v>
      </c>
      <c r="J60" s="41">
        <v>220892340</v>
      </c>
      <c r="K60" s="52">
        <v>0</v>
      </c>
      <c r="L60" s="41">
        <v>0</v>
      </c>
      <c r="M60" s="69">
        <f t="shared" si="2"/>
        <v>2.0907578997386551E-2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599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16325</v>
      </c>
      <c r="G61" s="41">
        <f>MAX(CumulativeDead!61:61)</f>
        <v>445</v>
      </c>
      <c r="J61" s="41">
        <v>32971854</v>
      </c>
      <c r="K61" s="52">
        <v>0</v>
      </c>
      <c r="L61" s="41">
        <v>0</v>
      </c>
      <c r="M61" s="69">
        <f t="shared" si="2"/>
        <v>2.7258805513016845E-2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603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6264</v>
      </c>
      <c r="G62" s="41">
        <f>MAX(CumulativeDead!62:62)</f>
        <v>51</v>
      </c>
      <c r="J62" s="41">
        <v>9449323</v>
      </c>
      <c r="K62" s="52" t="s">
        <v>505</v>
      </c>
      <c r="L62" s="41" t="e">
        <v>#VALUE!</v>
      </c>
      <c r="M62" s="69">
        <f t="shared" si="2"/>
        <v>8.141762452107279E-3</v>
      </c>
      <c r="N62" s="52">
        <f>VLOOKUP(C62,Deaths_since_10!H:I,2,FALSE)</f>
        <v>8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600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4467</v>
      </c>
      <c r="G63" s="41">
        <f>MAX(CumulativeDead!63:63)</f>
        <v>126</v>
      </c>
      <c r="J63" s="41">
        <v>4314767</v>
      </c>
      <c r="K63" s="52" t="s">
        <v>505</v>
      </c>
      <c r="L63" s="41" t="e">
        <v>#VALUE!</v>
      </c>
      <c r="M63" s="69">
        <f t="shared" si="2"/>
        <v>2.8206850235057087E-2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602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2718</v>
      </c>
      <c r="G64" s="41">
        <f>MAX(CumulativeDead!64:64)</f>
        <v>384</v>
      </c>
      <c r="J64" s="41">
        <v>43851044</v>
      </c>
      <c r="K64" s="52" t="s">
        <v>505</v>
      </c>
      <c r="L64" s="41" t="e">
        <v>#VALUE!</v>
      </c>
      <c r="M64" s="69">
        <f t="shared" si="2"/>
        <v>0.141280353200883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604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402</v>
      </c>
      <c r="G65" s="41">
        <f>MAX(CumulativeDead!65:65)</f>
        <v>4</v>
      </c>
      <c r="J65" s="41">
        <v>3989167</v>
      </c>
      <c r="K65" s="52" t="s">
        <v>505</v>
      </c>
      <c r="L65" s="41" t="e">
        <v>#VALUE!</v>
      </c>
      <c r="M65" s="69">
        <f t="shared" si="2"/>
        <v>9.9502487562189053E-3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600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3300</v>
      </c>
      <c r="G66" s="41">
        <f>MAX(CumulativeDead!66:66)</f>
        <v>58</v>
      </c>
      <c r="J66" s="41">
        <v>59308690</v>
      </c>
      <c r="K66" s="52">
        <v>0</v>
      </c>
      <c r="L66" s="41">
        <v>0</v>
      </c>
      <c r="M66" s="69">
        <f t="shared" ref="M66:M97" si="4">G66/F66</f>
        <v>1.7575757575757574E-2</v>
      </c>
      <c r="N66" s="52">
        <f>VLOOKUP(C66,Deaths_since_10!H:I,2,FALSE)</f>
        <v>9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604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929</v>
      </c>
      <c r="G67" s="41">
        <f>MAX(CumulativeDead!67:67)</f>
        <v>43</v>
      </c>
      <c r="J67" s="41">
        <v>6948445</v>
      </c>
      <c r="K67" s="52">
        <v>12.2</v>
      </c>
      <c r="L67" s="41">
        <v>847.71028999999987</v>
      </c>
      <c r="M67" s="69">
        <f t="shared" si="4"/>
        <v>4.6286329386437029E-2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600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662</v>
      </c>
      <c r="G68" s="41">
        <f>MAX(CumulativeDead!68:68)</f>
        <v>6</v>
      </c>
      <c r="J68" s="41">
        <v>5094118</v>
      </c>
      <c r="K68" s="52" t="s">
        <v>505</v>
      </c>
      <c r="L68" s="41" t="e">
        <v>#VALUE!</v>
      </c>
      <c r="M68" s="69">
        <f t="shared" si="4"/>
        <v>9.0634441087613302E-3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602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1984</v>
      </c>
      <c r="G69" s="41">
        <f>MAX(CumulativeDead!69:69)</f>
        <v>199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0.1003024193548387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600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1410</v>
      </c>
      <c r="G70" s="41">
        <f>MAX(CumulativeDead!70:70)</f>
        <v>7</v>
      </c>
      <c r="J70" s="41">
        <v>5106626</v>
      </c>
      <c r="K70" s="52" t="s">
        <v>505</v>
      </c>
      <c r="L70" s="41" t="e">
        <v>#VALUE!</v>
      </c>
      <c r="M70" s="69">
        <f t="shared" si="4"/>
        <v>4.9645390070921988E-3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601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10128</v>
      </c>
      <c r="G71" s="41">
        <f>MAX(CumulativeDead!71:71)</f>
        <v>507</v>
      </c>
      <c r="J71" s="41">
        <v>17643054</v>
      </c>
      <c r="K71" s="52">
        <v>0</v>
      </c>
      <c r="L71" s="41">
        <v>0</v>
      </c>
      <c r="M71" s="69">
        <f t="shared" si="4"/>
        <v>5.0059241706161141E-2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603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739</v>
      </c>
      <c r="G72" s="41">
        <f>MAX(CumulativeDead!72:72)</f>
        <v>5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6.7658998646820028E-3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600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884</v>
      </c>
      <c r="G73" s="41">
        <f>MAX(CumulativeDead!73:73)</f>
        <v>38</v>
      </c>
      <c r="J73" s="41">
        <v>11818619</v>
      </c>
      <c r="K73" s="52" t="s">
        <v>505</v>
      </c>
      <c r="L73" s="41" t="e">
        <v>#VALUE!</v>
      </c>
      <c r="M73" s="69">
        <f t="shared" si="4"/>
        <v>4.2986425339366516E-2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604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1436</v>
      </c>
      <c r="G74" s="41">
        <f>MAX(CumulativeDead!74:74)</f>
        <v>19</v>
      </c>
      <c r="J74" s="41">
        <v>10139177</v>
      </c>
      <c r="K74" s="52" t="s">
        <v>505</v>
      </c>
      <c r="L74" s="41" t="e">
        <v>#VALUE!</v>
      </c>
      <c r="M74" s="69">
        <f t="shared" si="4"/>
        <v>1.3231197771587743E-2</v>
      </c>
      <c r="N74" s="52">
        <f>VLOOKUP(C74,Deaths_since_10!H:I,2,FALSE)</f>
        <v>8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599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772</v>
      </c>
      <c r="G75" s="41">
        <f>MAX(CumulativeDead!75:75)</f>
        <v>12</v>
      </c>
      <c r="J75" s="41">
        <v>1207359</v>
      </c>
      <c r="K75" s="52">
        <v>11.4</v>
      </c>
      <c r="L75" s="41">
        <v>137.638926</v>
      </c>
      <c r="M75" s="69">
        <f t="shared" si="4"/>
        <v>1.5544041450777202E-2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600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1225</v>
      </c>
      <c r="G76" s="41">
        <f>MAX(CumulativeDead!76:76)</f>
        <v>54</v>
      </c>
      <c r="J76" s="41">
        <v>2083374</v>
      </c>
      <c r="K76" s="52" t="s">
        <v>505</v>
      </c>
      <c r="L76" s="41" t="e">
        <v>#VALUE!</v>
      </c>
      <c r="M76" s="69">
        <f t="shared" si="4"/>
        <v>4.4081632653061226E-2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600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1309</v>
      </c>
      <c r="G77" s="41">
        <f>MAX(CumulativeDead!77:77)</f>
        <v>49</v>
      </c>
      <c r="J77" s="41">
        <v>3280819</v>
      </c>
      <c r="K77" s="52" t="s">
        <v>505</v>
      </c>
      <c r="L77" s="41" t="e">
        <v>#VALUE!</v>
      </c>
      <c r="M77" s="69">
        <f t="shared" si="4"/>
        <v>3.7433155080213901E-2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600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3977</v>
      </c>
      <c r="G78" s="41">
        <f>MAX(CumulativeDead!78:78)</f>
        <v>189</v>
      </c>
      <c r="J78" s="41">
        <v>50882891</v>
      </c>
      <c r="K78" s="52" t="s">
        <v>505</v>
      </c>
      <c r="L78" s="41" t="e">
        <v>#VALUE!</v>
      </c>
      <c r="M78" s="69">
        <f t="shared" si="4"/>
        <v>4.7523258737742019E-2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603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431</v>
      </c>
      <c r="G79" s="41">
        <f>MAX(CumulativeDead!79:79)</f>
        <v>3</v>
      </c>
      <c r="J79" s="41">
        <v>441543</v>
      </c>
      <c r="K79" s="52" t="s">
        <v>505</v>
      </c>
      <c r="L79" s="41" t="e">
        <v>#VALUE!</v>
      </c>
      <c r="M79" s="69">
        <f t="shared" si="4"/>
        <v>6.9605568445475635E-3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600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8261</v>
      </c>
      <c r="G80" s="41">
        <f>MAX(CumulativeDead!80:80)</f>
        <v>686</v>
      </c>
      <c r="J80" s="41">
        <v>128932753</v>
      </c>
      <c r="K80" s="52" t="s">
        <v>505</v>
      </c>
      <c r="L80" s="41" t="e">
        <v>#VALUE!</v>
      </c>
      <c r="M80" s="69">
        <f t="shared" si="4"/>
        <v>8.3040794092724857E-2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602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377</v>
      </c>
      <c r="G81" s="41">
        <f>MAX(CumulativeDead!81:81)</f>
        <v>5</v>
      </c>
      <c r="J81" s="41">
        <v>16743927</v>
      </c>
      <c r="K81" s="52" t="s">
        <v>505</v>
      </c>
      <c r="L81" s="41" t="e">
        <v>#VALUE!</v>
      </c>
      <c r="M81" s="69">
        <f t="shared" si="4"/>
        <v>1.3262599469496022E-2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604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69</v>
      </c>
      <c r="G82" s="41">
        <f>MAX(CumulativeDead!82:82)</f>
        <v>0</v>
      </c>
      <c r="J82" s="41">
        <v>540544</v>
      </c>
      <c r="K82" s="52" t="s">
        <v>505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599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1339</v>
      </c>
      <c r="G83" s="41">
        <f>MAX(CumulativeDead!83:83)</f>
        <v>22</v>
      </c>
      <c r="J83" s="41">
        <v>2963243</v>
      </c>
      <c r="K83" s="52" t="s">
        <v>505</v>
      </c>
      <c r="L83" s="41" t="e">
        <v>#VALUE!</v>
      </c>
      <c r="M83" s="69">
        <f t="shared" si="4"/>
        <v>1.6430171769977596E-2</v>
      </c>
      <c r="N83" s="52">
        <f>VLOOKUP(C83,Deaths_since_10!H:I,2,FALSE)</f>
        <v>8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600</v>
      </c>
    </row>
    <row r="84" spans="1:17" x14ac:dyDescent="0.3">
      <c r="A84" s="52">
        <v>83</v>
      </c>
      <c r="B84" s="55" t="s">
        <v>353</v>
      </c>
      <c r="C84" s="55" t="s">
        <v>353</v>
      </c>
      <c r="D84" s="52">
        <f>VLOOKUP(C84,Days_Since_100!H:I,2,FALSE)</f>
        <v>125</v>
      </c>
      <c r="E84" s="56" t="e">
        <f ca="1">OFFSET(CumulativeConfirmed!A84,-A84,MATCH(Country_Data!D84,CumulativeConfirmed!B84:BU84,0))</f>
        <v>#N/A</v>
      </c>
      <c r="F84" s="41">
        <f>MAX(CumulativeConfirmed!84:84)</f>
        <v>223</v>
      </c>
      <c r="G84" s="41">
        <f>MAX(CumulativeDead!84:84)</f>
        <v>5</v>
      </c>
      <c r="J84" s="41">
        <v>2961167</v>
      </c>
      <c r="K84" s="52" t="s">
        <v>505</v>
      </c>
      <c r="L84" s="41" t="e">
        <v>#VALUE!</v>
      </c>
      <c r="M84" s="69">
        <f t="shared" si="4"/>
        <v>2.2421524663677129E-2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602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1026</v>
      </c>
      <c r="G85" s="41">
        <f>MAX(CumulativeDead!85:85)</f>
        <v>36</v>
      </c>
      <c r="J85" s="41">
        <v>38928346</v>
      </c>
      <c r="K85" s="52" t="s">
        <v>505</v>
      </c>
      <c r="L85" s="41" t="e">
        <v>#VALUE!</v>
      </c>
      <c r="M85" s="69">
        <f t="shared" si="4"/>
        <v>3.5087719298245612E-2</v>
      </c>
      <c r="N85" s="52">
        <f>VLOOKUP(C85,Deaths_since_10!H:I,2,FALSE)</f>
        <v>11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601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3046</v>
      </c>
      <c r="G86" s="41">
        <f>MAX(CumulativeDead!86:86)</f>
        <v>143</v>
      </c>
      <c r="J86" s="41">
        <v>36910560</v>
      </c>
      <c r="K86" s="52" t="s">
        <v>505</v>
      </c>
      <c r="L86" s="41" t="e">
        <v>#VALUE!</v>
      </c>
      <c r="M86" s="69">
        <f t="shared" si="4"/>
        <v>4.6946815495732111E-2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604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1326</v>
      </c>
      <c r="G87" s="41">
        <f>MAX(CumulativeDead!87:87)</f>
        <v>37</v>
      </c>
      <c r="J87" s="41">
        <v>2722289</v>
      </c>
      <c r="K87" s="52">
        <v>15.5</v>
      </c>
      <c r="L87" s="41">
        <v>421.95479499999999</v>
      </c>
      <c r="M87" s="69">
        <f t="shared" si="4"/>
        <v>2.790346907993967E-2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600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2548</v>
      </c>
      <c r="G88" s="41">
        <f>MAX(CumulativeDead!88:88)</f>
        <v>70</v>
      </c>
      <c r="J88" s="41">
        <v>4033963</v>
      </c>
      <c r="K88" s="52" t="s">
        <v>505</v>
      </c>
      <c r="L88" s="41" t="e">
        <v>#VALUE!</v>
      </c>
      <c r="M88" s="69">
        <f t="shared" si="4"/>
        <v>2.7472527472527472E-2</v>
      </c>
      <c r="N88" s="52">
        <f>VLOOKUP(C88,Deaths_since_10!H:I,2,FALSE)</f>
        <v>8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600</v>
      </c>
    </row>
    <row r="89" spans="1:17" x14ac:dyDescent="0.3">
      <c r="A89" s="52">
        <v>88</v>
      </c>
      <c r="B89" s="55" t="s">
        <v>206</v>
      </c>
      <c r="C89" s="55" t="s">
        <v>206</v>
      </c>
      <c r="D89" s="52">
        <f>VLOOKUP(C89,Days_Since_100!H:I,2,FALSE)</f>
        <v>104</v>
      </c>
      <c r="E89" s="56" t="e">
        <f ca="1">OFFSET(CumulativeConfirmed!A89,-A89,MATCH(Country_Data!D89,CumulativeConfirmed!B89:BU89,0))</f>
        <v>#N/A</v>
      </c>
      <c r="F89" s="41">
        <f>MAX(CumulativeConfirmed!89:89)</f>
        <v>208</v>
      </c>
      <c r="G89" s="41">
        <f>MAX(CumulativeDead!89:89)</f>
        <v>8</v>
      </c>
      <c r="J89" s="41">
        <v>7132538</v>
      </c>
      <c r="K89" s="52" t="s">
        <v>505</v>
      </c>
      <c r="L89" s="41" t="e">
        <v>#VALUE!</v>
      </c>
      <c r="M89" s="69">
        <f t="shared" si="4"/>
        <v>3.8461538461538464E-2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603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304</v>
      </c>
      <c r="G90" s="41">
        <f>MAX(CumulativeDead!90:90)</f>
        <v>7</v>
      </c>
      <c r="J90" s="41">
        <v>21413249</v>
      </c>
      <c r="K90" s="52" t="s">
        <v>505</v>
      </c>
      <c r="L90" s="41" t="e">
        <v>#VALUE!</v>
      </c>
      <c r="M90" s="69">
        <f t="shared" si="4"/>
        <v>2.3026315789473683E-2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599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122</v>
      </c>
      <c r="G91" s="41">
        <f>MAX(CumulativeDead!91:91)</f>
        <v>0</v>
      </c>
      <c r="J91" s="41">
        <v>16718965</v>
      </c>
      <c r="K91" s="52" t="s">
        <v>505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603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4964</v>
      </c>
      <c r="G92" s="41">
        <f>MAX(CumulativeDead!92:92)</f>
        <v>235</v>
      </c>
      <c r="J92" s="41">
        <v>10847910</v>
      </c>
      <c r="K92" s="52" t="s">
        <v>505</v>
      </c>
      <c r="L92" s="41" t="e">
        <v>#VALUE!</v>
      </c>
      <c r="M92" s="69">
        <f t="shared" si="4"/>
        <v>4.7340854149879132E-2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603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505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604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1440</v>
      </c>
      <c r="G94" s="41">
        <f>MAX(CumulativeDead!94:94)</f>
        <v>12</v>
      </c>
      <c r="J94" s="41">
        <v>4822233</v>
      </c>
      <c r="K94" s="52" t="s">
        <v>505</v>
      </c>
      <c r="L94" s="41" t="e">
        <v>#VALUE!</v>
      </c>
      <c r="M94" s="69">
        <f t="shared" si="4"/>
        <v>8.3333333333333332E-3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605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505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604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90980</v>
      </c>
      <c r="G96" s="41">
        <f>MAX(CumulativeDead!96:96)</f>
        <v>2140</v>
      </c>
      <c r="J96" s="41">
        <v>84339067</v>
      </c>
      <c r="K96" s="52" t="s">
        <v>505</v>
      </c>
      <c r="L96" s="41" t="e">
        <v>#VALUE!</v>
      </c>
      <c r="M96" s="69">
        <f t="shared" si="4"/>
        <v>2.3521653110573752E-2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600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1087</v>
      </c>
      <c r="G97" s="41">
        <f>MAX(CumulativeDead!97:97)</f>
        <v>36</v>
      </c>
      <c r="J97" s="41">
        <v>11326616</v>
      </c>
      <c r="K97" s="52" t="s">
        <v>505</v>
      </c>
      <c r="L97" s="41" t="e">
        <v>#VALUE!</v>
      </c>
      <c r="M97" s="69">
        <f t="shared" si="4"/>
        <v>3.3118675252989879E-2</v>
      </c>
      <c r="N97" s="52">
        <f>VLOOKUP(C97,Deaths_since_10!H:I,2,FALSE)</f>
        <v>8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602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1852</v>
      </c>
      <c r="G98" s="41">
        <f>MAX(CumulativeDead!98:98)</f>
        <v>19</v>
      </c>
      <c r="J98" s="41">
        <v>18776707</v>
      </c>
      <c r="K98" s="52" t="s">
        <v>505</v>
      </c>
      <c r="L98" s="41" t="e">
        <v>#VALUE!</v>
      </c>
      <c r="M98" s="69">
        <f t="shared" ref="M98:M126" si="6">G98/F98</f>
        <v>1.0259179265658747E-2</v>
      </c>
      <c r="N98" s="52">
        <f>VLOOKUP(C98,Deaths_since_10!H:I,2,FALSE)</f>
        <v>8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599</v>
      </c>
    </row>
    <row r="99" spans="1:17" x14ac:dyDescent="0.3">
      <c r="A99" s="52">
        <v>98</v>
      </c>
      <c r="B99" s="55" t="s">
        <v>202</v>
      </c>
      <c r="C99" s="55" t="s">
        <v>202</v>
      </c>
      <c r="D99" s="52">
        <f>VLOOKUP(C99,Days_Since_100!H:I,2,FALSE)</f>
        <v>123</v>
      </c>
      <c r="E99" s="56" t="e">
        <f ca="1">OFFSET(CumulativeConfirmed!A99,-A99,MATCH(Country_Data!D99,CumulativeConfirmed!B99:BU99,0))</f>
        <v>#N/A</v>
      </c>
      <c r="F99" s="41">
        <f>MAX(CumulativeConfirmed!99:99)</f>
        <v>2948</v>
      </c>
      <c r="G99" s="41">
        <f>MAX(CumulativeDead!99:99)</f>
        <v>101</v>
      </c>
      <c r="J99" s="41">
        <v>164689383</v>
      </c>
      <c r="K99" s="52" t="s">
        <v>505</v>
      </c>
      <c r="L99" s="41" t="e">
        <v>#VALUE!</v>
      </c>
      <c r="M99" s="69">
        <f t="shared" si="6"/>
        <v>3.4260515603799183E-2</v>
      </c>
      <c r="N99" s="52">
        <f>VLOOKUP(C99,Deaths_since_10!H:I,2,FALSE)</f>
        <v>8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599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564</v>
      </c>
      <c r="G100" s="41">
        <f>MAX(CumulativeDead!100:100)</f>
        <v>33</v>
      </c>
      <c r="J100" s="41">
        <v>11673021</v>
      </c>
      <c r="K100" s="52" t="s">
        <v>505</v>
      </c>
      <c r="L100" s="41" t="e">
        <v>#VALUE!</v>
      </c>
      <c r="M100" s="69">
        <f t="shared" si="6"/>
        <v>5.8510638297872342E-2</v>
      </c>
      <c r="N100" s="52">
        <f>VLOOKUP(C100,Deaths_since_10!H:I,2,FALSE)</f>
        <v>8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603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505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604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5710</v>
      </c>
      <c r="G102" s="41">
        <f>MAX(CumulativeDead!102:102)</f>
        <v>151</v>
      </c>
      <c r="J102" s="41">
        <v>43733762</v>
      </c>
      <c r="K102" s="52" t="s">
        <v>505</v>
      </c>
      <c r="L102" s="41" t="e">
        <v>#VALUE!</v>
      </c>
      <c r="M102" s="69">
        <f t="shared" si="6"/>
        <v>2.6444833625218916E-2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600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505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604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581</v>
      </c>
      <c r="G104" s="41">
        <f>MAX(CumulativeDead!104:104)</f>
        <v>38</v>
      </c>
      <c r="J104" s="41">
        <v>20903273</v>
      </c>
      <c r="K104" s="52" t="s">
        <v>505</v>
      </c>
      <c r="L104" s="41" t="e">
        <v>#VALUE!</v>
      </c>
      <c r="M104" s="69">
        <f t="shared" si="6"/>
        <v>6.5404475043029264E-2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604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1163</v>
      </c>
      <c r="G105" s="41">
        <f>MAX(CumulativeDead!105:105)</f>
        <v>42</v>
      </c>
      <c r="J105" s="41">
        <v>26545863</v>
      </c>
      <c r="K105" s="52" t="s">
        <v>505</v>
      </c>
      <c r="L105" s="41" t="e">
        <v>#VALUE!</v>
      </c>
      <c r="M105" s="69">
        <f t="shared" si="6"/>
        <v>3.6113499570077388E-2</v>
      </c>
      <c r="N105" s="52">
        <f>VLOOKUP(C105,Deaths_since_10!H:I,2,FALSE)</f>
        <v>8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604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>
        <f>VLOOKUP(C106,Days_Since_100!H:I,2,FALSE)</f>
        <v>109</v>
      </c>
      <c r="E106" s="56">
        <f ca="1">OFFSET(CumulativeConfirmed!A106,-A106,MATCH(Country_Data!D106,CumulativeConfirmed!B106:BU106,0))</f>
        <v>43922</v>
      </c>
      <c r="F106" s="41">
        <f>MAX(CumulativeConfirmed!106:106)</f>
        <v>332</v>
      </c>
      <c r="G106" s="41">
        <f>MAX(CumulativeDead!106:106)</f>
        <v>25</v>
      </c>
      <c r="K106" s="52" t="s">
        <v>505</v>
      </c>
      <c r="L106" s="41" t="e">
        <v>#N/A</v>
      </c>
      <c r="M106" s="69">
        <f t="shared" si="6"/>
        <v>7.5301204819277115E-2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>
        <f t="shared" ca="1" si="7"/>
        <v>-2</v>
      </c>
      <c r="Q106" s="52" t="s">
        <v>604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477</v>
      </c>
      <c r="G107" s="41">
        <f>MAX(CumulativeDead!107:107)</f>
        <v>46</v>
      </c>
      <c r="J107" s="41">
        <v>9904607</v>
      </c>
      <c r="K107" s="52" t="s">
        <v>505</v>
      </c>
      <c r="L107" s="41" t="e">
        <v>#VALUE!</v>
      </c>
      <c r="M107" s="69">
        <f t="shared" si="6"/>
        <v>9.6436058700209645E-2</v>
      </c>
      <c r="N107" s="52">
        <f>VLOOKUP(C107,Deaths_since_10!H:I,2,FALSE)</f>
        <v>10</v>
      </c>
      <c r="O107" s="56">
        <f ca="1">OFFSET(CumulativeDead!B107,-A107,MATCH(Country_Data!N107,CumulativeDead!C107:BU107,0))</f>
        <v>43922</v>
      </c>
      <c r="P107" s="52">
        <f t="shared" ca="1" si="7"/>
        <v>3</v>
      </c>
      <c r="Q107" s="52" t="s">
        <v>603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94</v>
      </c>
      <c r="G108" s="41">
        <f>MAX(CumulativeDead!108:108)</f>
        <v>3</v>
      </c>
      <c r="J108" s="41">
        <v>39242</v>
      </c>
      <c r="K108" s="52" t="s">
        <v>505</v>
      </c>
      <c r="L108" s="41" t="e">
        <v>#VALUE!</v>
      </c>
      <c r="M108" s="69">
        <f t="shared" si="6"/>
        <v>3.1914893617021274E-2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600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665</v>
      </c>
      <c r="G109" s="41">
        <f>MAX(CumulativeDead!109:109)</f>
        <v>22</v>
      </c>
      <c r="J109" s="41">
        <v>206139589</v>
      </c>
      <c r="K109" s="52" t="s">
        <v>505</v>
      </c>
      <c r="L109" s="41" t="e">
        <v>#VALUE!</v>
      </c>
      <c r="M109" s="69">
        <f t="shared" si="6"/>
        <v>3.308270676691729E-2</v>
      </c>
      <c r="N109" s="52">
        <f>VLOOKUP(C109,Deaths_since_10!H:I,2,FALSE)</f>
        <v>10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604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717</v>
      </c>
      <c r="G110" s="41">
        <f>MAX(CumulativeDead!110:110)</f>
        <v>37</v>
      </c>
      <c r="J110" s="41">
        <v>77265</v>
      </c>
      <c r="K110" s="52" t="s">
        <v>505</v>
      </c>
      <c r="L110" s="41" t="e">
        <v>#VALUE!</v>
      </c>
      <c r="M110" s="69">
        <f t="shared" si="6"/>
        <v>5.1603905160390519E-2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600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23</v>
      </c>
      <c r="G111" s="41">
        <f>MAX(CumulativeDead!111:111)</f>
        <v>3</v>
      </c>
      <c r="J111" s="41">
        <v>97929</v>
      </c>
      <c r="K111" s="52" t="s">
        <v>505</v>
      </c>
      <c r="L111" s="41" t="e">
        <v>#VALUE!</v>
      </c>
      <c r="M111" s="69">
        <f t="shared" si="6"/>
        <v>0.13043478260869565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602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5</v>
      </c>
      <c r="G112" s="41">
        <f>MAX(CumulativeDead!112:112)</f>
        <v>0</v>
      </c>
      <c r="J112" s="41">
        <v>771608</v>
      </c>
      <c r="K112" s="52" t="s">
        <v>505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599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505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602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847</v>
      </c>
      <c r="G114" s="41">
        <f>MAX(CumulativeDead!114:114)</f>
        <v>9</v>
      </c>
      <c r="K114" s="52" t="s">
        <v>505</v>
      </c>
      <c r="L114" s="41" t="e">
        <v>#N/A</v>
      </c>
      <c r="M114" s="69">
        <f t="shared" si="6"/>
        <v>1.0625737898465172E-2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604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>
        <f>VLOOKUP(C115,Days_Since_100!H:I,2,FALSE)</f>
        <v>105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111</v>
      </c>
      <c r="G115" s="41">
        <f>MAX(CumulativeDead!115:115)</f>
        <v>3</v>
      </c>
      <c r="J115" s="41">
        <v>114963588</v>
      </c>
      <c r="K115" s="52" t="s">
        <v>505</v>
      </c>
      <c r="L115" s="41" t="e">
        <v>#VALUE!</v>
      </c>
      <c r="M115" s="69">
        <f t="shared" si="6"/>
        <v>2.7027027027027029E-2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604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505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603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>
        <f>VLOOKUP(C117,Days_Since_100!H:I,2,FALSE)</f>
        <v>111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622</v>
      </c>
      <c r="G117" s="41">
        <f>MAX(CumulativeDead!117:117)</f>
        <v>5</v>
      </c>
      <c r="J117" s="41">
        <v>13132795</v>
      </c>
      <c r="K117" s="52" t="s">
        <v>505</v>
      </c>
      <c r="L117" s="41" t="e">
        <v>#VALUE!</v>
      </c>
      <c r="M117" s="69">
        <f t="shared" si="6"/>
        <v>8.0385852090032149E-3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604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65</v>
      </c>
      <c r="G118" s="41">
        <f>MAX(CumulativeDead!118:118)</f>
        <v>7</v>
      </c>
      <c r="J118" s="41">
        <v>786552</v>
      </c>
      <c r="K118" s="52" t="s">
        <v>505</v>
      </c>
      <c r="L118" s="41" t="e">
        <v>#VALUE!</v>
      </c>
      <c r="M118" s="69">
        <f t="shared" si="6"/>
        <v>0.1076923076923077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603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9</v>
      </c>
      <c r="G119" s="41">
        <f>MAX(CumulativeDead!119:119)</f>
        <v>0</v>
      </c>
      <c r="J119" s="41">
        <v>801</v>
      </c>
      <c r="K119" s="52" t="s">
        <v>505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600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425</v>
      </c>
      <c r="G120" s="41">
        <f>MAX(CumulativeDead!120:120)</f>
        <v>7</v>
      </c>
      <c r="J120" s="41">
        <v>10203134</v>
      </c>
      <c r="K120" s="52" t="s">
        <v>505</v>
      </c>
      <c r="L120" s="41" t="e">
        <v>#VALUE!</v>
      </c>
      <c r="M120" s="69">
        <f t="shared" si="6"/>
        <v>1.6470588235294119E-2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601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>
        <f>VLOOKUP(C121,Days_Since_100!H:I,2,FALSE)</f>
        <v>110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281</v>
      </c>
      <c r="G121" s="41">
        <f>MAX(CumulativeDead!121:121)</f>
        <v>14</v>
      </c>
      <c r="J121" s="41">
        <v>53771296</v>
      </c>
      <c r="K121" s="52" t="s">
        <v>505</v>
      </c>
      <c r="L121" s="41" t="e">
        <v>#VALUE!</v>
      </c>
      <c r="M121" s="69">
        <f t="shared" si="6"/>
        <v>4.9822064056939501E-2</v>
      </c>
      <c r="N121" s="52">
        <f>VLOOKUP(C121,Deaths_since_10!H:I,2,FALSE)</f>
        <v>8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604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81</v>
      </c>
      <c r="G122" s="41">
        <f>MAX(CumulativeDead!122:122)</f>
        <v>1</v>
      </c>
      <c r="J122" s="41">
        <v>38128</v>
      </c>
      <c r="K122" s="52" t="s">
        <v>505</v>
      </c>
      <c r="L122" s="41" t="e">
        <v>#VALUE!</v>
      </c>
      <c r="M122" s="69">
        <f t="shared" si="6"/>
        <v>1.2345679012345678E-2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600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33</v>
      </c>
      <c r="G123" s="41">
        <f>MAX(CumulativeDead!123:123)</f>
        <v>0</v>
      </c>
      <c r="J123" s="41">
        <v>3278290</v>
      </c>
      <c r="K123" s="52" t="s">
        <v>505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599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31</v>
      </c>
      <c r="G124" s="41">
        <f>MAX(CumulativeDead!124:124)</f>
        <v>0</v>
      </c>
      <c r="J124" s="41">
        <v>29136808</v>
      </c>
      <c r="K124" s="52" t="s">
        <v>505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599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>
        <f>VLOOKUP(C125,Days_Since_100!H:I,2,FALSE)</f>
        <v>107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107</v>
      </c>
      <c r="G125" s="41">
        <f>MAX(CumulativeDead!125:125)</f>
        <v>12</v>
      </c>
      <c r="J125" s="41">
        <v>43849260</v>
      </c>
      <c r="K125" s="52" t="s">
        <v>505</v>
      </c>
      <c r="L125" s="41" t="e">
        <v>#VALUE!</v>
      </c>
      <c r="M125" s="69">
        <f t="shared" si="6"/>
        <v>0.11214953271028037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604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6</v>
      </c>
      <c r="J126" s="41">
        <v>8278724</v>
      </c>
      <c r="K126" s="52" t="s">
        <v>505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604</v>
      </c>
    </row>
    <row r="127" spans="1:17" x14ac:dyDescent="0.3">
      <c r="A127" s="52">
        <v>126</v>
      </c>
      <c r="B127" s="2" t="s">
        <v>597</v>
      </c>
      <c r="C127" s="2" t="s">
        <v>597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169762</v>
      </c>
      <c r="J127" s="41">
        <f>SUM(J2:J126)</f>
        <v>6913108351</v>
      </c>
      <c r="K127" s="52" t="s">
        <v>505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599</v>
      </c>
      <c r="C128" s="2" t="s">
        <v>599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7599</v>
      </c>
      <c r="J128" s="41">
        <f>SUMIFS($J$2:$J$126,$Q$2:$Q$126,B128)</f>
        <v>4225360220</v>
      </c>
      <c r="K128" s="52" t="s">
        <v>505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600</v>
      </c>
      <c r="C129" s="2" t="s">
        <v>600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106307</v>
      </c>
      <c r="J129" s="41">
        <f t="shared" ref="J129:J133" si="10">SUMIFS($J$2:$J$126,$Q$2:$Q$126,B129)</f>
        <v>693230884</v>
      </c>
      <c r="K129" s="52" t="s">
        <v>505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602</v>
      </c>
      <c r="C130" s="2" t="s">
        <v>602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44681</v>
      </c>
      <c r="J130" s="41">
        <f t="shared" si="10"/>
        <v>521537877</v>
      </c>
      <c r="K130" s="52" t="s">
        <v>505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603</v>
      </c>
      <c r="C131" s="2" t="s">
        <v>603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4332</v>
      </c>
      <c r="J131" s="41">
        <f t="shared" si="10"/>
        <v>435832908</v>
      </c>
      <c r="K131" s="52" t="s">
        <v>505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604</v>
      </c>
      <c r="C132" s="2" t="s">
        <v>604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1054</v>
      </c>
      <c r="J132" s="41">
        <f t="shared" si="10"/>
        <v>759332345</v>
      </c>
      <c r="K132" s="52" t="s">
        <v>505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601</v>
      </c>
      <c r="C133" s="2" t="s">
        <v>601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5710</v>
      </c>
      <c r="J133" s="41">
        <f t="shared" si="10"/>
        <v>247492000</v>
      </c>
      <c r="K133" s="52" t="s">
        <v>505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169762</v>
      </c>
    </row>
  </sheetData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CN132" sqref="CN132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A1" s="2" t="s">
        <v>598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82361</v>
      </c>
      <c r="BV2">
        <f>SUMIF(ConfirmedRaw!$B:$B,$B2,ConfirmedRaw!BX:BX)</f>
        <v>82432</v>
      </c>
      <c r="BW2">
        <f>SUMIF(ConfirmedRaw!$B:$B,$B2,ConfirmedRaw!BY:BY)</f>
        <v>82511</v>
      </c>
      <c r="BX2">
        <f>SUMIF(ConfirmedRaw!$B:$B,$B2,ConfirmedRaw!BZ:BZ)</f>
        <v>82543</v>
      </c>
      <c r="BY2">
        <f>SUMIF(ConfirmedRaw!$B:$B,$B2,ConfirmedRaw!CA:CA)</f>
        <v>82602</v>
      </c>
      <c r="BZ2">
        <f>SUMIF(ConfirmedRaw!$B:$B,$B2,ConfirmedRaw!CB:CB)</f>
        <v>82665</v>
      </c>
      <c r="CA2">
        <f>SUMIF(ConfirmedRaw!$B:$B,$B2,ConfirmedRaw!CC:CC)</f>
        <v>82718</v>
      </c>
      <c r="CB2">
        <f>SUMIF(ConfirmedRaw!$B:$B,$B2,ConfirmedRaw!CD:CD)</f>
        <v>82809</v>
      </c>
      <c r="CC2">
        <f>SUMIF(ConfirmedRaw!$B:$B,$B2,ConfirmedRaw!CE:CE)</f>
        <v>82883</v>
      </c>
      <c r="CD2">
        <f>SUMIF(ConfirmedRaw!$B:$B,$B2,ConfirmedRaw!CF:CF)</f>
        <v>82941</v>
      </c>
      <c r="CE2">
        <f>SUMIF(ConfirmedRaw!$B:$B,$B2,ConfirmedRaw!CG:CG)</f>
        <v>83014</v>
      </c>
      <c r="CF2">
        <f>SUMIF(ConfirmedRaw!$B:$B,$B2,ConfirmedRaw!CH:CH)</f>
        <v>83134</v>
      </c>
      <c r="CG2">
        <f>SUMIF(ConfirmedRaw!$B:$B,$B2,ConfirmedRaw!CI:CI)</f>
        <v>83213</v>
      </c>
      <c r="CH2">
        <f>SUMIF(ConfirmedRaw!$B:$B,$B2,ConfirmedRaw!CJ:CJ)</f>
        <v>83306</v>
      </c>
      <c r="CI2">
        <f>SUMIF(ConfirmedRaw!$B:$B,$B2,ConfirmedRaw!CK:CK)</f>
        <v>83356</v>
      </c>
      <c r="CJ2">
        <f>SUMIF(ConfirmedRaw!$B:$B,$B2,ConfirmedRaw!CL:CL)</f>
        <v>83403</v>
      </c>
      <c r="CK2">
        <f>SUMIF(ConfirmedRaw!$B:$B,$B2,ConfirmedRaw!CM:CM)</f>
        <v>83760</v>
      </c>
      <c r="CL2">
        <f>SUMIF(ConfirmedRaw!$B:$B,$B2,ConfirmedRaw!CN:CN)</f>
        <v>83787</v>
      </c>
      <c r="CM2">
        <f>SUMIF(ConfirmedRaw!$B:$B,$B2,ConfirmedRaw!CO:CO)</f>
        <v>83805</v>
      </c>
      <c r="CN2">
        <f>SUMIF(ConfirmedRaw!$B:$B,$B2,ConfirmedRaw!CP:CP)</f>
        <v>83817</v>
      </c>
      <c r="CO2">
        <f>SUMIF(ConfirmedRaw!$B:$B,$B2,ConfirmedRaw!CQ:CQ)</f>
        <v>0</v>
      </c>
      <c r="CP2">
        <f>SUMIF(ConfirmedRaw!$B:$B,$B2,ConfirmedRaw!CR:CR)</f>
        <v>0</v>
      </c>
      <c r="CQ2">
        <f>SUMIF(ConfirmedRaw!$B:$B,$B2,ConfirmedRaw!CS:CS)</f>
        <v>0</v>
      </c>
      <c r="CR2">
        <f>SUMIF(ConfirmedRaw!$B:$B,$B2,ConfirmedRaw!CT:CT)</f>
        <v>0</v>
      </c>
      <c r="CS2">
        <f>SUMIF(ConfirmedRaw!$B:$B,$B2,ConfirmedRaw!CU:CU)</f>
        <v>0</v>
      </c>
      <c r="CT2">
        <f>SUMIF(ConfirmedRaw!$B:$B,$B2,ConfirmedRaw!CV:CV)</f>
        <v>0</v>
      </c>
      <c r="CU2">
        <f>SUMIF(ConfirmedRaw!$B:$B,$B2,ConfirmedRaw!CW:CW)</f>
        <v>0</v>
      </c>
      <c r="CV2">
        <f>SUMIF(ConfirmedRaw!$B:$B,$B2,ConfirmedRaw!CX:CX)</f>
        <v>0</v>
      </c>
      <c r="CW2">
        <f>SUMIF(ConfirmedRaw!$B:$B,$B2,ConfirmedRaw!CY:CY)</f>
        <v>0</v>
      </c>
      <c r="CX2">
        <f>SUMIF(ConfirmedRaw!$B:$B,$B2,ConfirmedRaw!CZ:CZ)</f>
        <v>0</v>
      </c>
      <c r="CY2">
        <f>SUMIF(ConfirmedRaw!$B:$B,$B2,ConfirmedRaw!DA:DA)</f>
        <v>0</v>
      </c>
      <c r="CZ2">
        <f>SUMIF(ConfirmedRaw!$B:$B,$B2,ConfirmedRaw!DB:DB)</f>
        <v>0</v>
      </c>
      <c r="DA2">
        <f>SUMIF(ConfirmedRaw!$B:$B,$B2,ConfirmedRaw!DC:DC)</f>
        <v>0</v>
      </c>
      <c r="DB2">
        <f>SUMIF(ConfirmedRaw!$B:$B,$B2,ConfirmedRaw!DD:DD)</f>
        <v>0</v>
      </c>
      <c r="DC2">
        <f>SUMIF(ConfirmedRaw!$B:$B,$B2,ConfirmedRaw!DE:DE)</f>
        <v>0</v>
      </c>
      <c r="DD2">
        <f>SUMIF(ConfirmedRaw!$B:$B,$B2,ConfirmedRaw!DF:DF)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110574</v>
      </c>
      <c r="BV3">
        <f>SUMIF(ConfirmedRaw!$B:$B,$B3,ConfirmedRaw!BX:BX)</f>
        <v>115242</v>
      </c>
      <c r="BW3">
        <f>SUMIF(ConfirmedRaw!$B:$B,$B3,ConfirmedRaw!BY:BY)</f>
        <v>119827</v>
      </c>
      <c r="BX3">
        <f>SUMIF(ConfirmedRaw!$B:$B,$B3,ConfirmedRaw!BZ:BZ)</f>
        <v>124632</v>
      </c>
      <c r="BY3">
        <f>SUMIF(ConfirmedRaw!$B:$B,$B3,ConfirmedRaw!CA:CA)</f>
        <v>128948</v>
      </c>
      <c r="BZ3">
        <f>SUMIF(ConfirmedRaw!$B:$B,$B3,ConfirmedRaw!CB:CB)</f>
        <v>132547</v>
      </c>
      <c r="CA3">
        <f>SUMIF(ConfirmedRaw!$B:$B,$B3,ConfirmedRaw!CC:CC)</f>
        <v>135586</v>
      </c>
      <c r="CB3">
        <f>SUMIF(ConfirmedRaw!$B:$B,$B3,ConfirmedRaw!CD:CD)</f>
        <v>139422</v>
      </c>
      <c r="CC3">
        <f>SUMIF(ConfirmedRaw!$B:$B,$B3,ConfirmedRaw!CE:CE)</f>
        <v>143626</v>
      </c>
      <c r="CD3">
        <f>SUMIF(ConfirmedRaw!$B:$B,$B3,ConfirmedRaw!CF:CF)</f>
        <v>147577</v>
      </c>
      <c r="CE3">
        <f>SUMIF(ConfirmedRaw!$B:$B,$B3,ConfirmedRaw!CG:CG)</f>
        <v>152271</v>
      </c>
      <c r="CF3">
        <f>SUMIF(ConfirmedRaw!$B:$B,$B3,ConfirmedRaw!CH:CH)</f>
        <v>156363</v>
      </c>
      <c r="CG3">
        <f>SUMIF(ConfirmedRaw!$B:$B,$B3,ConfirmedRaw!CI:CI)</f>
        <v>159516</v>
      </c>
      <c r="CH3">
        <f>SUMIF(ConfirmedRaw!$B:$B,$B3,ConfirmedRaw!CJ:CJ)</f>
        <v>162488</v>
      </c>
      <c r="CI3">
        <f>SUMIF(ConfirmedRaw!$B:$B,$B3,ConfirmedRaw!CK:CK)</f>
        <v>165155</v>
      </c>
      <c r="CJ3">
        <f>SUMIF(ConfirmedRaw!$B:$B,$B3,ConfirmedRaw!CL:CL)</f>
        <v>168941</v>
      </c>
      <c r="CK3">
        <f>SUMIF(ConfirmedRaw!$B:$B,$B3,ConfirmedRaw!CM:CM)</f>
        <v>172434</v>
      </c>
      <c r="CL3">
        <f>SUMIF(ConfirmedRaw!$B:$B,$B3,ConfirmedRaw!CN:CN)</f>
        <v>175925</v>
      </c>
      <c r="CM3">
        <f>SUMIF(ConfirmedRaw!$B:$B,$B3,ConfirmedRaw!CO:CO)</f>
        <v>178972</v>
      </c>
      <c r="CN3">
        <f>SUMIF(ConfirmedRaw!$B:$B,$B3,ConfirmedRaw!CP:CP)</f>
        <v>181228</v>
      </c>
      <c r="CO3">
        <f>SUMIF(ConfirmedRaw!$B:$B,$B3,ConfirmedRaw!CQ:CQ)</f>
        <v>0</v>
      </c>
      <c r="CP3">
        <f>SUMIF(ConfirmedRaw!$B:$B,$B3,ConfirmedRaw!CR:CR)</f>
        <v>0</v>
      </c>
      <c r="CQ3">
        <f>SUMIF(ConfirmedRaw!$B:$B,$B3,ConfirmedRaw!CS:CS)</f>
        <v>0</v>
      </c>
      <c r="CR3">
        <f>SUMIF(ConfirmedRaw!$B:$B,$B3,ConfirmedRaw!CT:CT)</f>
        <v>0</v>
      </c>
      <c r="CS3">
        <f>SUMIF(ConfirmedRaw!$B:$B,$B3,ConfirmedRaw!CU:CU)</f>
        <v>0</v>
      </c>
      <c r="CT3">
        <f>SUMIF(ConfirmedRaw!$B:$B,$B3,ConfirmedRaw!CV:CV)</f>
        <v>0</v>
      </c>
      <c r="CU3">
        <f>SUMIF(ConfirmedRaw!$B:$B,$B3,ConfirmedRaw!CW:CW)</f>
        <v>0</v>
      </c>
      <c r="CV3">
        <f>SUMIF(ConfirmedRaw!$B:$B,$B3,ConfirmedRaw!CX:CX)</f>
        <v>0</v>
      </c>
      <c r="CW3">
        <f>SUMIF(ConfirmedRaw!$B:$B,$B3,ConfirmedRaw!CY:CY)</f>
        <v>0</v>
      </c>
      <c r="CX3">
        <f>SUMIF(ConfirmedRaw!$B:$B,$B3,ConfirmedRaw!CZ:CZ)</f>
        <v>0</v>
      </c>
      <c r="CY3">
        <f>SUMIF(ConfirmedRaw!$B:$B,$B3,ConfirmedRaw!DA:DA)</f>
        <v>0</v>
      </c>
      <c r="CZ3">
        <f>SUMIF(ConfirmedRaw!$B:$B,$B3,ConfirmedRaw!DB:DB)</f>
        <v>0</v>
      </c>
      <c r="DA3">
        <f>SUMIF(ConfirmedRaw!$B:$B,$B3,ConfirmedRaw!DC:DC)</f>
        <v>0</v>
      </c>
      <c r="DB3">
        <f>SUMIF(ConfirmedRaw!$B:$B,$B3,ConfirmedRaw!DD:DD)</f>
        <v>0</v>
      </c>
      <c r="DC3">
        <f>SUMIF(ConfirmedRaw!$B:$B,$B3,ConfirmedRaw!DE:DE)</f>
        <v>0</v>
      </c>
      <c r="DD3">
        <f>SUMIF(ConfirmedRaw!$B:$B,$B3,ConfirmedRaw!DF:DF)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47593</v>
      </c>
      <c r="BV4">
        <f>SUMIF(ConfirmedRaw!$B:$B,$B4,ConfirmedRaw!BX:BX)</f>
        <v>50468</v>
      </c>
      <c r="BW4">
        <f>SUMIF(ConfirmedRaw!$B:$B,$B4,ConfirmedRaw!BY:BY)</f>
        <v>53183</v>
      </c>
      <c r="BX4">
        <f>SUMIF(ConfirmedRaw!$B:$B,$B4,ConfirmedRaw!BZ:BZ)</f>
        <v>55743</v>
      </c>
      <c r="BY4">
        <f>SUMIF(ConfirmedRaw!$B:$B,$B4,ConfirmedRaw!CA:CA)</f>
        <v>58226</v>
      </c>
      <c r="BZ4">
        <f>SUMIF(ConfirmedRaw!$B:$B,$B4,ConfirmedRaw!CB:CB)</f>
        <v>60500</v>
      </c>
      <c r="CA4">
        <f>SUMIF(ConfirmedRaw!$B:$B,$B4,ConfirmedRaw!CC:CC)</f>
        <v>62589</v>
      </c>
      <c r="CB4">
        <f>SUMIF(ConfirmedRaw!$B:$B,$B4,ConfirmedRaw!CD:CD)</f>
        <v>64586</v>
      </c>
      <c r="CC4">
        <f>SUMIF(ConfirmedRaw!$B:$B,$B4,ConfirmedRaw!CE:CE)</f>
        <v>66220</v>
      </c>
      <c r="CD4">
        <f>SUMIF(ConfirmedRaw!$B:$B,$B4,ConfirmedRaw!CF:CF)</f>
        <v>68192</v>
      </c>
      <c r="CE4">
        <f>SUMIF(ConfirmedRaw!$B:$B,$B4,ConfirmedRaw!CG:CG)</f>
        <v>70029</v>
      </c>
      <c r="CF4">
        <f>SUMIF(ConfirmedRaw!$B:$B,$B4,ConfirmedRaw!CH:CH)</f>
        <v>71686</v>
      </c>
      <c r="CG4">
        <f>SUMIF(ConfirmedRaw!$B:$B,$B4,ConfirmedRaw!CI:CI)</f>
        <v>73303</v>
      </c>
      <c r="CH4">
        <f>SUMIF(ConfirmedRaw!$B:$B,$B4,ConfirmedRaw!CJ:CJ)</f>
        <v>74877</v>
      </c>
      <c r="CI4">
        <f>SUMIF(ConfirmedRaw!$B:$B,$B4,ConfirmedRaw!CK:CK)</f>
        <v>76389</v>
      </c>
      <c r="CJ4">
        <f>SUMIF(ConfirmedRaw!$B:$B,$B4,ConfirmedRaw!CL:CL)</f>
        <v>77995</v>
      </c>
      <c r="CK4">
        <f>SUMIF(ConfirmedRaw!$B:$B,$B4,ConfirmedRaw!CM:CM)</f>
        <v>79494</v>
      </c>
      <c r="CL4">
        <f>SUMIF(ConfirmedRaw!$B:$B,$B4,ConfirmedRaw!CN:CN)</f>
        <v>80868</v>
      </c>
      <c r="CM4">
        <f>SUMIF(ConfirmedRaw!$B:$B,$B4,ConfirmedRaw!CO:CO)</f>
        <v>82211</v>
      </c>
      <c r="CN4">
        <f>SUMIF(ConfirmedRaw!$B:$B,$B4,ConfirmedRaw!CP:CP)</f>
        <v>83505</v>
      </c>
      <c r="CO4">
        <f>SUMIF(ConfirmedRaw!$B:$B,$B4,ConfirmedRaw!CQ:CQ)</f>
        <v>0</v>
      </c>
      <c r="CP4">
        <f>SUMIF(ConfirmedRaw!$B:$B,$B4,ConfirmedRaw!CR:CR)</f>
        <v>0</v>
      </c>
      <c r="CQ4">
        <f>SUMIF(ConfirmedRaw!$B:$B,$B4,ConfirmedRaw!CS:CS)</f>
        <v>0</v>
      </c>
      <c r="CR4">
        <f>SUMIF(ConfirmedRaw!$B:$B,$B4,ConfirmedRaw!CT:CT)</f>
        <v>0</v>
      </c>
      <c r="CS4">
        <f>SUMIF(ConfirmedRaw!$B:$B,$B4,ConfirmedRaw!CU:CU)</f>
        <v>0</v>
      </c>
      <c r="CT4">
        <f>SUMIF(ConfirmedRaw!$B:$B,$B4,ConfirmedRaw!CV:CV)</f>
        <v>0</v>
      </c>
      <c r="CU4">
        <f>SUMIF(ConfirmedRaw!$B:$B,$B4,ConfirmedRaw!CW:CW)</f>
        <v>0</v>
      </c>
      <c r="CV4">
        <f>SUMIF(ConfirmedRaw!$B:$B,$B4,ConfirmedRaw!CX:CX)</f>
        <v>0</v>
      </c>
      <c r="CW4">
        <f>SUMIF(ConfirmedRaw!$B:$B,$B4,ConfirmedRaw!CY:CY)</f>
        <v>0</v>
      </c>
      <c r="CX4">
        <f>SUMIF(ConfirmedRaw!$B:$B,$B4,ConfirmedRaw!CZ:CZ)</f>
        <v>0</v>
      </c>
      <c r="CY4">
        <f>SUMIF(ConfirmedRaw!$B:$B,$B4,ConfirmedRaw!DA:DA)</f>
        <v>0</v>
      </c>
      <c r="CZ4">
        <f>SUMIF(ConfirmedRaw!$B:$B,$B4,ConfirmedRaw!DB:DB)</f>
        <v>0</v>
      </c>
      <c r="DA4">
        <f>SUMIF(ConfirmedRaw!$B:$B,$B4,ConfirmedRaw!DC:DC)</f>
        <v>0</v>
      </c>
      <c r="DB4">
        <f>SUMIF(ConfirmedRaw!$B:$B,$B4,ConfirmedRaw!DD:DD)</f>
        <v>0</v>
      </c>
      <c r="DC4">
        <f>SUMIF(ConfirmedRaw!$B:$B,$B4,ConfirmedRaw!DE:DE)</f>
        <v>0</v>
      </c>
      <c r="DD4">
        <f>SUMIF(ConfirmedRaw!$B:$B,$B4,ConfirmedRaw!DF:DF)</f>
        <v>0</v>
      </c>
    </row>
    <row r="5" spans="1:108" ht="15" thickBot="1" x14ac:dyDescent="0.35">
      <c r="A5" s="94" t="s">
        <v>599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9887</v>
      </c>
      <c r="BV5">
        <f>SUMIF(ConfirmedRaw!$B:$B,$B5,ConfirmedRaw!BX:BX)</f>
        <v>9976</v>
      </c>
      <c r="BW5">
        <f>SUMIF(ConfirmedRaw!$B:$B,$B5,ConfirmedRaw!BY:BY)</f>
        <v>10062</v>
      </c>
      <c r="BX5">
        <f>SUMIF(ConfirmedRaw!$B:$B,$B5,ConfirmedRaw!BZ:BZ)</f>
        <v>10156</v>
      </c>
      <c r="BY5">
        <f>SUMIF(ConfirmedRaw!$B:$B,$B5,ConfirmedRaw!CA:CA)</f>
        <v>10237</v>
      </c>
      <c r="BZ5">
        <f>SUMIF(ConfirmedRaw!$B:$B,$B5,ConfirmedRaw!CB:CB)</f>
        <v>10284</v>
      </c>
      <c r="CA5">
        <f>SUMIF(ConfirmedRaw!$B:$B,$B5,ConfirmedRaw!CC:CC)</f>
        <v>10331</v>
      </c>
      <c r="CB5">
        <f>SUMIF(ConfirmedRaw!$B:$B,$B5,ConfirmedRaw!CD:CD)</f>
        <v>10384</v>
      </c>
      <c r="CC5">
        <f>SUMIF(ConfirmedRaw!$B:$B,$B5,ConfirmedRaw!CE:CE)</f>
        <v>10423</v>
      </c>
      <c r="CD5">
        <f>SUMIF(ConfirmedRaw!$B:$B,$B5,ConfirmedRaw!CF:CF)</f>
        <v>10450</v>
      </c>
      <c r="CE5">
        <f>SUMIF(ConfirmedRaw!$B:$B,$B5,ConfirmedRaw!CG:CG)</f>
        <v>10480</v>
      </c>
      <c r="CF5">
        <f>SUMIF(ConfirmedRaw!$B:$B,$B5,ConfirmedRaw!CH:CH)</f>
        <v>10512</v>
      </c>
      <c r="CG5">
        <f>SUMIF(ConfirmedRaw!$B:$B,$B5,ConfirmedRaw!CI:CI)</f>
        <v>10537</v>
      </c>
      <c r="CH5">
        <f>SUMIF(ConfirmedRaw!$B:$B,$B5,ConfirmedRaw!CJ:CJ)</f>
        <v>10564</v>
      </c>
      <c r="CI5">
        <f>SUMIF(ConfirmedRaw!$B:$B,$B5,ConfirmedRaw!CK:CK)</f>
        <v>10591</v>
      </c>
      <c r="CJ5">
        <f>SUMIF(ConfirmedRaw!$B:$B,$B5,ConfirmedRaw!CL:CL)</f>
        <v>10613</v>
      </c>
      <c r="CK5">
        <f>SUMIF(ConfirmedRaw!$B:$B,$B5,ConfirmedRaw!CM:CM)</f>
        <v>10635</v>
      </c>
      <c r="CL5">
        <f>SUMIF(ConfirmedRaw!$B:$B,$B5,ConfirmedRaw!CN:CN)</f>
        <v>10653</v>
      </c>
      <c r="CM5">
        <f>SUMIF(ConfirmedRaw!$B:$B,$B5,ConfirmedRaw!CO:CO)</f>
        <v>10661</v>
      </c>
      <c r="CN5">
        <f>SUMIF(ConfirmedRaw!$B:$B,$B5,ConfirmedRaw!CP:CP)</f>
        <v>10674</v>
      </c>
      <c r="CO5">
        <f>SUMIF(ConfirmedRaw!$B:$B,$B5,ConfirmedRaw!CQ:CQ)</f>
        <v>0</v>
      </c>
      <c r="CP5">
        <f>SUMIF(ConfirmedRaw!$B:$B,$B5,ConfirmedRaw!CR:CR)</f>
        <v>0</v>
      </c>
      <c r="CQ5">
        <f>SUMIF(ConfirmedRaw!$B:$B,$B5,ConfirmedRaw!CS:CS)</f>
        <v>0</v>
      </c>
      <c r="CR5">
        <f>SUMIF(ConfirmedRaw!$B:$B,$B5,ConfirmedRaw!CT:CT)</f>
        <v>0</v>
      </c>
      <c r="CS5">
        <f>SUMIF(ConfirmedRaw!$B:$B,$B5,ConfirmedRaw!CU:CU)</f>
        <v>0</v>
      </c>
      <c r="CT5">
        <f>SUMIF(ConfirmedRaw!$B:$B,$B5,ConfirmedRaw!CV:CV)</f>
        <v>0</v>
      </c>
      <c r="CU5">
        <f>SUMIF(ConfirmedRaw!$B:$B,$B5,ConfirmedRaw!CW:CW)</f>
        <v>0</v>
      </c>
      <c r="CV5">
        <f>SUMIF(ConfirmedRaw!$B:$B,$B5,ConfirmedRaw!CX:CX)</f>
        <v>0</v>
      </c>
      <c r="CW5">
        <f>SUMIF(ConfirmedRaw!$B:$B,$B5,ConfirmedRaw!CY:CY)</f>
        <v>0</v>
      </c>
      <c r="CX5">
        <f>SUMIF(ConfirmedRaw!$B:$B,$B5,ConfirmedRaw!CZ:CZ)</f>
        <v>0</v>
      </c>
      <c r="CY5">
        <f>SUMIF(ConfirmedRaw!$B:$B,$B5,ConfirmedRaw!DA:DA)</f>
        <v>0</v>
      </c>
      <c r="CZ5">
        <f>SUMIF(ConfirmedRaw!$B:$B,$B5,ConfirmedRaw!DB:DB)</f>
        <v>0</v>
      </c>
      <c r="DA5">
        <f>SUMIF(ConfirmedRaw!$B:$B,$B5,ConfirmedRaw!DC:DC)</f>
        <v>0</v>
      </c>
      <c r="DB5">
        <f>SUMIF(ConfirmedRaw!$B:$B,$B5,ConfirmedRaw!DD:DD)</f>
        <v>0</v>
      </c>
      <c r="DC5">
        <f>SUMIF(ConfirmedRaw!$B:$B,$B5,ConfirmedRaw!DE:DE)</f>
        <v>0</v>
      </c>
      <c r="DD5">
        <f>SUMIF(ConfirmedRaw!$B:$B,$B5,ConfirmedRaw!DF:DF)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104118</v>
      </c>
      <c r="BV6">
        <f>SUMIF(ConfirmedRaw!$B:$B,$B6,ConfirmedRaw!BX:BX)</f>
        <v>112065</v>
      </c>
      <c r="BW6">
        <f>SUMIF(ConfirmedRaw!$B:$B,$B6,ConfirmedRaw!BY:BY)</f>
        <v>119199</v>
      </c>
      <c r="BX6">
        <f>SUMIF(ConfirmedRaw!$B:$B,$B6,ConfirmedRaw!BZ:BZ)</f>
        <v>126168</v>
      </c>
      <c r="BY6">
        <f>SUMIF(ConfirmedRaw!$B:$B,$B6,ConfirmedRaw!CA:CA)</f>
        <v>131646</v>
      </c>
      <c r="BZ6">
        <f>SUMIF(ConfirmedRaw!$B:$B,$B6,ConfirmedRaw!CB:CB)</f>
        <v>136675</v>
      </c>
      <c r="CA6">
        <f>SUMIF(ConfirmedRaw!$B:$B,$B6,ConfirmedRaw!CC:CC)</f>
        <v>141942</v>
      </c>
      <c r="CB6">
        <f>SUMIF(ConfirmedRaw!$B:$B,$B6,ConfirmedRaw!CD:CD)</f>
        <v>148220</v>
      </c>
      <c r="CC6">
        <f>SUMIF(ConfirmedRaw!$B:$B,$B6,ConfirmedRaw!CE:CE)</f>
        <v>153222</v>
      </c>
      <c r="CD6">
        <f>SUMIF(ConfirmedRaw!$B:$B,$B6,ConfirmedRaw!CF:CF)</f>
        <v>158273</v>
      </c>
      <c r="CE6">
        <f>SUMIF(ConfirmedRaw!$B:$B,$B6,ConfirmedRaw!CG:CG)</f>
        <v>163027</v>
      </c>
      <c r="CF6">
        <f>SUMIF(ConfirmedRaw!$B:$B,$B6,ConfirmedRaw!CH:CH)</f>
        <v>166831</v>
      </c>
      <c r="CG6">
        <f>SUMIF(ConfirmedRaw!$B:$B,$B6,ConfirmedRaw!CI:CI)</f>
        <v>170099</v>
      </c>
      <c r="CH6">
        <f>SUMIF(ConfirmedRaw!$B:$B,$B6,ConfirmedRaw!CJ:CJ)</f>
        <v>172541</v>
      </c>
      <c r="CI6">
        <f>SUMIF(ConfirmedRaw!$B:$B,$B6,ConfirmedRaw!CK:CK)</f>
        <v>177644</v>
      </c>
      <c r="CJ6">
        <f>SUMIF(ConfirmedRaw!$B:$B,$B6,ConfirmedRaw!CL:CL)</f>
        <v>184948</v>
      </c>
      <c r="CK6">
        <f>SUMIF(ConfirmedRaw!$B:$B,$B6,ConfirmedRaw!CM:CM)</f>
        <v>190839</v>
      </c>
      <c r="CL6">
        <f>SUMIF(ConfirmedRaw!$B:$B,$B6,ConfirmedRaw!CN:CN)</f>
        <v>191726</v>
      </c>
      <c r="CM6">
        <f>SUMIF(ConfirmedRaw!$B:$B,$B6,ConfirmedRaw!CO:CO)</f>
        <v>198674</v>
      </c>
      <c r="CN6">
        <f>SUMIF(ConfirmedRaw!$B:$B,$B6,ConfirmedRaw!CP:CP)</f>
        <v>200210</v>
      </c>
      <c r="CO6">
        <f>SUMIF(ConfirmedRaw!$B:$B,$B6,ConfirmedRaw!CQ:CQ)</f>
        <v>0</v>
      </c>
      <c r="CP6">
        <f>SUMIF(ConfirmedRaw!$B:$B,$B6,ConfirmedRaw!CR:CR)</f>
        <v>0</v>
      </c>
      <c r="CQ6">
        <f>SUMIF(ConfirmedRaw!$B:$B,$B6,ConfirmedRaw!CS:CS)</f>
        <v>0</v>
      </c>
      <c r="CR6">
        <f>SUMIF(ConfirmedRaw!$B:$B,$B6,ConfirmedRaw!CT:CT)</f>
        <v>0</v>
      </c>
      <c r="CS6">
        <f>SUMIF(ConfirmedRaw!$B:$B,$B6,ConfirmedRaw!CU:CU)</f>
        <v>0</v>
      </c>
      <c r="CT6">
        <f>SUMIF(ConfirmedRaw!$B:$B,$B6,ConfirmedRaw!CV:CV)</f>
        <v>0</v>
      </c>
      <c r="CU6">
        <f>SUMIF(ConfirmedRaw!$B:$B,$B6,ConfirmedRaw!CW:CW)</f>
        <v>0</v>
      </c>
      <c r="CV6">
        <f>SUMIF(ConfirmedRaw!$B:$B,$B6,ConfirmedRaw!CX:CX)</f>
        <v>0</v>
      </c>
      <c r="CW6">
        <f>SUMIF(ConfirmedRaw!$B:$B,$B6,ConfirmedRaw!CY:CY)</f>
        <v>0</v>
      </c>
      <c r="CX6">
        <f>SUMIF(ConfirmedRaw!$B:$B,$B6,ConfirmedRaw!CZ:CZ)</f>
        <v>0</v>
      </c>
      <c r="CY6">
        <f>SUMIF(ConfirmedRaw!$B:$B,$B6,ConfirmedRaw!DA:DA)</f>
        <v>0</v>
      </c>
      <c r="CZ6">
        <f>SUMIF(ConfirmedRaw!$B:$B,$B6,ConfirmedRaw!DB:DB)</f>
        <v>0</v>
      </c>
      <c r="DA6">
        <f>SUMIF(ConfirmedRaw!$B:$B,$B6,ConfirmedRaw!DC:DC)</f>
        <v>0</v>
      </c>
      <c r="DB6">
        <f>SUMIF(ConfirmedRaw!$B:$B,$B6,ConfirmedRaw!DD:DD)</f>
        <v>0</v>
      </c>
      <c r="DC6">
        <f>SUMIF(ConfirmedRaw!$B:$B,$B6,ConfirmedRaw!DE:DE)</f>
        <v>0</v>
      </c>
      <c r="DD6">
        <f>SUMIF(ConfirmedRaw!$B:$B,$B6,ConfirmedRaw!DF:DF)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77872</v>
      </c>
      <c r="BV7">
        <f>SUMIF(ConfirmedRaw!$B:$B,$B7,ConfirmedRaw!BX:BX)</f>
        <v>84794</v>
      </c>
      <c r="BW7">
        <f>SUMIF(ConfirmedRaw!$B:$B,$B7,ConfirmedRaw!BY:BY)</f>
        <v>91159</v>
      </c>
      <c r="BX7">
        <f>SUMIF(ConfirmedRaw!$B:$B,$B7,ConfirmedRaw!BZ:BZ)</f>
        <v>96092</v>
      </c>
      <c r="BY7">
        <f>SUMIF(ConfirmedRaw!$B:$B,$B7,ConfirmedRaw!CA:CA)</f>
        <v>100123</v>
      </c>
      <c r="BZ7">
        <f>SUMIF(ConfirmedRaw!$B:$B,$B7,ConfirmedRaw!CB:CB)</f>
        <v>103374</v>
      </c>
      <c r="CA7">
        <f>SUMIF(ConfirmedRaw!$B:$B,$B7,ConfirmedRaw!CC:CC)</f>
        <v>107663</v>
      </c>
      <c r="CB7">
        <f>SUMIF(ConfirmedRaw!$B:$B,$B7,ConfirmedRaw!CD:CD)</f>
        <v>113296</v>
      </c>
      <c r="CC7">
        <f>SUMIF(ConfirmedRaw!$B:$B,$B7,ConfirmedRaw!CE:CE)</f>
        <v>118181</v>
      </c>
      <c r="CD7">
        <f>SUMIF(ConfirmedRaw!$B:$B,$B7,ConfirmedRaw!CF:CF)</f>
        <v>122171</v>
      </c>
      <c r="CE7">
        <f>SUMIF(ConfirmedRaw!$B:$B,$B7,ConfirmedRaw!CG:CG)</f>
        <v>124908</v>
      </c>
      <c r="CF7">
        <f>SUMIF(ConfirmedRaw!$B:$B,$B7,ConfirmedRaw!CH:CH)</f>
        <v>127854</v>
      </c>
      <c r="CG7">
        <f>SUMIF(ConfirmedRaw!$B:$B,$B7,ConfirmedRaw!CI:CI)</f>
        <v>130072</v>
      </c>
      <c r="CH7">
        <f>SUMIF(ConfirmedRaw!$B:$B,$B7,ConfirmedRaw!CJ:CJ)</f>
        <v>131359</v>
      </c>
      <c r="CI7">
        <f>SUMIF(ConfirmedRaw!$B:$B,$B7,ConfirmedRaw!CK:CK)</f>
        <v>134753</v>
      </c>
      <c r="CJ7">
        <f>SUMIF(ConfirmedRaw!$B:$B,$B7,ConfirmedRaw!CL:CL)</f>
        <v>137698</v>
      </c>
      <c r="CK7">
        <f>SUMIF(ConfirmedRaw!$B:$B,$B7,ConfirmedRaw!CM:CM)</f>
        <v>141397</v>
      </c>
      <c r="CL7">
        <f>SUMIF(ConfirmedRaw!$B:$B,$B7,ConfirmedRaw!CN:CN)</f>
        <v>143342</v>
      </c>
      <c r="CM7">
        <f>SUMIF(ConfirmedRaw!$B:$B,$B7,ConfirmedRaw!CO:CO)</f>
        <v>145184</v>
      </c>
      <c r="CN7">
        <f>SUMIF(ConfirmedRaw!$B:$B,$B7,ConfirmedRaw!CP:CP)</f>
        <v>147065</v>
      </c>
      <c r="CO7">
        <f>SUMIF(ConfirmedRaw!$B:$B,$B7,ConfirmedRaw!CQ:CQ)</f>
        <v>0</v>
      </c>
      <c r="CP7">
        <f>SUMIF(ConfirmedRaw!$B:$B,$B7,ConfirmedRaw!CR:CR)</f>
        <v>0</v>
      </c>
      <c r="CQ7">
        <f>SUMIF(ConfirmedRaw!$B:$B,$B7,ConfirmedRaw!CS:CS)</f>
        <v>0</v>
      </c>
      <c r="CR7">
        <f>SUMIF(ConfirmedRaw!$B:$B,$B7,ConfirmedRaw!CT:CT)</f>
        <v>0</v>
      </c>
      <c r="CS7">
        <f>SUMIF(ConfirmedRaw!$B:$B,$B7,ConfirmedRaw!CU:CU)</f>
        <v>0</v>
      </c>
      <c r="CT7">
        <f>SUMIF(ConfirmedRaw!$B:$B,$B7,ConfirmedRaw!CV:CV)</f>
        <v>0</v>
      </c>
      <c r="CU7">
        <f>SUMIF(ConfirmedRaw!$B:$B,$B7,ConfirmedRaw!CW:CW)</f>
        <v>0</v>
      </c>
      <c r="CV7">
        <f>SUMIF(ConfirmedRaw!$B:$B,$B7,ConfirmedRaw!CX:CX)</f>
        <v>0</v>
      </c>
      <c r="CW7">
        <f>SUMIF(ConfirmedRaw!$B:$B,$B7,ConfirmedRaw!CY:CY)</f>
        <v>0</v>
      </c>
      <c r="CX7">
        <f>SUMIF(ConfirmedRaw!$B:$B,$B7,ConfirmedRaw!CZ:CZ)</f>
        <v>0</v>
      </c>
      <c r="CY7">
        <f>SUMIF(ConfirmedRaw!$B:$B,$B7,ConfirmedRaw!DA:DA)</f>
        <v>0</v>
      </c>
      <c r="CZ7">
        <f>SUMIF(ConfirmedRaw!$B:$B,$B7,ConfirmedRaw!DB:DB)</f>
        <v>0</v>
      </c>
      <c r="DA7">
        <f>SUMIF(ConfirmedRaw!$B:$B,$B7,ConfirmedRaw!DC:DC)</f>
        <v>0</v>
      </c>
      <c r="DB7">
        <f>SUMIF(ConfirmedRaw!$B:$B,$B7,ConfirmedRaw!DD:DD)</f>
        <v>0</v>
      </c>
      <c r="DC7">
        <f>SUMIF(ConfirmedRaw!$B:$B,$B7,ConfirmedRaw!DE:DE)</f>
        <v>0</v>
      </c>
      <c r="DD7">
        <f>SUMIF(ConfirmedRaw!$B:$B,$B7,ConfirmedRaw!DF:DF)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57749</v>
      </c>
      <c r="BV8">
        <f>SUMIF(ConfirmedRaw!$B:$B,$B8,ConfirmedRaw!BX:BX)</f>
        <v>59929</v>
      </c>
      <c r="BW8">
        <f>SUMIF(ConfirmedRaw!$B:$B,$B8,ConfirmedRaw!BY:BY)</f>
        <v>65202</v>
      </c>
      <c r="BX8">
        <f>SUMIF(ConfirmedRaw!$B:$B,$B8,ConfirmedRaw!BZ:BZ)</f>
        <v>69500</v>
      </c>
      <c r="BY8">
        <f>SUMIF(ConfirmedRaw!$B:$B,$B8,ConfirmedRaw!CA:CA)</f>
        <v>71412</v>
      </c>
      <c r="BZ8">
        <f>SUMIF(ConfirmedRaw!$B:$B,$B8,ConfirmedRaw!CB:CB)</f>
        <v>75343</v>
      </c>
      <c r="CA8">
        <f>SUMIF(ConfirmedRaw!$B:$B,$B8,ConfirmedRaw!CC:CC)</f>
        <v>79163</v>
      </c>
      <c r="CB8">
        <f>SUMIF(ConfirmedRaw!$B:$B,$B8,ConfirmedRaw!CD:CD)</f>
        <v>83057</v>
      </c>
      <c r="CC8">
        <f>SUMIF(ConfirmedRaw!$B:$B,$B8,ConfirmedRaw!CE:CE)</f>
        <v>87366</v>
      </c>
      <c r="CD8">
        <f>SUMIF(ConfirmedRaw!$B:$B,$B8,ConfirmedRaw!CF:CF)</f>
        <v>91738</v>
      </c>
      <c r="CE8">
        <f>SUMIF(ConfirmedRaw!$B:$B,$B8,ConfirmedRaw!CG:CG)</f>
        <v>94863</v>
      </c>
      <c r="CF8">
        <f>SUMIF(ConfirmedRaw!$B:$B,$B8,ConfirmedRaw!CH:CH)</f>
        <v>121712</v>
      </c>
      <c r="CG8">
        <f>SUMIF(ConfirmedRaw!$B:$B,$B8,ConfirmedRaw!CI:CI)</f>
        <v>125394</v>
      </c>
      <c r="CH8">
        <f>SUMIF(ConfirmedRaw!$B:$B,$B8,ConfirmedRaw!CJ:CJ)</f>
        <v>131361</v>
      </c>
      <c r="CI8">
        <f>SUMIF(ConfirmedRaw!$B:$B,$B8,ConfirmedRaw!CK:CK)</f>
        <v>134582</v>
      </c>
      <c r="CJ8">
        <f>SUMIF(ConfirmedRaw!$B:$B,$B8,ConfirmedRaw!CL:CL)</f>
        <v>147091</v>
      </c>
      <c r="CK8">
        <f>SUMIF(ConfirmedRaw!$B:$B,$B8,ConfirmedRaw!CM:CM)</f>
        <v>149130</v>
      </c>
      <c r="CL8">
        <f>SUMIF(ConfirmedRaw!$B:$B,$B8,ConfirmedRaw!CN:CN)</f>
        <v>149149</v>
      </c>
      <c r="CM8">
        <f>SUMIF(ConfirmedRaw!$B:$B,$B8,ConfirmedRaw!CO:CO)</f>
        <v>154097</v>
      </c>
      <c r="CN8">
        <f>SUMIF(ConfirmedRaw!$B:$B,$B8,ConfirmedRaw!CP:CP)</f>
        <v>156480</v>
      </c>
      <c r="CO8">
        <f>SUMIF(ConfirmedRaw!$B:$B,$B8,ConfirmedRaw!CQ:CQ)</f>
        <v>0</v>
      </c>
      <c r="CP8">
        <f>SUMIF(ConfirmedRaw!$B:$B,$B8,ConfirmedRaw!CR:CR)</f>
        <v>0</v>
      </c>
      <c r="CQ8">
        <f>SUMIF(ConfirmedRaw!$B:$B,$B8,ConfirmedRaw!CS:CS)</f>
        <v>0</v>
      </c>
      <c r="CR8">
        <f>SUMIF(ConfirmedRaw!$B:$B,$B8,ConfirmedRaw!CT:CT)</f>
        <v>0</v>
      </c>
      <c r="CS8">
        <f>SUMIF(ConfirmedRaw!$B:$B,$B8,ConfirmedRaw!CU:CU)</f>
        <v>0</v>
      </c>
      <c r="CT8">
        <f>SUMIF(ConfirmedRaw!$B:$B,$B8,ConfirmedRaw!CV:CV)</f>
        <v>0</v>
      </c>
      <c r="CU8">
        <f>SUMIF(ConfirmedRaw!$B:$B,$B8,ConfirmedRaw!CW:CW)</f>
        <v>0</v>
      </c>
      <c r="CV8">
        <f>SUMIF(ConfirmedRaw!$B:$B,$B8,ConfirmedRaw!CX:CX)</f>
        <v>0</v>
      </c>
      <c r="CW8">
        <f>SUMIF(ConfirmedRaw!$B:$B,$B8,ConfirmedRaw!CY:CY)</f>
        <v>0</v>
      </c>
      <c r="CX8">
        <f>SUMIF(ConfirmedRaw!$B:$B,$B8,ConfirmedRaw!CZ:CZ)</f>
        <v>0</v>
      </c>
      <c r="CY8">
        <f>SUMIF(ConfirmedRaw!$B:$B,$B8,ConfirmedRaw!DA:DA)</f>
        <v>0</v>
      </c>
      <c r="CZ8">
        <f>SUMIF(ConfirmedRaw!$B:$B,$B8,ConfirmedRaw!DB:DB)</f>
        <v>0</v>
      </c>
      <c r="DA8">
        <f>SUMIF(ConfirmedRaw!$B:$B,$B8,ConfirmedRaw!DC:DC)</f>
        <v>0</v>
      </c>
      <c r="DB8">
        <f>SUMIF(ConfirmedRaw!$B:$B,$B8,ConfirmedRaw!DD:DD)</f>
        <v>0</v>
      </c>
      <c r="DC8">
        <f>SUMIF(ConfirmedRaw!$B:$B,$B8,ConfirmedRaw!DE:DE)</f>
        <v>0</v>
      </c>
      <c r="DD8">
        <f>SUMIF(ConfirmedRaw!$B:$B,$B8,ConfirmedRaw!DF:DF)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13747</v>
      </c>
      <c r="BI9">
        <f>SUMIF(ConfirmedRaw!$B:$B,$B9,ConfirmedRaw!BK:BK)</f>
        <v>19273</v>
      </c>
      <c r="BJ9">
        <f>SUMIF(ConfirmedRaw!$B:$B,$B9,ConfirmedRaw!BL:BL)</f>
        <v>25600</v>
      </c>
      <c r="BK9">
        <f>SUMIF(ConfirmedRaw!$B:$B,$B9,ConfirmedRaw!BM:BM)</f>
        <v>33276</v>
      </c>
      <c r="BL9">
        <f>SUMIF(ConfirmedRaw!$B:$B,$B9,ConfirmedRaw!BN:BN)</f>
        <v>43843</v>
      </c>
      <c r="BM9">
        <f>SUMIF(ConfirmedRaw!$B:$B,$B9,ConfirmedRaw!BO:BO)</f>
        <v>53736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121465</v>
      </c>
      <c r="BR9">
        <f>SUMIF(ConfirmedRaw!$B:$B,$B9,ConfirmedRaw!BT:BT)</f>
        <v>140909</v>
      </c>
      <c r="BS9">
        <f>SUMIF(ConfirmedRaw!$B:$B,$B9,ConfirmedRaw!BU:BU)</f>
        <v>161831</v>
      </c>
      <c r="BT9">
        <f>SUMIF(ConfirmedRaw!$B:$B,$B9,ConfirmedRaw!BV:BV)</f>
        <v>188172</v>
      </c>
      <c r="BU9">
        <f>SUMIF(ConfirmedRaw!$B:$B,$B9,ConfirmedRaw!BW:BW)</f>
        <v>213372</v>
      </c>
      <c r="BV9">
        <f>SUMIF(ConfirmedRaw!$B:$B,$B9,ConfirmedRaw!BX:BX)</f>
        <v>243762</v>
      </c>
      <c r="BW9">
        <f>SUMIF(ConfirmedRaw!$B:$B,$B9,ConfirmedRaw!BY:BY)</f>
        <v>275586</v>
      </c>
      <c r="BX9">
        <f>SUMIF(ConfirmedRaw!$B:$B,$B9,ConfirmedRaw!BZ:BZ)</f>
        <v>308853</v>
      </c>
      <c r="BY9">
        <f>SUMIF(ConfirmedRaw!$B:$B,$B9,ConfirmedRaw!CA:CA)</f>
        <v>337072</v>
      </c>
      <c r="BZ9">
        <f>SUMIF(ConfirmedRaw!$B:$B,$B9,ConfirmedRaw!CB:CB)</f>
        <v>366667</v>
      </c>
      <c r="CA9">
        <f>SUMIF(ConfirmedRaw!$B:$B,$B9,ConfirmedRaw!CC:CC)</f>
        <v>397505</v>
      </c>
      <c r="CB9">
        <f>SUMIF(ConfirmedRaw!$B:$B,$B9,ConfirmedRaw!CD:CD)</f>
        <v>429052</v>
      </c>
      <c r="CC9">
        <f>SUMIF(ConfirmedRaw!$B:$B,$B9,ConfirmedRaw!CE:CE)</f>
        <v>462780</v>
      </c>
      <c r="CD9">
        <f>SUMIF(ConfirmedRaw!$B:$B,$B9,ConfirmedRaw!CF:CF)</f>
        <v>496535</v>
      </c>
      <c r="CE9">
        <f>SUMIF(ConfirmedRaw!$B:$B,$B9,ConfirmedRaw!CG:CG)</f>
        <v>526396</v>
      </c>
      <c r="CF9">
        <f>SUMIF(ConfirmedRaw!$B:$B,$B9,ConfirmedRaw!CH:CH)</f>
        <v>555313</v>
      </c>
      <c r="CG9">
        <f>SUMIF(ConfirmedRaw!$B:$B,$B9,ConfirmedRaw!CI:CI)</f>
        <v>580619</v>
      </c>
      <c r="CH9">
        <f>SUMIF(ConfirmedRaw!$B:$B,$B9,ConfirmedRaw!CJ:CJ)</f>
        <v>607670</v>
      </c>
      <c r="CI9">
        <f>SUMIF(ConfirmedRaw!$B:$B,$B9,ConfirmedRaw!CK:CK)</f>
        <v>636350</v>
      </c>
      <c r="CJ9">
        <f>SUMIF(ConfirmedRaw!$B:$B,$B9,ConfirmedRaw!CL:CL)</f>
        <v>667592</v>
      </c>
      <c r="CK9">
        <f>SUMIF(ConfirmedRaw!$B:$B,$B9,ConfirmedRaw!CM:CM)</f>
        <v>699706</v>
      </c>
      <c r="CL9">
        <f>SUMIF(ConfirmedRaw!$B:$B,$B9,ConfirmedRaw!CN:CN)</f>
        <v>732197</v>
      </c>
      <c r="CM9">
        <f>SUMIF(ConfirmedRaw!$B:$B,$B9,ConfirmedRaw!CO:CO)</f>
        <v>759086</v>
      </c>
      <c r="CN9">
        <f>SUMIF(ConfirmedRaw!$B:$B,$B9,ConfirmedRaw!CP:CP)</f>
        <v>784326</v>
      </c>
      <c r="CO9">
        <f>SUMIF(ConfirmedRaw!$B:$B,$B9,ConfirmedRaw!CQ:CQ)</f>
        <v>0</v>
      </c>
      <c r="CP9">
        <f>SUMIF(ConfirmedRaw!$B:$B,$B9,ConfirmedRaw!CR:CR)</f>
        <v>0</v>
      </c>
      <c r="CQ9">
        <f>SUMIF(ConfirmedRaw!$B:$B,$B9,ConfirmedRaw!CS:CS)</f>
        <v>0</v>
      </c>
      <c r="CR9">
        <f>SUMIF(ConfirmedRaw!$B:$B,$B9,ConfirmedRaw!CT:CT)</f>
        <v>0</v>
      </c>
      <c r="CS9">
        <f>SUMIF(ConfirmedRaw!$B:$B,$B9,ConfirmedRaw!CU:CU)</f>
        <v>0</v>
      </c>
      <c r="CT9">
        <f>SUMIF(ConfirmedRaw!$B:$B,$B9,ConfirmedRaw!CV:CV)</f>
        <v>0</v>
      </c>
      <c r="CU9">
        <f>SUMIF(ConfirmedRaw!$B:$B,$B9,ConfirmedRaw!CW:CW)</f>
        <v>0</v>
      </c>
      <c r="CV9">
        <f>SUMIF(ConfirmedRaw!$B:$B,$B9,ConfirmedRaw!CX:CX)</f>
        <v>0</v>
      </c>
      <c r="CW9">
        <f>SUMIF(ConfirmedRaw!$B:$B,$B9,ConfirmedRaw!CY:CY)</f>
        <v>0</v>
      </c>
      <c r="CX9">
        <f>SUMIF(ConfirmedRaw!$B:$B,$B9,ConfirmedRaw!CZ:CZ)</f>
        <v>0</v>
      </c>
      <c r="CY9">
        <f>SUMIF(ConfirmedRaw!$B:$B,$B9,ConfirmedRaw!DA:DA)</f>
        <v>0</v>
      </c>
      <c r="CZ9">
        <f>SUMIF(ConfirmedRaw!$B:$B,$B9,ConfirmedRaw!DB:DB)</f>
        <v>0</v>
      </c>
      <c r="DA9">
        <f>SUMIF(ConfirmedRaw!$B:$B,$B9,ConfirmedRaw!DC:DC)</f>
        <v>0</v>
      </c>
      <c r="DB9">
        <f>SUMIF(ConfirmedRaw!$B:$B,$B9,ConfirmedRaw!DD:DD)</f>
        <v>0</v>
      </c>
      <c r="DC9">
        <f>SUMIF(ConfirmedRaw!$B:$B,$B9,ConfirmedRaw!DE:DE)</f>
        <v>0</v>
      </c>
      <c r="DD9">
        <f>SUMIF(ConfirmedRaw!$B:$B,$B9,ConfirmedRaw!DF:DF)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17768</v>
      </c>
      <c r="BV10">
        <f>SUMIF(ConfirmedRaw!$B:$B,$B10,ConfirmedRaw!BX:BX)</f>
        <v>18827</v>
      </c>
      <c r="BW10">
        <f>SUMIF(ConfirmedRaw!$B:$B,$B10,ConfirmedRaw!BY:BY)</f>
        <v>19606</v>
      </c>
      <c r="BX10">
        <f>SUMIF(ConfirmedRaw!$B:$B,$B10,ConfirmedRaw!BZ:BZ)</f>
        <v>20505</v>
      </c>
      <c r="BY10">
        <f>SUMIF(ConfirmedRaw!$B:$B,$B10,ConfirmedRaw!CA:CA)</f>
        <v>21100</v>
      </c>
      <c r="BZ10">
        <f>SUMIF(ConfirmedRaw!$B:$B,$B10,ConfirmedRaw!CB:CB)</f>
        <v>21657</v>
      </c>
      <c r="CA10">
        <f>SUMIF(ConfirmedRaw!$B:$B,$B10,ConfirmedRaw!CC:CC)</f>
        <v>22253</v>
      </c>
      <c r="CB10">
        <f>SUMIF(ConfirmedRaw!$B:$B,$B10,ConfirmedRaw!CD:CD)</f>
        <v>23280</v>
      </c>
      <c r="CC10">
        <f>SUMIF(ConfirmedRaw!$B:$B,$B10,ConfirmedRaw!CE:CE)</f>
        <v>24051</v>
      </c>
      <c r="CD10">
        <f>SUMIF(ConfirmedRaw!$B:$B,$B10,ConfirmedRaw!CF:CF)</f>
        <v>24551</v>
      </c>
      <c r="CE10">
        <f>SUMIF(ConfirmedRaw!$B:$B,$B10,ConfirmedRaw!CG:CG)</f>
        <v>25107</v>
      </c>
      <c r="CF10">
        <f>SUMIF(ConfirmedRaw!$B:$B,$B10,ConfirmedRaw!CH:CH)</f>
        <v>25415</v>
      </c>
      <c r="CG10">
        <f>SUMIF(ConfirmedRaw!$B:$B,$B10,ConfirmedRaw!CI:CI)</f>
        <v>25688</v>
      </c>
      <c r="CH10">
        <f>SUMIF(ConfirmedRaw!$B:$B,$B10,ConfirmedRaw!CJ:CJ)</f>
        <v>25936</v>
      </c>
      <c r="CI10">
        <f>SUMIF(ConfirmedRaw!$B:$B,$B10,ConfirmedRaw!CK:CK)</f>
        <v>26336</v>
      </c>
      <c r="CJ10">
        <f>SUMIF(ConfirmedRaw!$B:$B,$B10,ConfirmedRaw!CL:CL)</f>
        <v>26732</v>
      </c>
      <c r="CK10">
        <f>SUMIF(ConfirmedRaw!$B:$B,$B10,ConfirmedRaw!CM:CM)</f>
        <v>27078</v>
      </c>
      <c r="CL10">
        <f>SUMIF(ConfirmedRaw!$B:$B,$B10,ConfirmedRaw!CN:CN)</f>
        <v>27404</v>
      </c>
      <c r="CM10">
        <f>SUMIF(ConfirmedRaw!$B:$B,$B10,ConfirmedRaw!CO:CO)</f>
        <v>27740</v>
      </c>
      <c r="CN10">
        <f>SUMIF(ConfirmedRaw!$B:$B,$B10,ConfirmedRaw!CP:CP)</f>
        <v>27944</v>
      </c>
      <c r="CO10">
        <f>SUMIF(ConfirmedRaw!$B:$B,$B10,ConfirmedRaw!CQ:CQ)</f>
        <v>0</v>
      </c>
      <c r="CP10">
        <f>SUMIF(ConfirmedRaw!$B:$B,$B10,ConfirmedRaw!CR:CR)</f>
        <v>0</v>
      </c>
      <c r="CQ10">
        <f>SUMIF(ConfirmedRaw!$B:$B,$B10,ConfirmedRaw!CS:CS)</f>
        <v>0</v>
      </c>
      <c r="CR10">
        <f>SUMIF(ConfirmedRaw!$B:$B,$B10,ConfirmedRaw!CT:CT)</f>
        <v>0</v>
      </c>
      <c r="CS10">
        <f>SUMIF(ConfirmedRaw!$B:$B,$B10,ConfirmedRaw!CU:CU)</f>
        <v>0</v>
      </c>
      <c r="CT10">
        <f>SUMIF(ConfirmedRaw!$B:$B,$B10,ConfirmedRaw!CV:CV)</f>
        <v>0</v>
      </c>
      <c r="CU10">
        <f>SUMIF(ConfirmedRaw!$B:$B,$B10,ConfirmedRaw!CW:CW)</f>
        <v>0</v>
      </c>
      <c r="CV10">
        <f>SUMIF(ConfirmedRaw!$B:$B,$B10,ConfirmedRaw!CX:CX)</f>
        <v>0</v>
      </c>
      <c r="CW10">
        <f>SUMIF(ConfirmedRaw!$B:$B,$B10,ConfirmedRaw!CY:CY)</f>
        <v>0</v>
      </c>
      <c r="CX10">
        <f>SUMIF(ConfirmedRaw!$B:$B,$B10,ConfirmedRaw!CZ:CZ)</f>
        <v>0</v>
      </c>
      <c r="CY10">
        <f>SUMIF(ConfirmedRaw!$B:$B,$B10,ConfirmedRaw!DA:DA)</f>
        <v>0</v>
      </c>
      <c r="CZ10">
        <f>SUMIF(ConfirmedRaw!$B:$B,$B10,ConfirmedRaw!DB:DB)</f>
        <v>0</v>
      </c>
      <c r="DA10">
        <f>SUMIF(ConfirmedRaw!$B:$B,$B10,ConfirmedRaw!DC:DC)</f>
        <v>0</v>
      </c>
      <c r="DB10">
        <f>SUMIF(ConfirmedRaw!$B:$B,$B10,ConfirmedRaw!DD:DD)</f>
        <v>0</v>
      </c>
      <c r="DC10">
        <f>SUMIF(ConfirmedRaw!$B:$B,$B10,ConfirmedRaw!DE:DE)</f>
        <v>0</v>
      </c>
      <c r="DD10">
        <f>SUMIF(ConfirmedRaw!$B:$B,$B10,ConfirmedRaw!DF:DF)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4863</v>
      </c>
      <c r="BV11">
        <f>SUMIF(ConfirmedRaw!$B:$B,$B11,ConfirmedRaw!BX:BX)</f>
        <v>5147</v>
      </c>
      <c r="BW11">
        <f>SUMIF(ConfirmedRaw!$B:$B,$B11,ConfirmedRaw!BY:BY)</f>
        <v>5370</v>
      </c>
      <c r="BX11">
        <f>SUMIF(ConfirmedRaw!$B:$B,$B11,ConfirmedRaw!BZ:BZ)</f>
        <v>5550</v>
      </c>
      <c r="BY11">
        <f>SUMIF(ConfirmedRaw!$B:$B,$B11,ConfirmedRaw!CA:CA)</f>
        <v>5687</v>
      </c>
      <c r="BZ11">
        <f>SUMIF(ConfirmedRaw!$B:$B,$B11,ConfirmedRaw!CB:CB)</f>
        <v>5865</v>
      </c>
      <c r="CA11">
        <f>SUMIF(ConfirmedRaw!$B:$B,$B11,ConfirmedRaw!CC:CC)</f>
        <v>6086</v>
      </c>
      <c r="CB11">
        <f>SUMIF(ConfirmedRaw!$B:$B,$B11,ConfirmedRaw!CD:CD)</f>
        <v>6086</v>
      </c>
      <c r="CC11">
        <f>SUMIF(ConfirmedRaw!$B:$B,$B11,ConfirmedRaw!CE:CE)</f>
        <v>6211</v>
      </c>
      <c r="CD11">
        <f>SUMIF(ConfirmedRaw!$B:$B,$B11,ConfirmedRaw!CF:CF)</f>
        <v>6314</v>
      </c>
      <c r="CE11">
        <f>SUMIF(ConfirmedRaw!$B:$B,$B11,ConfirmedRaw!CG:CG)</f>
        <v>6409</v>
      </c>
      <c r="CF11">
        <f>SUMIF(ConfirmedRaw!$B:$B,$B11,ConfirmedRaw!CH:CH)</f>
        <v>6525</v>
      </c>
      <c r="CG11">
        <f>SUMIF(ConfirmedRaw!$B:$B,$B11,ConfirmedRaw!CI:CI)</f>
        <v>6603</v>
      </c>
      <c r="CH11">
        <f>SUMIF(ConfirmedRaw!$B:$B,$B11,ConfirmedRaw!CJ:CJ)</f>
        <v>6623</v>
      </c>
      <c r="CI11">
        <f>SUMIF(ConfirmedRaw!$B:$B,$B11,ConfirmedRaw!CK:CK)</f>
        <v>6740</v>
      </c>
      <c r="CJ11">
        <f>SUMIF(ConfirmedRaw!$B:$B,$B11,ConfirmedRaw!CL:CL)</f>
        <v>6896</v>
      </c>
      <c r="CK11">
        <f>SUMIF(ConfirmedRaw!$B:$B,$B11,ConfirmedRaw!CM:CM)</f>
        <v>6937</v>
      </c>
      <c r="CL11">
        <f>SUMIF(ConfirmedRaw!$B:$B,$B11,ConfirmedRaw!CN:CN)</f>
        <v>7036</v>
      </c>
      <c r="CM11">
        <f>SUMIF(ConfirmedRaw!$B:$B,$B11,ConfirmedRaw!CO:CO)</f>
        <v>7078</v>
      </c>
      <c r="CN11">
        <f>SUMIF(ConfirmedRaw!$B:$B,$B11,ConfirmedRaw!CP:CP)</f>
        <v>7156</v>
      </c>
      <c r="CO11">
        <f>SUMIF(ConfirmedRaw!$B:$B,$B11,ConfirmedRaw!CQ:CQ)</f>
        <v>0</v>
      </c>
      <c r="CP11">
        <f>SUMIF(ConfirmedRaw!$B:$B,$B11,ConfirmedRaw!CR:CR)</f>
        <v>0</v>
      </c>
      <c r="CQ11">
        <f>SUMIF(ConfirmedRaw!$B:$B,$B11,ConfirmedRaw!CS:CS)</f>
        <v>0</v>
      </c>
      <c r="CR11">
        <f>SUMIF(ConfirmedRaw!$B:$B,$B11,ConfirmedRaw!CT:CT)</f>
        <v>0</v>
      </c>
      <c r="CS11">
        <f>SUMIF(ConfirmedRaw!$B:$B,$B11,ConfirmedRaw!CU:CU)</f>
        <v>0</v>
      </c>
      <c r="CT11">
        <f>SUMIF(ConfirmedRaw!$B:$B,$B11,ConfirmedRaw!CV:CV)</f>
        <v>0</v>
      </c>
      <c r="CU11">
        <f>SUMIF(ConfirmedRaw!$B:$B,$B11,ConfirmedRaw!CW:CW)</f>
        <v>0</v>
      </c>
      <c r="CV11">
        <f>SUMIF(ConfirmedRaw!$B:$B,$B11,ConfirmedRaw!CX:CX)</f>
        <v>0</v>
      </c>
      <c r="CW11">
        <f>SUMIF(ConfirmedRaw!$B:$B,$B11,ConfirmedRaw!CY:CY)</f>
        <v>0</v>
      </c>
      <c r="CX11">
        <f>SUMIF(ConfirmedRaw!$B:$B,$B11,ConfirmedRaw!CZ:CZ)</f>
        <v>0</v>
      </c>
      <c r="CY11">
        <f>SUMIF(ConfirmedRaw!$B:$B,$B11,ConfirmedRaw!DA:DA)</f>
        <v>0</v>
      </c>
      <c r="CZ11">
        <f>SUMIF(ConfirmedRaw!$B:$B,$B11,ConfirmedRaw!DB:DB)</f>
        <v>0</v>
      </c>
      <c r="DA11">
        <f>SUMIF(ConfirmedRaw!$B:$B,$B11,ConfirmedRaw!DC:DC)</f>
        <v>0</v>
      </c>
      <c r="DB11">
        <f>SUMIF(ConfirmedRaw!$B:$B,$B11,ConfirmedRaw!DD:DD)</f>
        <v>0</v>
      </c>
      <c r="DC11">
        <f>SUMIF(ConfirmedRaw!$B:$B,$B11,ConfirmedRaw!DE:DE)</f>
        <v>0</v>
      </c>
      <c r="DD11">
        <f>SUMIF(ConfirmedRaw!$B:$B,$B11,ConfirmedRaw!DF:DF)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4947</v>
      </c>
      <c r="BV12">
        <f>SUMIF(ConfirmedRaw!$B:$B,$B12,ConfirmedRaw!BX:BX)</f>
        <v>5568</v>
      </c>
      <c r="BW12">
        <f>SUMIF(ConfirmedRaw!$B:$B,$B12,ConfirmedRaw!BY:BY)</f>
        <v>6131</v>
      </c>
      <c r="BX12">
        <f>SUMIF(ConfirmedRaw!$B:$B,$B12,ConfirmedRaw!BZ:BZ)</f>
        <v>6443</v>
      </c>
      <c r="BY12">
        <f>SUMIF(ConfirmedRaw!$B:$B,$B12,ConfirmedRaw!CA:CA)</f>
        <v>6830</v>
      </c>
      <c r="BZ12">
        <f>SUMIF(ConfirmedRaw!$B:$B,$B12,ConfirmedRaw!CB:CB)</f>
        <v>7206</v>
      </c>
      <c r="CA12">
        <f>SUMIF(ConfirmedRaw!$B:$B,$B12,ConfirmedRaw!CC:CC)</f>
        <v>7693</v>
      </c>
      <c r="CB12">
        <f>SUMIF(ConfirmedRaw!$B:$B,$B12,ConfirmedRaw!CD:CD)</f>
        <v>8419</v>
      </c>
      <c r="CC12">
        <f>SUMIF(ConfirmedRaw!$B:$B,$B12,ConfirmedRaw!CE:CE)</f>
        <v>9141</v>
      </c>
      <c r="CD12">
        <f>SUMIF(ConfirmedRaw!$B:$B,$B12,ConfirmedRaw!CF:CF)</f>
        <v>9685</v>
      </c>
      <c r="CE12">
        <f>SUMIF(ConfirmedRaw!$B:$B,$B12,ConfirmedRaw!CG:CG)</f>
        <v>10151</v>
      </c>
      <c r="CF12">
        <f>SUMIF(ConfirmedRaw!$B:$B,$B12,ConfirmedRaw!CH:CH)</f>
        <v>10483</v>
      </c>
      <c r="CG12">
        <f>SUMIF(ConfirmedRaw!$B:$B,$B12,ConfirmedRaw!CI:CI)</f>
        <v>10948</v>
      </c>
      <c r="CH12">
        <f>SUMIF(ConfirmedRaw!$B:$B,$B12,ConfirmedRaw!CJ:CJ)</f>
        <v>11445</v>
      </c>
      <c r="CI12">
        <f>SUMIF(ConfirmedRaw!$B:$B,$B12,ConfirmedRaw!CK:CK)</f>
        <v>11927</v>
      </c>
      <c r="CJ12">
        <f>SUMIF(ConfirmedRaw!$B:$B,$B12,ConfirmedRaw!CL:CL)</f>
        <v>12540</v>
      </c>
      <c r="CK12">
        <f>SUMIF(ConfirmedRaw!$B:$B,$B12,ConfirmedRaw!CM:CM)</f>
        <v>13216</v>
      </c>
      <c r="CL12">
        <f>SUMIF(ConfirmedRaw!$B:$B,$B12,ConfirmedRaw!CN:CN)</f>
        <v>13822</v>
      </c>
      <c r="CM12">
        <f>SUMIF(ConfirmedRaw!$B:$B,$B12,ConfirmedRaw!CO:CO)</f>
        <v>14385</v>
      </c>
      <c r="CN12">
        <f>SUMIF(ConfirmedRaw!$B:$B,$B12,ConfirmedRaw!CP:CP)</f>
        <v>14777</v>
      </c>
      <c r="CO12">
        <f>SUMIF(ConfirmedRaw!$B:$B,$B12,ConfirmedRaw!CQ:CQ)</f>
        <v>0</v>
      </c>
      <c r="CP12">
        <f>SUMIF(ConfirmedRaw!$B:$B,$B12,ConfirmedRaw!CR:CR)</f>
        <v>0</v>
      </c>
      <c r="CQ12">
        <f>SUMIF(ConfirmedRaw!$B:$B,$B12,ConfirmedRaw!CS:CS)</f>
        <v>0</v>
      </c>
      <c r="CR12">
        <f>SUMIF(ConfirmedRaw!$B:$B,$B12,ConfirmedRaw!CT:CT)</f>
        <v>0</v>
      </c>
      <c r="CS12">
        <f>SUMIF(ConfirmedRaw!$B:$B,$B12,ConfirmedRaw!CU:CU)</f>
        <v>0</v>
      </c>
      <c r="CT12">
        <f>SUMIF(ConfirmedRaw!$B:$B,$B12,ConfirmedRaw!CV:CV)</f>
        <v>0</v>
      </c>
      <c r="CU12">
        <f>SUMIF(ConfirmedRaw!$B:$B,$B12,ConfirmedRaw!CW:CW)</f>
        <v>0</v>
      </c>
      <c r="CV12">
        <f>SUMIF(ConfirmedRaw!$B:$B,$B12,ConfirmedRaw!CX:CX)</f>
        <v>0</v>
      </c>
      <c r="CW12">
        <f>SUMIF(ConfirmedRaw!$B:$B,$B12,ConfirmedRaw!CY:CY)</f>
        <v>0</v>
      </c>
      <c r="CX12">
        <f>SUMIF(ConfirmedRaw!$B:$B,$B12,ConfirmedRaw!CZ:CZ)</f>
        <v>0</v>
      </c>
      <c r="CY12">
        <f>SUMIF(ConfirmedRaw!$B:$B,$B12,ConfirmedRaw!DA:DA)</f>
        <v>0</v>
      </c>
      <c r="CZ12">
        <f>SUMIF(ConfirmedRaw!$B:$B,$B12,ConfirmedRaw!DB:DB)</f>
        <v>0</v>
      </c>
      <c r="DA12">
        <f>SUMIF(ConfirmedRaw!$B:$B,$B12,ConfirmedRaw!DC:DC)</f>
        <v>0</v>
      </c>
      <c r="DB12">
        <f>SUMIF(ConfirmedRaw!$B:$B,$B12,ConfirmedRaw!DD:DD)</f>
        <v>0</v>
      </c>
      <c r="DC12">
        <f>SUMIF(ConfirmedRaw!$B:$B,$B12,ConfirmedRaw!DE:DE)</f>
        <v>0</v>
      </c>
      <c r="DD12">
        <f>SUMIF(ConfirmedRaw!$B:$B,$B12,ConfirmedRaw!DF:DF)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3290</v>
      </c>
      <c r="BV13">
        <f>SUMIF(ConfirmedRaw!$B:$B,$B13,ConfirmedRaw!BX:BX)</f>
        <v>3573</v>
      </c>
      <c r="BW13">
        <f>SUMIF(ConfirmedRaw!$B:$B,$B13,ConfirmedRaw!BY:BY)</f>
        <v>3946</v>
      </c>
      <c r="BX13">
        <f>SUMIF(ConfirmedRaw!$B:$B,$B13,ConfirmedRaw!BZ:BZ)</f>
        <v>4269</v>
      </c>
      <c r="BY13">
        <f>SUMIF(ConfirmedRaw!$B:$B,$B13,ConfirmedRaw!CA:CA)</f>
        <v>4561</v>
      </c>
      <c r="BZ13">
        <f>SUMIF(ConfirmedRaw!$B:$B,$B13,ConfirmedRaw!CB:CB)</f>
        <v>4875</v>
      </c>
      <c r="CA13">
        <f>SUMIF(ConfirmedRaw!$B:$B,$B13,ConfirmedRaw!CC:CC)</f>
        <v>5266</v>
      </c>
      <c r="CB13">
        <f>SUMIF(ConfirmedRaw!$B:$B,$B13,ConfirmedRaw!CD:CD)</f>
        <v>5597</v>
      </c>
      <c r="CC13">
        <f>SUMIF(ConfirmedRaw!$B:$B,$B13,ConfirmedRaw!CE:CE)</f>
        <v>5830</v>
      </c>
      <c r="CD13">
        <f>SUMIF(ConfirmedRaw!$B:$B,$B13,ConfirmedRaw!CF:CF)</f>
        <v>6014</v>
      </c>
      <c r="CE13">
        <f>SUMIF(ConfirmedRaw!$B:$B,$B13,ConfirmedRaw!CG:CG)</f>
        <v>6191</v>
      </c>
      <c r="CF13">
        <f>SUMIF(ConfirmedRaw!$B:$B,$B13,ConfirmedRaw!CH:CH)</f>
        <v>6369</v>
      </c>
      <c r="CG13">
        <f>SUMIF(ConfirmedRaw!$B:$B,$B13,ConfirmedRaw!CI:CI)</f>
        <v>6513</v>
      </c>
      <c r="CH13">
        <f>SUMIF(ConfirmedRaw!$B:$B,$B13,ConfirmedRaw!CJ:CJ)</f>
        <v>6706</v>
      </c>
      <c r="CI13">
        <f>SUMIF(ConfirmedRaw!$B:$B,$B13,ConfirmedRaw!CK:CK)</f>
        <v>6876</v>
      </c>
      <c r="CJ13">
        <f>SUMIF(ConfirmedRaw!$B:$B,$B13,ConfirmedRaw!CL:CL)</f>
        <v>7074</v>
      </c>
      <c r="CK13">
        <f>SUMIF(ConfirmedRaw!$B:$B,$B13,ConfirmedRaw!CM:CM)</f>
        <v>7268</v>
      </c>
      <c r="CL13">
        <f>SUMIF(ConfirmedRaw!$B:$B,$B13,ConfirmedRaw!CN:CN)</f>
        <v>7437</v>
      </c>
      <c r="CM13">
        <f>SUMIF(ConfirmedRaw!$B:$B,$B13,ConfirmedRaw!CO:CO)</f>
        <v>7580</v>
      </c>
      <c r="CN13">
        <f>SUMIF(ConfirmedRaw!$B:$B,$B13,ConfirmedRaw!CP:CP)</f>
        <v>7711</v>
      </c>
      <c r="CO13">
        <f>SUMIF(ConfirmedRaw!$B:$B,$B13,ConfirmedRaw!CQ:CQ)</f>
        <v>0</v>
      </c>
      <c r="CP13">
        <f>SUMIF(ConfirmedRaw!$B:$B,$B13,ConfirmedRaw!CR:CR)</f>
        <v>0</v>
      </c>
      <c r="CQ13">
        <f>SUMIF(ConfirmedRaw!$B:$B,$B13,ConfirmedRaw!CS:CS)</f>
        <v>0</v>
      </c>
      <c r="CR13">
        <f>SUMIF(ConfirmedRaw!$B:$B,$B13,ConfirmedRaw!CT:CT)</f>
        <v>0</v>
      </c>
      <c r="CS13">
        <f>SUMIF(ConfirmedRaw!$B:$B,$B13,ConfirmedRaw!CU:CU)</f>
        <v>0</v>
      </c>
      <c r="CT13">
        <f>SUMIF(ConfirmedRaw!$B:$B,$B13,ConfirmedRaw!CV:CV)</f>
        <v>0</v>
      </c>
      <c r="CU13">
        <f>SUMIF(ConfirmedRaw!$B:$B,$B13,ConfirmedRaw!CW:CW)</f>
        <v>0</v>
      </c>
      <c r="CV13">
        <f>SUMIF(ConfirmedRaw!$B:$B,$B13,ConfirmedRaw!CX:CX)</f>
        <v>0</v>
      </c>
      <c r="CW13">
        <f>SUMIF(ConfirmedRaw!$B:$B,$B13,ConfirmedRaw!CY:CY)</f>
        <v>0</v>
      </c>
      <c r="CX13">
        <f>SUMIF(ConfirmedRaw!$B:$B,$B13,ConfirmedRaw!CZ:CZ)</f>
        <v>0</v>
      </c>
      <c r="CY13">
        <f>SUMIF(ConfirmedRaw!$B:$B,$B13,ConfirmedRaw!DA:DA)</f>
        <v>0</v>
      </c>
      <c r="CZ13">
        <f>SUMIF(ConfirmedRaw!$B:$B,$B13,ConfirmedRaw!DB:DB)</f>
        <v>0</v>
      </c>
      <c r="DA13">
        <f>SUMIF(ConfirmedRaw!$B:$B,$B13,ConfirmedRaw!DC:DC)</f>
        <v>0</v>
      </c>
      <c r="DB13">
        <f>SUMIF(ConfirmedRaw!$B:$B,$B13,ConfirmedRaw!DD:DD)</f>
        <v>0</v>
      </c>
      <c r="DC13">
        <f>SUMIF(ConfirmedRaw!$B:$B,$B13,ConfirmedRaw!DE:DE)</f>
        <v>0</v>
      </c>
      <c r="DD13">
        <f>SUMIF(ConfirmedRaw!$B:$B,$B13,ConfirmedRaw!DF:DF)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13696</v>
      </c>
      <c r="BV14">
        <f>SUMIF(ConfirmedRaw!$B:$B,$B14,ConfirmedRaw!BX:BX)</f>
        <v>14788</v>
      </c>
      <c r="BW14">
        <f>SUMIF(ConfirmedRaw!$B:$B,$B14,ConfirmedRaw!BY:BY)</f>
        <v>15821</v>
      </c>
      <c r="BX14">
        <f>SUMIF(ConfirmedRaw!$B:$B,$B14,ConfirmedRaw!BZ:BZ)</f>
        <v>16727</v>
      </c>
      <c r="BY14">
        <f>SUMIF(ConfirmedRaw!$B:$B,$B14,ConfirmedRaw!CA:CA)</f>
        <v>17953</v>
      </c>
      <c r="BZ14">
        <f>SUMIF(ConfirmedRaw!$B:$B,$B14,ConfirmedRaw!CB:CB)</f>
        <v>18926</v>
      </c>
      <c r="CA14">
        <f>SUMIF(ConfirmedRaw!$B:$B,$B14,ConfirmedRaw!CC:CC)</f>
        <v>19709</v>
      </c>
      <c r="CB14">
        <f>SUMIF(ConfirmedRaw!$B:$B,$B14,ConfirmedRaw!CD:CD)</f>
        <v>20682</v>
      </c>
      <c r="CC14">
        <f>SUMIF(ConfirmedRaw!$B:$B,$B14,ConfirmedRaw!CE:CE)</f>
        <v>21903</v>
      </c>
      <c r="CD14">
        <f>SUMIF(ConfirmedRaw!$B:$B,$B14,ConfirmedRaw!CF:CF)</f>
        <v>23249</v>
      </c>
      <c r="CE14">
        <f>SUMIF(ConfirmedRaw!$B:$B,$B14,ConfirmedRaw!CG:CG)</f>
        <v>24571</v>
      </c>
      <c r="CF14">
        <f>SUMIF(ConfirmedRaw!$B:$B,$B14,ConfirmedRaw!CH:CH)</f>
        <v>25746</v>
      </c>
      <c r="CG14">
        <f>SUMIF(ConfirmedRaw!$B:$B,$B14,ConfirmedRaw!CI:CI)</f>
        <v>26710</v>
      </c>
      <c r="CH14">
        <f>SUMIF(ConfirmedRaw!$B:$B,$B14,ConfirmedRaw!CJ:CJ)</f>
        <v>27580</v>
      </c>
      <c r="CI14">
        <f>SUMIF(ConfirmedRaw!$B:$B,$B14,ConfirmedRaw!CK:CK)</f>
        <v>28316</v>
      </c>
      <c r="CJ14">
        <f>SUMIF(ConfirmedRaw!$B:$B,$B14,ConfirmedRaw!CL:CL)</f>
        <v>29383</v>
      </c>
      <c r="CK14">
        <f>SUMIF(ConfirmedRaw!$B:$B,$B14,ConfirmedRaw!CM:CM)</f>
        <v>30619</v>
      </c>
      <c r="CL14">
        <f>SUMIF(ConfirmedRaw!$B:$B,$B14,ConfirmedRaw!CN:CN)</f>
        <v>31766</v>
      </c>
      <c r="CM14">
        <f>SUMIF(ConfirmedRaw!$B:$B,$B14,ConfirmedRaw!CO:CO)</f>
        <v>32838</v>
      </c>
      <c r="CN14">
        <f>SUMIF(ConfirmedRaw!$B:$B,$B14,ConfirmedRaw!CP:CP)</f>
        <v>33588</v>
      </c>
      <c r="CO14">
        <f>SUMIF(ConfirmedRaw!$B:$B,$B14,ConfirmedRaw!CQ:CQ)</f>
        <v>0</v>
      </c>
      <c r="CP14">
        <f>SUMIF(ConfirmedRaw!$B:$B,$B14,ConfirmedRaw!CR:CR)</f>
        <v>0</v>
      </c>
      <c r="CQ14">
        <f>SUMIF(ConfirmedRaw!$B:$B,$B14,ConfirmedRaw!CS:CS)</f>
        <v>0</v>
      </c>
      <c r="CR14">
        <f>SUMIF(ConfirmedRaw!$B:$B,$B14,ConfirmedRaw!CT:CT)</f>
        <v>0</v>
      </c>
      <c r="CS14">
        <f>SUMIF(ConfirmedRaw!$B:$B,$B14,ConfirmedRaw!CU:CU)</f>
        <v>0</v>
      </c>
      <c r="CT14">
        <f>SUMIF(ConfirmedRaw!$B:$B,$B14,ConfirmedRaw!CV:CV)</f>
        <v>0</v>
      </c>
      <c r="CU14">
        <f>SUMIF(ConfirmedRaw!$B:$B,$B14,ConfirmedRaw!CW:CW)</f>
        <v>0</v>
      </c>
      <c r="CV14">
        <f>SUMIF(ConfirmedRaw!$B:$B,$B14,ConfirmedRaw!CX:CX)</f>
        <v>0</v>
      </c>
      <c r="CW14">
        <f>SUMIF(ConfirmedRaw!$B:$B,$B14,ConfirmedRaw!CY:CY)</f>
        <v>0</v>
      </c>
      <c r="CX14">
        <f>SUMIF(ConfirmedRaw!$B:$B,$B14,ConfirmedRaw!CZ:CZ)</f>
        <v>0</v>
      </c>
      <c r="CY14">
        <f>SUMIF(ConfirmedRaw!$B:$B,$B14,ConfirmedRaw!DA:DA)</f>
        <v>0</v>
      </c>
      <c r="CZ14">
        <f>SUMIF(ConfirmedRaw!$B:$B,$B14,ConfirmedRaw!DB:DB)</f>
        <v>0</v>
      </c>
      <c r="DA14">
        <f>SUMIF(ConfirmedRaw!$B:$B,$B14,ConfirmedRaw!DC:DC)</f>
        <v>0</v>
      </c>
      <c r="DB14">
        <f>SUMIF(ConfirmedRaw!$B:$B,$B14,ConfirmedRaw!DD:DD)</f>
        <v>0</v>
      </c>
      <c r="DC14">
        <f>SUMIF(ConfirmedRaw!$B:$B,$B14,ConfirmedRaw!DE:DE)</f>
        <v>0</v>
      </c>
      <c r="DD14">
        <f>SUMIF(ConfirmedRaw!$B:$B,$B14,ConfirmedRaw!DF:DF)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29865</v>
      </c>
      <c r="BV15">
        <f>SUMIF(ConfirmedRaw!$B:$B,$B15,ConfirmedRaw!BX:BX)</f>
        <v>34173</v>
      </c>
      <c r="BW15">
        <f>SUMIF(ConfirmedRaw!$B:$B,$B15,ConfirmedRaw!BY:BY)</f>
        <v>38689</v>
      </c>
      <c r="BX15">
        <f>SUMIF(ConfirmedRaw!$B:$B,$B15,ConfirmedRaw!BZ:BZ)</f>
        <v>42477</v>
      </c>
      <c r="BY15">
        <f>SUMIF(ConfirmedRaw!$B:$B,$B15,ConfirmedRaw!CA:CA)</f>
        <v>48436</v>
      </c>
      <c r="BZ15">
        <f>SUMIF(ConfirmedRaw!$B:$B,$B15,ConfirmedRaw!CB:CB)</f>
        <v>52279</v>
      </c>
      <c r="CA15">
        <f>SUMIF(ConfirmedRaw!$B:$B,$B15,ConfirmedRaw!CC:CC)</f>
        <v>55949</v>
      </c>
      <c r="CB15">
        <f>SUMIF(ConfirmedRaw!$B:$B,$B15,ConfirmedRaw!CD:CD)</f>
        <v>61474</v>
      </c>
      <c r="CC15">
        <f>SUMIF(ConfirmedRaw!$B:$B,$B15,ConfirmedRaw!CE:CE)</f>
        <v>65872</v>
      </c>
      <c r="CD15">
        <f>SUMIF(ConfirmedRaw!$B:$B,$B15,ConfirmedRaw!CF:CF)</f>
        <v>74605</v>
      </c>
      <c r="CE15">
        <f>SUMIF(ConfirmedRaw!$B:$B,$B15,ConfirmedRaw!CG:CG)</f>
        <v>79874</v>
      </c>
      <c r="CF15">
        <f>SUMIF(ConfirmedRaw!$B:$B,$B15,ConfirmedRaw!CH:CH)</f>
        <v>85206</v>
      </c>
      <c r="CG15">
        <f>SUMIF(ConfirmedRaw!$B:$B,$B15,ConfirmedRaw!CI:CI)</f>
        <v>89570</v>
      </c>
      <c r="CH15">
        <f>SUMIF(ConfirmedRaw!$B:$B,$B15,ConfirmedRaw!CJ:CJ)</f>
        <v>94845</v>
      </c>
      <c r="CI15">
        <f>SUMIF(ConfirmedRaw!$B:$B,$B15,ConfirmedRaw!CK:CK)</f>
        <v>99483</v>
      </c>
      <c r="CJ15">
        <f>SUMIF(ConfirmedRaw!$B:$B,$B15,ConfirmedRaw!CL:CL)</f>
        <v>104145</v>
      </c>
      <c r="CK15">
        <f>SUMIF(ConfirmedRaw!$B:$B,$B15,ConfirmedRaw!CM:CM)</f>
        <v>109769</v>
      </c>
      <c r="CL15">
        <f>SUMIF(ConfirmedRaw!$B:$B,$B15,ConfirmedRaw!CN:CN)</f>
        <v>115314</v>
      </c>
      <c r="CM15">
        <f>SUMIF(ConfirmedRaw!$B:$B,$B15,ConfirmedRaw!CO:CO)</f>
        <v>121172</v>
      </c>
      <c r="CN15">
        <f>SUMIF(ConfirmedRaw!$B:$B,$B15,ConfirmedRaw!CP:CP)</f>
        <v>125856</v>
      </c>
      <c r="CO15">
        <f>SUMIF(ConfirmedRaw!$B:$B,$B15,ConfirmedRaw!CQ:CQ)</f>
        <v>0</v>
      </c>
      <c r="CP15">
        <f>SUMIF(ConfirmedRaw!$B:$B,$B15,ConfirmedRaw!CR:CR)</f>
        <v>0</v>
      </c>
      <c r="CQ15">
        <f>SUMIF(ConfirmedRaw!$B:$B,$B15,ConfirmedRaw!CS:CS)</f>
        <v>0</v>
      </c>
      <c r="CR15">
        <f>SUMIF(ConfirmedRaw!$B:$B,$B15,ConfirmedRaw!CT:CT)</f>
        <v>0</v>
      </c>
      <c r="CS15">
        <f>SUMIF(ConfirmedRaw!$B:$B,$B15,ConfirmedRaw!CU:CU)</f>
        <v>0</v>
      </c>
      <c r="CT15">
        <f>SUMIF(ConfirmedRaw!$B:$B,$B15,ConfirmedRaw!CV:CV)</f>
        <v>0</v>
      </c>
      <c r="CU15">
        <f>SUMIF(ConfirmedRaw!$B:$B,$B15,ConfirmedRaw!CW:CW)</f>
        <v>0</v>
      </c>
      <c r="CV15">
        <f>SUMIF(ConfirmedRaw!$B:$B,$B15,ConfirmedRaw!CX:CX)</f>
        <v>0</v>
      </c>
      <c r="CW15">
        <f>SUMIF(ConfirmedRaw!$B:$B,$B15,ConfirmedRaw!CY:CY)</f>
        <v>0</v>
      </c>
      <c r="CX15">
        <f>SUMIF(ConfirmedRaw!$B:$B,$B15,ConfirmedRaw!CZ:CZ)</f>
        <v>0</v>
      </c>
      <c r="CY15">
        <f>SUMIF(ConfirmedRaw!$B:$B,$B15,ConfirmedRaw!DA:DA)</f>
        <v>0</v>
      </c>
      <c r="CZ15">
        <f>SUMIF(ConfirmedRaw!$B:$B,$B15,ConfirmedRaw!DB:DB)</f>
        <v>0</v>
      </c>
      <c r="DA15">
        <f>SUMIF(ConfirmedRaw!$B:$B,$B15,ConfirmedRaw!DC:DC)</f>
        <v>0</v>
      </c>
      <c r="DB15">
        <f>SUMIF(ConfirmedRaw!$B:$B,$B15,ConfirmedRaw!DD:DD)</f>
        <v>0</v>
      </c>
      <c r="DC15">
        <f>SUMIF(ConfirmedRaw!$B:$B,$B15,ConfirmedRaw!DE:DE)</f>
        <v>0</v>
      </c>
      <c r="DD15">
        <f>SUMIF(ConfirmedRaw!$B:$B,$B15,ConfirmedRaw!DF:DF)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2178</v>
      </c>
      <c r="BV16">
        <f>SUMIF(ConfirmedRaw!$B:$B,$B16,ConfirmedRaw!BX:BX)</f>
        <v>2495</v>
      </c>
      <c r="BW16">
        <f>SUMIF(ConfirmedRaw!$B:$B,$B16,ConfirmedRaw!BY:BY)</f>
        <v>2617</v>
      </c>
      <c r="BX16">
        <f>SUMIF(ConfirmedRaw!$B:$B,$B16,ConfirmedRaw!BZ:BZ)</f>
        <v>3139</v>
      </c>
      <c r="BY16">
        <f>SUMIF(ConfirmedRaw!$B:$B,$B16,ConfirmedRaw!CA:CA)</f>
        <v>3139</v>
      </c>
      <c r="BZ16">
        <f>SUMIF(ConfirmedRaw!$B:$B,$B16,ConfirmedRaw!CB:CB)</f>
        <v>3654</v>
      </c>
      <c r="CA16">
        <f>SUMIF(ConfirmedRaw!$B:$B,$B16,ConfirmedRaw!CC:CC)</f>
        <v>3906</v>
      </c>
      <c r="CB16">
        <f>SUMIF(ConfirmedRaw!$B:$B,$B16,ConfirmedRaw!CD:CD)</f>
        <v>4257</v>
      </c>
      <c r="CC16">
        <f>SUMIF(ConfirmedRaw!$B:$B,$B16,ConfirmedRaw!CE:CE)</f>
        <v>4667</v>
      </c>
      <c r="CD16">
        <f>SUMIF(ConfirmedRaw!$B:$B,$B16,ConfirmedRaw!CF:CF)</f>
        <v>5530</v>
      </c>
      <c r="CE16">
        <f>SUMIF(ConfirmedRaw!$B:$B,$B16,ConfirmedRaw!CG:CG)</f>
        <v>6005</v>
      </c>
      <c r="CF16">
        <f>SUMIF(ConfirmedRaw!$B:$B,$B16,ConfirmedRaw!CH:CH)</f>
        <v>6748</v>
      </c>
      <c r="CG16">
        <f>SUMIF(ConfirmedRaw!$B:$B,$B16,ConfirmedRaw!CI:CI)</f>
        <v>7370</v>
      </c>
      <c r="CH16">
        <f>SUMIF(ConfirmedRaw!$B:$B,$B16,ConfirmedRaw!CJ:CJ)</f>
        <v>7645</v>
      </c>
      <c r="CI16">
        <f>SUMIF(ConfirmedRaw!$B:$B,$B16,ConfirmedRaw!CK:CK)</f>
        <v>8100</v>
      </c>
      <c r="CJ16">
        <f>SUMIF(ConfirmedRaw!$B:$B,$B16,ConfirmedRaw!CL:CL)</f>
        <v>8626</v>
      </c>
      <c r="CK16">
        <f>SUMIF(ConfirmedRaw!$B:$B,$B16,ConfirmedRaw!CM:CM)</f>
        <v>9787</v>
      </c>
      <c r="CL16">
        <f>SUMIF(ConfirmedRaw!$B:$B,$B16,ConfirmedRaw!CN:CN)</f>
        <v>10296</v>
      </c>
      <c r="CM16">
        <f>SUMIF(ConfirmedRaw!$B:$B,$B16,ConfirmedRaw!CO:CO)</f>
        <v>10797</v>
      </c>
      <c r="CN16">
        <f>SUMIF(ConfirmedRaw!$B:$B,$B16,ConfirmedRaw!CP:CP)</f>
        <v>10797</v>
      </c>
      <c r="CO16">
        <f>SUMIF(ConfirmedRaw!$B:$B,$B16,ConfirmedRaw!CQ:CQ)</f>
        <v>0</v>
      </c>
      <c r="CP16">
        <f>SUMIF(ConfirmedRaw!$B:$B,$B16,ConfirmedRaw!CR:CR)</f>
        <v>0</v>
      </c>
      <c r="CQ16">
        <f>SUMIF(ConfirmedRaw!$B:$B,$B16,ConfirmedRaw!CS:CS)</f>
        <v>0</v>
      </c>
      <c r="CR16">
        <f>SUMIF(ConfirmedRaw!$B:$B,$B16,ConfirmedRaw!CT:CT)</f>
        <v>0</v>
      </c>
      <c r="CS16">
        <f>SUMIF(ConfirmedRaw!$B:$B,$B16,ConfirmedRaw!CU:CU)</f>
        <v>0</v>
      </c>
      <c r="CT16">
        <f>SUMIF(ConfirmedRaw!$B:$B,$B16,ConfirmedRaw!CV:CV)</f>
        <v>0</v>
      </c>
      <c r="CU16">
        <f>SUMIF(ConfirmedRaw!$B:$B,$B16,ConfirmedRaw!CW:CW)</f>
        <v>0</v>
      </c>
      <c r="CV16">
        <f>SUMIF(ConfirmedRaw!$B:$B,$B16,ConfirmedRaw!CX:CX)</f>
        <v>0</v>
      </c>
      <c r="CW16">
        <f>SUMIF(ConfirmedRaw!$B:$B,$B16,ConfirmedRaw!CY:CY)</f>
        <v>0</v>
      </c>
      <c r="CX16">
        <f>SUMIF(ConfirmedRaw!$B:$B,$B16,ConfirmedRaw!CZ:CZ)</f>
        <v>0</v>
      </c>
      <c r="CY16">
        <f>SUMIF(ConfirmedRaw!$B:$B,$B16,ConfirmedRaw!DA:DA)</f>
        <v>0</v>
      </c>
      <c r="CZ16">
        <f>SUMIF(ConfirmedRaw!$B:$B,$B16,ConfirmedRaw!DB:DB)</f>
        <v>0</v>
      </c>
      <c r="DA16">
        <f>SUMIF(ConfirmedRaw!$B:$B,$B16,ConfirmedRaw!DC:DC)</f>
        <v>0</v>
      </c>
      <c r="DB16">
        <f>SUMIF(ConfirmedRaw!$B:$B,$B16,ConfirmedRaw!DD:DD)</f>
        <v>0</v>
      </c>
      <c r="DC16">
        <f>SUMIF(ConfirmedRaw!$B:$B,$B16,ConfirmedRaw!DE:DE)</f>
        <v>0</v>
      </c>
      <c r="DD16">
        <f>SUMIF(ConfirmedRaw!$B:$B,$B16,ConfirmedRaw!DF:DF)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  <c r="BV17">
        <f>SUMIF(ConfirmedRaw!$B:$B,$B17,ConfirmedRaw!BX:BX)</f>
        <v>0</v>
      </c>
      <c r="BW17">
        <f>SUMIF(ConfirmedRaw!$B:$B,$B17,ConfirmedRaw!BY:BY)</f>
        <v>0</v>
      </c>
      <c r="BX17">
        <f>SUMIF(ConfirmedRaw!$B:$B,$B17,ConfirmedRaw!BZ:BZ)</f>
        <v>0</v>
      </c>
      <c r="BY17">
        <f>SUMIF(ConfirmedRaw!$B:$B,$B17,ConfirmedRaw!CA:CA)</f>
        <v>0</v>
      </c>
      <c r="BZ17">
        <f>SUMIF(ConfirmedRaw!$B:$B,$B17,ConfirmedRaw!CB:CB)</f>
        <v>0</v>
      </c>
      <c r="CA17">
        <f>SUMIF(ConfirmedRaw!$B:$B,$B17,ConfirmedRaw!CC:CC)</f>
        <v>0</v>
      </c>
      <c r="CB17">
        <f>SUMIF(ConfirmedRaw!$B:$B,$B17,ConfirmedRaw!CD:CD)</f>
        <v>0</v>
      </c>
      <c r="CC17">
        <f>SUMIF(ConfirmedRaw!$B:$B,$B17,ConfirmedRaw!CE:CE)</f>
        <v>0</v>
      </c>
      <c r="CD17">
        <f>SUMIF(ConfirmedRaw!$B:$B,$B17,ConfirmedRaw!CF:CF)</f>
        <v>0</v>
      </c>
      <c r="CE17">
        <f>SUMIF(ConfirmedRaw!$B:$B,$B17,ConfirmedRaw!CG:CG)</f>
        <v>0</v>
      </c>
      <c r="CF17">
        <f>SUMIF(ConfirmedRaw!$B:$B,$B17,ConfirmedRaw!CH:CH)</f>
        <v>0</v>
      </c>
      <c r="CG17">
        <f>SUMIF(ConfirmedRaw!$B:$B,$B17,ConfirmedRaw!CI:CI)</f>
        <v>0</v>
      </c>
      <c r="CH17">
        <f>SUMIF(ConfirmedRaw!$B:$B,$B17,ConfirmedRaw!CJ:CJ)</f>
        <v>0</v>
      </c>
      <c r="CI17">
        <f>SUMIF(ConfirmedRaw!$B:$B,$B17,ConfirmedRaw!CK:CK)</f>
        <v>0</v>
      </c>
      <c r="CJ17">
        <f>SUMIF(ConfirmedRaw!$B:$B,$B17,ConfirmedRaw!CL:CL)</f>
        <v>0</v>
      </c>
      <c r="CK17">
        <f>SUMIF(ConfirmedRaw!$B:$B,$B17,ConfirmedRaw!CM:CM)</f>
        <v>0</v>
      </c>
      <c r="CL17">
        <f>SUMIF(ConfirmedRaw!$B:$B,$B17,ConfirmedRaw!CN:CN)</f>
        <v>0</v>
      </c>
      <c r="CM17">
        <f>SUMIF(ConfirmedRaw!$B:$B,$B17,ConfirmedRaw!CO:CO)</f>
        <v>0</v>
      </c>
      <c r="CN17">
        <f>SUMIF(ConfirmedRaw!$B:$B,$B17,ConfirmedRaw!CP:CP)</f>
        <v>0</v>
      </c>
      <c r="CO17">
        <f>SUMIF(ConfirmedRaw!$B:$B,$B17,ConfirmedRaw!CQ:CQ)</f>
        <v>0</v>
      </c>
      <c r="CP17">
        <f>SUMIF(ConfirmedRaw!$B:$B,$B17,ConfirmedRaw!CR:CR)</f>
        <v>0</v>
      </c>
      <c r="CQ17">
        <f>SUMIF(ConfirmedRaw!$B:$B,$B17,ConfirmedRaw!CS:CS)</f>
        <v>0</v>
      </c>
      <c r="CR17">
        <f>SUMIF(ConfirmedRaw!$B:$B,$B17,ConfirmedRaw!CT:CT)</f>
        <v>0</v>
      </c>
      <c r="CS17">
        <f>SUMIF(ConfirmedRaw!$B:$B,$B17,ConfirmedRaw!CU:CU)</f>
        <v>0</v>
      </c>
      <c r="CT17">
        <f>SUMIF(ConfirmedRaw!$B:$B,$B17,ConfirmedRaw!CV:CV)</f>
        <v>0</v>
      </c>
      <c r="CU17">
        <f>SUMIF(ConfirmedRaw!$B:$B,$B17,ConfirmedRaw!CW:CW)</f>
        <v>0</v>
      </c>
      <c r="CV17">
        <f>SUMIF(ConfirmedRaw!$B:$B,$B17,ConfirmedRaw!CX:CX)</f>
        <v>0</v>
      </c>
      <c r="CW17">
        <f>SUMIF(ConfirmedRaw!$B:$B,$B17,ConfirmedRaw!CY:CY)</f>
        <v>0</v>
      </c>
      <c r="CX17">
        <f>SUMIF(ConfirmedRaw!$B:$B,$B17,ConfirmedRaw!CZ:CZ)</f>
        <v>0</v>
      </c>
      <c r="CY17">
        <f>SUMIF(ConfirmedRaw!$B:$B,$B17,ConfirmedRaw!DA:DA)</f>
        <v>0</v>
      </c>
      <c r="CZ17">
        <f>SUMIF(ConfirmedRaw!$B:$B,$B17,ConfirmedRaw!DB:DB)</f>
        <v>0</v>
      </c>
      <c r="DA17">
        <f>SUMIF(ConfirmedRaw!$B:$B,$B17,ConfirmedRaw!DC:DC)</f>
        <v>0</v>
      </c>
      <c r="DB17">
        <f>SUMIF(ConfirmedRaw!$B:$B,$B17,ConfirmedRaw!DD:DD)</f>
        <v>0</v>
      </c>
      <c r="DC17">
        <f>SUMIF(ConfirmedRaw!$B:$B,$B17,ConfirmedRaw!DE:DE)</f>
        <v>0</v>
      </c>
      <c r="DD17">
        <f>SUMIF(ConfirmedRaw!$B:$B,$B17,ConfirmedRaw!DF:DF)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13964</v>
      </c>
      <c r="BV18">
        <f>SUMIF(ConfirmedRaw!$B:$B,$B18,ConfirmedRaw!BX:BX)</f>
        <v>15348</v>
      </c>
      <c r="BW18">
        <f>SUMIF(ConfirmedRaw!$B:$B,$B18,ConfirmedRaw!BY:BY)</f>
        <v>16770</v>
      </c>
      <c r="BX18">
        <f>SUMIF(ConfirmedRaw!$B:$B,$B18,ConfirmedRaw!BZ:BZ)</f>
        <v>18431</v>
      </c>
      <c r="BY18">
        <f>SUMIF(ConfirmedRaw!$B:$B,$B18,ConfirmedRaw!CA:CA)</f>
        <v>19691</v>
      </c>
      <c r="BZ18">
        <f>SUMIF(ConfirmedRaw!$B:$B,$B18,ConfirmedRaw!CB:CB)</f>
        <v>20814</v>
      </c>
      <c r="CA18">
        <f>SUMIF(ConfirmedRaw!$B:$B,$B18,ConfirmedRaw!CC:CC)</f>
        <v>22194</v>
      </c>
      <c r="CB18">
        <f>SUMIF(ConfirmedRaw!$B:$B,$B18,ConfirmedRaw!CD:CD)</f>
        <v>23403</v>
      </c>
      <c r="CC18">
        <f>SUMIF(ConfirmedRaw!$B:$B,$B18,ConfirmedRaw!CE:CE)</f>
        <v>24983</v>
      </c>
      <c r="CD18">
        <f>SUMIF(ConfirmedRaw!$B:$B,$B18,ConfirmedRaw!CF:CF)</f>
        <v>26667</v>
      </c>
      <c r="CE18">
        <f>SUMIF(ConfirmedRaw!$B:$B,$B18,ConfirmedRaw!CG:CG)</f>
        <v>28018</v>
      </c>
      <c r="CF18">
        <f>SUMIF(ConfirmedRaw!$B:$B,$B18,ConfirmedRaw!CH:CH)</f>
        <v>29647</v>
      </c>
      <c r="CG18">
        <f>SUMIF(ConfirmedRaw!$B:$B,$B18,ConfirmedRaw!CI:CI)</f>
        <v>30589</v>
      </c>
      <c r="CH18">
        <f>SUMIF(ConfirmedRaw!$B:$B,$B18,ConfirmedRaw!CJ:CJ)</f>
        <v>31119</v>
      </c>
      <c r="CI18">
        <f>SUMIF(ConfirmedRaw!$B:$B,$B18,ConfirmedRaw!CK:CK)</f>
        <v>33573</v>
      </c>
      <c r="CJ18">
        <f>SUMIF(ConfirmedRaw!$B:$B,$B18,ConfirmedRaw!CL:CL)</f>
        <v>34809</v>
      </c>
      <c r="CK18">
        <f>SUMIF(ConfirmedRaw!$B:$B,$B18,ConfirmedRaw!CM:CM)</f>
        <v>36138</v>
      </c>
      <c r="CL18">
        <f>SUMIF(ConfirmedRaw!$B:$B,$B18,ConfirmedRaw!CN:CN)</f>
        <v>37183</v>
      </c>
      <c r="CM18">
        <f>SUMIF(ConfirmedRaw!$B:$B,$B18,ConfirmedRaw!CO:CO)</f>
        <v>38496</v>
      </c>
      <c r="CN18">
        <f>SUMIF(ConfirmedRaw!$B:$B,$B18,ConfirmedRaw!CP:CP)</f>
        <v>39983</v>
      </c>
      <c r="CO18">
        <f>SUMIF(ConfirmedRaw!$B:$B,$B18,ConfirmedRaw!CQ:CQ)</f>
        <v>0</v>
      </c>
      <c r="CP18">
        <f>SUMIF(ConfirmedRaw!$B:$B,$B18,ConfirmedRaw!CR:CR)</f>
        <v>0</v>
      </c>
      <c r="CQ18">
        <f>SUMIF(ConfirmedRaw!$B:$B,$B18,ConfirmedRaw!CS:CS)</f>
        <v>0</v>
      </c>
      <c r="CR18">
        <f>SUMIF(ConfirmedRaw!$B:$B,$B18,ConfirmedRaw!CT:CT)</f>
        <v>0</v>
      </c>
      <c r="CS18">
        <f>SUMIF(ConfirmedRaw!$B:$B,$B18,ConfirmedRaw!CU:CU)</f>
        <v>0</v>
      </c>
      <c r="CT18">
        <f>SUMIF(ConfirmedRaw!$B:$B,$B18,ConfirmedRaw!CV:CV)</f>
        <v>0</v>
      </c>
      <c r="CU18">
        <f>SUMIF(ConfirmedRaw!$B:$B,$B18,ConfirmedRaw!CW:CW)</f>
        <v>0</v>
      </c>
      <c r="CV18">
        <f>SUMIF(ConfirmedRaw!$B:$B,$B18,ConfirmedRaw!CX:CX)</f>
        <v>0</v>
      </c>
      <c r="CW18">
        <f>SUMIF(ConfirmedRaw!$B:$B,$B18,ConfirmedRaw!CY:CY)</f>
        <v>0</v>
      </c>
      <c r="CX18">
        <f>SUMIF(ConfirmedRaw!$B:$B,$B18,ConfirmedRaw!CZ:CZ)</f>
        <v>0</v>
      </c>
      <c r="CY18">
        <f>SUMIF(ConfirmedRaw!$B:$B,$B18,ConfirmedRaw!DA:DA)</f>
        <v>0</v>
      </c>
      <c r="CZ18">
        <f>SUMIF(ConfirmedRaw!$B:$B,$B18,ConfirmedRaw!DB:DB)</f>
        <v>0</v>
      </c>
      <c r="DA18">
        <f>SUMIF(ConfirmedRaw!$B:$B,$B18,ConfirmedRaw!DC:DC)</f>
        <v>0</v>
      </c>
      <c r="DB18">
        <f>SUMIF(ConfirmedRaw!$B:$B,$B18,ConfirmedRaw!DD:DD)</f>
        <v>0</v>
      </c>
      <c r="DC18">
        <f>SUMIF(ConfirmedRaw!$B:$B,$B18,ConfirmedRaw!DE:DE)</f>
        <v>0</v>
      </c>
      <c r="DD18">
        <f>SUMIF(ConfirmedRaw!$B:$B,$B18,ConfirmedRaw!DF:DF)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10711</v>
      </c>
      <c r="BV19">
        <f>SUMIF(ConfirmedRaw!$B:$B,$B19,ConfirmedRaw!BX:BX)</f>
        <v>11129</v>
      </c>
      <c r="BW19">
        <f>SUMIF(ConfirmedRaw!$B:$B,$B19,ConfirmedRaw!BY:BY)</f>
        <v>11524</v>
      </c>
      <c r="BX19">
        <f>SUMIF(ConfirmedRaw!$B:$B,$B19,ConfirmedRaw!BZ:BZ)</f>
        <v>11781</v>
      </c>
      <c r="BY19">
        <f>SUMIF(ConfirmedRaw!$B:$B,$B19,ConfirmedRaw!CA:CA)</f>
        <v>12051</v>
      </c>
      <c r="BZ19">
        <f>SUMIF(ConfirmedRaw!$B:$B,$B19,ConfirmedRaw!CB:CB)</f>
        <v>12297</v>
      </c>
      <c r="CA19">
        <f>SUMIF(ConfirmedRaw!$B:$B,$B19,ConfirmedRaw!CC:CC)</f>
        <v>12639</v>
      </c>
      <c r="CB19">
        <f>SUMIF(ConfirmedRaw!$B:$B,$B19,ConfirmedRaw!CD:CD)</f>
        <v>12942</v>
      </c>
      <c r="CC19">
        <f>SUMIF(ConfirmedRaw!$B:$B,$B19,ConfirmedRaw!CE:CE)</f>
        <v>13244</v>
      </c>
      <c r="CD19">
        <f>SUMIF(ConfirmedRaw!$B:$B,$B19,ConfirmedRaw!CF:CF)</f>
        <v>13555</v>
      </c>
      <c r="CE19">
        <f>SUMIF(ConfirmedRaw!$B:$B,$B19,ConfirmedRaw!CG:CG)</f>
        <v>13806</v>
      </c>
      <c r="CF19">
        <f>SUMIF(ConfirmedRaw!$B:$B,$B19,ConfirmedRaw!CH:CH)</f>
        <v>13945</v>
      </c>
      <c r="CG19">
        <f>SUMIF(ConfirmedRaw!$B:$B,$B19,ConfirmedRaw!CI:CI)</f>
        <v>14041</v>
      </c>
      <c r="CH19">
        <f>SUMIF(ConfirmedRaw!$B:$B,$B19,ConfirmedRaw!CJ:CJ)</f>
        <v>14226</v>
      </c>
      <c r="CI19">
        <f>SUMIF(ConfirmedRaw!$B:$B,$B19,ConfirmedRaw!CK:CK)</f>
        <v>14336</v>
      </c>
      <c r="CJ19">
        <f>SUMIF(ConfirmedRaw!$B:$B,$B19,ConfirmedRaw!CL:CL)</f>
        <v>14476</v>
      </c>
      <c r="CK19">
        <f>SUMIF(ConfirmedRaw!$B:$B,$B19,ConfirmedRaw!CM:CM)</f>
        <v>14595</v>
      </c>
      <c r="CL19">
        <f>SUMIF(ConfirmedRaw!$B:$B,$B19,ConfirmedRaw!CN:CN)</f>
        <v>14671</v>
      </c>
      <c r="CM19">
        <f>SUMIF(ConfirmedRaw!$B:$B,$B19,ConfirmedRaw!CO:CO)</f>
        <v>14749</v>
      </c>
      <c r="CN19">
        <f>SUMIF(ConfirmedRaw!$B:$B,$B19,ConfirmedRaw!CP:CP)</f>
        <v>14795</v>
      </c>
      <c r="CO19">
        <f>SUMIF(ConfirmedRaw!$B:$B,$B19,ConfirmedRaw!CQ:CQ)</f>
        <v>0</v>
      </c>
      <c r="CP19">
        <f>SUMIF(ConfirmedRaw!$B:$B,$B19,ConfirmedRaw!CR:CR)</f>
        <v>0</v>
      </c>
      <c r="CQ19">
        <f>SUMIF(ConfirmedRaw!$B:$B,$B19,ConfirmedRaw!CS:CS)</f>
        <v>0</v>
      </c>
      <c r="CR19">
        <f>SUMIF(ConfirmedRaw!$B:$B,$B19,ConfirmedRaw!CT:CT)</f>
        <v>0</v>
      </c>
      <c r="CS19">
        <f>SUMIF(ConfirmedRaw!$B:$B,$B19,ConfirmedRaw!CU:CU)</f>
        <v>0</v>
      </c>
      <c r="CT19">
        <f>SUMIF(ConfirmedRaw!$B:$B,$B19,ConfirmedRaw!CV:CV)</f>
        <v>0</v>
      </c>
      <c r="CU19">
        <f>SUMIF(ConfirmedRaw!$B:$B,$B19,ConfirmedRaw!CW:CW)</f>
        <v>0</v>
      </c>
      <c r="CV19">
        <f>SUMIF(ConfirmedRaw!$B:$B,$B19,ConfirmedRaw!CX:CX)</f>
        <v>0</v>
      </c>
      <c r="CW19">
        <f>SUMIF(ConfirmedRaw!$B:$B,$B19,ConfirmedRaw!CY:CY)</f>
        <v>0</v>
      </c>
      <c r="CX19">
        <f>SUMIF(ConfirmedRaw!$B:$B,$B19,ConfirmedRaw!CZ:CZ)</f>
        <v>0</v>
      </c>
      <c r="CY19">
        <f>SUMIF(ConfirmedRaw!$B:$B,$B19,ConfirmedRaw!DA:DA)</f>
        <v>0</v>
      </c>
      <c r="CZ19">
        <f>SUMIF(ConfirmedRaw!$B:$B,$B19,ConfirmedRaw!DB:DB)</f>
        <v>0</v>
      </c>
      <c r="DA19">
        <f>SUMIF(ConfirmedRaw!$B:$B,$B19,ConfirmedRaw!DC:DC)</f>
        <v>0</v>
      </c>
      <c r="DB19">
        <f>SUMIF(ConfirmedRaw!$B:$B,$B19,ConfirmedRaw!DD:DD)</f>
        <v>0</v>
      </c>
      <c r="DC19">
        <f>SUMIF(ConfirmedRaw!$B:$B,$B19,ConfirmedRaw!DE:DE)</f>
        <v>0</v>
      </c>
      <c r="DD19">
        <f>SUMIF(ConfirmedRaw!$B:$B,$B19,ConfirmedRaw!DF:DF)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835</v>
      </c>
      <c r="BV20">
        <f>SUMIF(ConfirmedRaw!$B:$B,$B20,ConfirmedRaw!BX:BX)</f>
        <v>949</v>
      </c>
      <c r="BW20">
        <f>SUMIF(ConfirmedRaw!$B:$B,$B20,ConfirmedRaw!BY:BY)</f>
        <v>1075</v>
      </c>
      <c r="BX20">
        <f>SUMIF(ConfirmedRaw!$B:$B,$B20,ConfirmedRaw!BZ:BZ)</f>
        <v>1325</v>
      </c>
      <c r="BY20">
        <f>SUMIF(ConfirmedRaw!$B:$B,$B20,ConfirmedRaw!CA:CA)</f>
        <v>1604</v>
      </c>
      <c r="BZ20">
        <f>SUMIF(ConfirmedRaw!$B:$B,$B20,ConfirmedRaw!CB:CB)</f>
        <v>1832</v>
      </c>
      <c r="CA20">
        <f>SUMIF(ConfirmedRaw!$B:$B,$B20,ConfirmedRaw!CC:CC)</f>
        <v>2057</v>
      </c>
      <c r="CB20">
        <f>SUMIF(ConfirmedRaw!$B:$B,$B20,ConfirmedRaw!CD:CD)</f>
        <v>2210</v>
      </c>
      <c r="CC20">
        <f>SUMIF(ConfirmedRaw!$B:$B,$B20,ConfirmedRaw!CE:CE)</f>
        <v>2376</v>
      </c>
      <c r="CD20">
        <f>SUMIF(ConfirmedRaw!$B:$B,$B20,ConfirmedRaw!CF:CF)</f>
        <v>2512</v>
      </c>
      <c r="CE20">
        <f>SUMIF(ConfirmedRaw!$B:$B,$B20,ConfirmedRaw!CG:CG)</f>
        <v>2728</v>
      </c>
      <c r="CF20">
        <f>SUMIF(ConfirmedRaw!$B:$B,$B20,ConfirmedRaw!CH:CH)</f>
        <v>2979</v>
      </c>
      <c r="CG20">
        <f>SUMIF(ConfirmedRaw!$B:$B,$B20,ConfirmedRaw!CI:CI)</f>
        <v>3231</v>
      </c>
      <c r="CH20">
        <f>SUMIF(ConfirmedRaw!$B:$B,$B20,ConfirmedRaw!CJ:CJ)</f>
        <v>3428</v>
      </c>
      <c r="CI20">
        <f>SUMIF(ConfirmedRaw!$B:$B,$B20,ConfirmedRaw!CK:CK)</f>
        <v>3711</v>
      </c>
      <c r="CJ20">
        <f>SUMIF(ConfirmedRaw!$B:$B,$B20,ConfirmedRaw!CL:CL)</f>
        <v>4103</v>
      </c>
      <c r="CK20">
        <f>SUMIF(ConfirmedRaw!$B:$B,$B20,ConfirmedRaw!CM:CM)</f>
        <v>4663</v>
      </c>
      <c r="CL20">
        <f>SUMIF(ConfirmedRaw!$B:$B,$B20,ConfirmedRaw!CN:CN)</f>
        <v>5008</v>
      </c>
      <c r="CM20">
        <f>SUMIF(ConfirmedRaw!$B:$B,$B20,ConfirmedRaw!CO:CO)</f>
        <v>5448</v>
      </c>
      <c r="CN20">
        <f>SUMIF(ConfirmedRaw!$B:$B,$B20,ConfirmedRaw!CP:CP)</f>
        <v>6015</v>
      </c>
      <c r="CO20">
        <f>SUMIF(ConfirmedRaw!$B:$B,$B20,ConfirmedRaw!CQ:CQ)</f>
        <v>0</v>
      </c>
      <c r="CP20">
        <f>SUMIF(ConfirmedRaw!$B:$B,$B20,ConfirmedRaw!CR:CR)</f>
        <v>0</v>
      </c>
      <c r="CQ20">
        <f>SUMIF(ConfirmedRaw!$B:$B,$B20,ConfirmedRaw!CS:CS)</f>
        <v>0</v>
      </c>
      <c r="CR20">
        <f>SUMIF(ConfirmedRaw!$B:$B,$B20,ConfirmedRaw!CT:CT)</f>
        <v>0</v>
      </c>
      <c r="CS20">
        <f>SUMIF(ConfirmedRaw!$B:$B,$B20,ConfirmedRaw!CU:CU)</f>
        <v>0</v>
      </c>
      <c r="CT20">
        <f>SUMIF(ConfirmedRaw!$B:$B,$B20,ConfirmedRaw!CV:CV)</f>
        <v>0</v>
      </c>
      <c r="CU20">
        <f>SUMIF(ConfirmedRaw!$B:$B,$B20,ConfirmedRaw!CW:CW)</f>
        <v>0</v>
      </c>
      <c r="CV20">
        <f>SUMIF(ConfirmedRaw!$B:$B,$B20,ConfirmedRaw!CX:CX)</f>
        <v>0</v>
      </c>
      <c r="CW20">
        <f>SUMIF(ConfirmedRaw!$B:$B,$B20,ConfirmedRaw!CY:CY)</f>
        <v>0</v>
      </c>
      <c r="CX20">
        <f>SUMIF(ConfirmedRaw!$B:$B,$B20,ConfirmedRaw!CZ:CZ)</f>
        <v>0</v>
      </c>
      <c r="CY20">
        <f>SUMIF(ConfirmedRaw!$B:$B,$B20,ConfirmedRaw!DA:DA)</f>
        <v>0</v>
      </c>
      <c r="CZ20">
        <f>SUMIF(ConfirmedRaw!$B:$B,$B20,ConfirmedRaw!DB:DB)</f>
        <v>0</v>
      </c>
      <c r="DA20">
        <f>SUMIF(ConfirmedRaw!$B:$B,$B20,ConfirmedRaw!DC:DC)</f>
        <v>0</v>
      </c>
      <c r="DB20">
        <f>SUMIF(ConfirmedRaw!$B:$B,$B20,ConfirmedRaw!DD:DD)</f>
        <v>0</v>
      </c>
      <c r="DC20">
        <f>SUMIF(ConfirmedRaw!$B:$B,$B20,ConfirmedRaw!DE:DE)</f>
        <v>0</v>
      </c>
      <c r="DD20">
        <f>SUMIF(ConfirmedRaw!$B:$B,$B20,ConfirmedRaw!DF:DF)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4862</v>
      </c>
      <c r="BV21">
        <f>SUMIF(ConfirmedRaw!$B:$B,$B21,ConfirmedRaw!BX:BX)</f>
        <v>5116</v>
      </c>
      <c r="BW21">
        <f>SUMIF(ConfirmedRaw!$B:$B,$B21,ConfirmedRaw!BY:BY)</f>
        <v>5330</v>
      </c>
      <c r="BX21">
        <f>SUMIF(ConfirmedRaw!$B:$B,$B21,ConfirmedRaw!BZ:BZ)</f>
        <v>5550</v>
      </c>
      <c r="BY21">
        <f>SUMIF(ConfirmedRaw!$B:$B,$B21,ConfirmedRaw!CA:CA)</f>
        <v>5687</v>
      </c>
      <c r="BZ21">
        <f>SUMIF(ConfirmedRaw!$B:$B,$B21,ConfirmedRaw!CB:CB)</f>
        <v>5797</v>
      </c>
      <c r="CA21">
        <f>SUMIF(ConfirmedRaw!$B:$B,$B21,ConfirmedRaw!CC:CC)</f>
        <v>5895</v>
      </c>
      <c r="CB21">
        <f>SUMIF(ConfirmedRaw!$B:$B,$B21,ConfirmedRaw!CD:CD)</f>
        <v>6010</v>
      </c>
      <c r="CC21">
        <f>SUMIF(ConfirmedRaw!$B:$B,$B21,ConfirmedRaw!CE:CE)</f>
        <v>6108</v>
      </c>
      <c r="CD21">
        <f>SUMIF(ConfirmedRaw!$B:$B,$B21,ConfirmedRaw!CF:CF)</f>
        <v>6215</v>
      </c>
      <c r="CE21">
        <f>SUMIF(ConfirmedRaw!$B:$B,$B21,ConfirmedRaw!CG:CG)</f>
        <v>6303</v>
      </c>
      <c r="CF21">
        <f>SUMIF(ConfirmedRaw!$B:$B,$B21,ConfirmedRaw!CH:CH)</f>
        <v>6315</v>
      </c>
      <c r="CG21">
        <f>SUMIF(ConfirmedRaw!$B:$B,$B21,ConfirmedRaw!CI:CI)</f>
        <v>6351</v>
      </c>
      <c r="CH21">
        <f>SUMIF(ConfirmedRaw!$B:$B,$B21,ConfirmedRaw!CJ:CJ)</f>
        <v>6415</v>
      </c>
      <c r="CI21">
        <f>SUMIF(ConfirmedRaw!$B:$B,$B21,ConfirmedRaw!CK:CK)</f>
        <v>6440</v>
      </c>
      <c r="CJ21">
        <f>SUMIF(ConfirmedRaw!$B:$B,$B21,ConfirmedRaw!CL:CL)</f>
        <v>6462</v>
      </c>
      <c r="CK21">
        <f>SUMIF(ConfirmedRaw!$B:$B,$B21,ConfirmedRaw!CM:CM)</f>
        <v>6522</v>
      </c>
      <c r="CL21">
        <f>SUMIF(ConfirmedRaw!$B:$B,$B21,ConfirmedRaw!CN:CN)</f>
        <v>6547</v>
      </c>
      <c r="CM21">
        <f>SUMIF(ConfirmedRaw!$B:$B,$B21,ConfirmedRaw!CO:CO)</f>
        <v>6547</v>
      </c>
      <c r="CN21">
        <f>SUMIF(ConfirmedRaw!$B:$B,$B21,ConfirmedRaw!CP:CP)</f>
        <v>6547</v>
      </c>
      <c r="CO21">
        <f>SUMIF(ConfirmedRaw!$B:$B,$B21,ConfirmedRaw!CQ:CQ)</f>
        <v>0</v>
      </c>
      <c r="CP21">
        <f>SUMIF(ConfirmedRaw!$B:$B,$B21,ConfirmedRaw!CR:CR)</f>
        <v>0</v>
      </c>
      <c r="CQ21">
        <f>SUMIF(ConfirmedRaw!$B:$B,$B21,ConfirmedRaw!CS:CS)</f>
        <v>0</v>
      </c>
      <c r="CR21">
        <f>SUMIF(ConfirmedRaw!$B:$B,$B21,ConfirmedRaw!CT:CT)</f>
        <v>0</v>
      </c>
      <c r="CS21">
        <f>SUMIF(ConfirmedRaw!$B:$B,$B21,ConfirmedRaw!CU:CU)</f>
        <v>0</v>
      </c>
      <c r="CT21">
        <f>SUMIF(ConfirmedRaw!$B:$B,$B21,ConfirmedRaw!CV:CV)</f>
        <v>0</v>
      </c>
      <c r="CU21">
        <f>SUMIF(ConfirmedRaw!$B:$B,$B21,ConfirmedRaw!CW:CW)</f>
        <v>0</v>
      </c>
      <c r="CV21">
        <f>SUMIF(ConfirmedRaw!$B:$B,$B21,ConfirmedRaw!CX:CX)</f>
        <v>0</v>
      </c>
      <c r="CW21">
        <f>SUMIF(ConfirmedRaw!$B:$B,$B21,ConfirmedRaw!CY:CY)</f>
        <v>0</v>
      </c>
      <c r="CX21">
        <f>SUMIF(ConfirmedRaw!$B:$B,$B21,ConfirmedRaw!CZ:CZ)</f>
        <v>0</v>
      </c>
      <c r="CY21">
        <f>SUMIF(ConfirmedRaw!$B:$B,$B21,ConfirmedRaw!DA:DA)</f>
        <v>0</v>
      </c>
      <c r="CZ21">
        <f>SUMIF(ConfirmedRaw!$B:$B,$B21,ConfirmedRaw!DB:DB)</f>
        <v>0</v>
      </c>
      <c r="DA21">
        <f>SUMIF(ConfirmedRaw!$B:$B,$B21,ConfirmedRaw!DC:DC)</f>
        <v>0</v>
      </c>
      <c r="DB21">
        <f>SUMIF(ConfirmedRaw!$B:$B,$B21,ConfirmedRaw!DD:DD)</f>
        <v>0</v>
      </c>
      <c r="DC21">
        <f>SUMIF(ConfirmedRaw!$B:$B,$B21,ConfirmedRaw!DE:DE)</f>
        <v>0</v>
      </c>
      <c r="DD21">
        <f>SUMIF(ConfirmedRaw!$B:$B,$B21,ConfirmedRaw!DF:DF)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1000</v>
      </c>
      <c r="BV22">
        <f>SUMIF(ConfirmedRaw!$B:$B,$B22,ConfirmedRaw!BX:BX)</f>
        <v>1049</v>
      </c>
      <c r="BW22">
        <f>SUMIF(ConfirmedRaw!$B:$B,$B22,ConfirmedRaw!BY:BY)</f>
        <v>1114</v>
      </c>
      <c r="BX22">
        <f>SUMIF(ConfirmedRaw!$B:$B,$B22,ConfirmedRaw!BZ:BZ)</f>
        <v>1189</v>
      </c>
      <c r="BY22">
        <f>SUMIF(ConfirmedRaw!$B:$B,$B22,ConfirmedRaw!CA:CA)</f>
        <v>1309</v>
      </c>
      <c r="BZ22">
        <f>SUMIF(ConfirmedRaw!$B:$B,$B22,ConfirmedRaw!CB:CB)</f>
        <v>1375</v>
      </c>
      <c r="CA22">
        <f>SUMIF(ConfirmedRaw!$B:$B,$B22,ConfirmedRaw!CC:CC)</f>
        <v>1481</v>
      </c>
      <c r="CB22">
        <f>SUMIF(ConfirmedRaw!$B:$B,$B22,ConfirmedRaw!CD:CD)</f>
        <v>1623</v>
      </c>
      <c r="CC22">
        <f>SUMIF(ConfirmedRaw!$B:$B,$B22,ConfirmedRaw!CE:CE)</f>
        <v>1910</v>
      </c>
      <c r="CD22">
        <f>SUMIF(ConfirmedRaw!$B:$B,$B22,ConfirmedRaw!CF:CF)</f>
        <v>2108</v>
      </c>
      <c r="CE22">
        <f>SUMIF(ConfirmedRaw!$B:$B,$B22,ConfirmedRaw!CG:CG)</f>
        <v>2299</v>
      </c>
      <c r="CF22">
        <f>SUMIF(ConfirmedRaw!$B:$B,$B22,ConfirmedRaw!CH:CH)</f>
        <v>2532</v>
      </c>
      <c r="CG22">
        <f>SUMIF(ConfirmedRaw!$B:$B,$B22,ConfirmedRaw!CI:CI)</f>
        <v>2918</v>
      </c>
      <c r="CH22">
        <f>SUMIF(ConfirmedRaw!$B:$B,$B22,ConfirmedRaw!CJ:CJ)</f>
        <v>3252</v>
      </c>
      <c r="CI22">
        <f>SUMIF(ConfirmedRaw!$B:$B,$B22,ConfirmedRaw!CK:CK)</f>
        <v>3699</v>
      </c>
      <c r="CJ22">
        <f>SUMIF(ConfirmedRaw!$B:$B,$B22,ConfirmedRaw!CL:CL)</f>
        <v>4427</v>
      </c>
      <c r="CK22">
        <f>SUMIF(ConfirmedRaw!$B:$B,$B22,ConfirmedRaw!CM:CM)</f>
        <v>5050</v>
      </c>
      <c r="CL22">
        <f>SUMIF(ConfirmedRaw!$B:$B,$B22,ConfirmedRaw!CN:CN)</f>
        <v>5992</v>
      </c>
      <c r="CM22">
        <f>SUMIF(ConfirmedRaw!$B:$B,$B22,ConfirmedRaw!CO:CO)</f>
        <v>6588</v>
      </c>
      <c r="CN22">
        <f>SUMIF(ConfirmedRaw!$B:$B,$B22,ConfirmedRaw!CP:CP)</f>
        <v>8014</v>
      </c>
      <c r="CO22">
        <f>SUMIF(ConfirmedRaw!$B:$B,$B22,ConfirmedRaw!CQ:CQ)</f>
        <v>0</v>
      </c>
      <c r="CP22">
        <f>SUMIF(ConfirmedRaw!$B:$B,$B22,ConfirmedRaw!CR:CR)</f>
        <v>0</v>
      </c>
      <c r="CQ22">
        <f>SUMIF(ConfirmedRaw!$B:$B,$B22,ConfirmedRaw!CS:CS)</f>
        <v>0</v>
      </c>
      <c r="CR22">
        <f>SUMIF(ConfirmedRaw!$B:$B,$B22,ConfirmedRaw!CT:CT)</f>
        <v>0</v>
      </c>
      <c r="CS22">
        <f>SUMIF(ConfirmedRaw!$B:$B,$B22,ConfirmedRaw!CU:CU)</f>
        <v>0</v>
      </c>
      <c r="CT22">
        <f>SUMIF(ConfirmedRaw!$B:$B,$B22,ConfirmedRaw!CV:CV)</f>
        <v>0</v>
      </c>
      <c r="CU22">
        <f>SUMIF(ConfirmedRaw!$B:$B,$B22,ConfirmedRaw!CW:CW)</f>
        <v>0</v>
      </c>
      <c r="CV22">
        <f>SUMIF(ConfirmedRaw!$B:$B,$B22,ConfirmedRaw!CX:CX)</f>
        <v>0</v>
      </c>
      <c r="CW22">
        <f>SUMIF(ConfirmedRaw!$B:$B,$B22,ConfirmedRaw!CY:CY)</f>
        <v>0</v>
      </c>
      <c r="CX22">
        <f>SUMIF(ConfirmedRaw!$B:$B,$B22,ConfirmedRaw!CZ:CZ)</f>
        <v>0</v>
      </c>
      <c r="CY22">
        <f>SUMIF(ConfirmedRaw!$B:$B,$B22,ConfirmedRaw!DA:DA)</f>
        <v>0</v>
      </c>
      <c r="CZ22">
        <f>SUMIF(ConfirmedRaw!$B:$B,$B22,ConfirmedRaw!DB:DB)</f>
        <v>0</v>
      </c>
      <c r="DA22">
        <f>SUMIF(ConfirmedRaw!$B:$B,$B22,ConfirmedRaw!DC:DC)</f>
        <v>0</v>
      </c>
      <c r="DB22">
        <f>SUMIF(ConfirmedRaw!$B:$B,$B22,ConfirmedRaw!DD:DD)</f>
        <v>0</v>
      </c>
      <c r="DC22">
        <f>SUMIF(ConfirmedRaw!$B:$B,$B22,ConfirmedRaw!DE:DE)</f>
        <v>0</v>
      </c>
      <c r="DD22">
        <f>SUMIF(ConfirmedRaw!$B:$B,$B22,ConfirmedRaw!DF:DF)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2908</v>
      </c>
      <c r="BV23">
        <f>SUMIF(ConfirmedRaw!$B:$B,$B23,ConfirmedRaw!BX:BX)</f>
        <v>3116</v>
      </c>
      <c r="BW23">
        <f>SUMIF(ConfirmedRaw!$B:$B,$B23,ConfirmedRaw!BY:BY)</f>
        <v>3333</v>
      </c>
      <c r="BX23">
        <f>SUMIF(ConfirmedRaw!$B:$B,$B23,ConfirmedRaw!BZ:BZ)</f>
        <v>3483</v>
      </c>
      <c r="BY23">
        <f>SUMIF(ConfirmedRaw!$B:$B,$B23,ConfirmedRaw!CA:CA)</f>
        <v>3662</v>
      </c>
      <c r="BZ23">
        <f>SUMIF(ConfirmedRaw!$B:$B,$B23,ConfirmedRaw!CB:CB)</f>
        <v>3793</v>
      </c>
      <c r="CA23">
        <f>SUMIF(ConfirmedRaw!$B:$B,$B23,ConfirmedRaw!CC:CC)</f>
        <v>3963</v>
      </c>
      <c r="CB23">
        <f>SUMIF(ConfirmedRaw!$B:$B,$B23,ConfirmedRaw!CD:CD)</f>
        <v>4119</v>
      </c>
      <c r="CC23">
        <f>SUMIF(ConfirmedRaw!$B:$B,$B23,ConfirmedRaw!CE:CE)</f>
        <v>4228</v>
      </c>
      <c r="CD23">
        <f>SUMIF(ConfirmedRaw!$B:$B,$B23,ConfirmedRaw!CF:CF)</f>
        <v>4346</v>
      </c>
      <c r="CE23">
        <f>SUMIF(ConfirmedRaw!$B:$B,$B23,ConfirmedRaw!CG:CG)</f>
        <v>4530</v>
      </c>
      <c r="CF23">
        <f>SUMIF(ConfirmedRaw!$B:$B,$B23,ConfirmedRaw!CH:CH)</f>
        <v>4683</v>
      </c>
      <c r="CG23">
        <f>SUMIF(ConfirmedRaw!$B:$B,$B23,ConfirmedRaw!CI:CI)</f>
        <v>4817</v>
      </c>
      <c r="CH23">
        <f>SUMIF(ConfirmedRaw!$B:$B,$B23,ConfirmedRaw!CJ:CJ)</f>
        <v>4987</v>
      </c>
      <c r="CI23">
        <f>SUMIF(ConfirmedRaw!$B:$B,$B23,ConfirmedRaw!CK:CK)</f>
        <v>5072</v>
      </c>
      <c r="CJ23">
        <f>SUMIF(ConfirmedRaw!$B:$B,$B23,ConfirmedRaw!CL:CL)</f>
        <v>5182</v>
      </c>
      <c r="CK23">
        <f>SUMIF(ConfirmedRaw!$B:$B,$B23,ConfirmedRaw!CM:CM)</f>
        <v>5251</v>
      </c>
      <c r="CL23">
        <f>SUMIF(ConfirmedRaw!$B:$B,$B23,ConfirmedRaw!CN:CN)</f>
        <v>5305</v>
      </c>
      <c r="CM23">
        <f>SUMIF(ConfirmedRaw!$B:$B,$B23,ConfirmedRaw!CO:CO)</f>
        <v>5389</v>
      </c>
      <c r="CN23">
        <f>SUMIF(ConfirmedRaw!$B:$B,$B23,ConfirmedRaw!CP:CP)</f>
        <v>5425</v>
      </c>
      <c r="CO23">
        <f>SUMIF(ConfirmedRaw!$B:$B,$B23,ConfirmedRaw!CQ:CQ)</f>
        <v>0</v>
      </c>
      <c r="CP23">
        <f>SUMIF(ConfirmedRaw!$B:$B,$B23,ConfirmedRaw!CR:CR)</f>
        <v>0</v>
      </c>
      <c r="CQ23">
        <f>SUMIF(ConfirmedRaw!$B:$B,$B23,ConfirmedRaw!CS:CS)</f>
        <v>0</v>
      </c>
      <c r="CR23">
        <f>SUMIF(ConfirmedRaw!$B:$B,$B23,ConfirmedRaw!CT:CT)</f>
        <v>0</v>
      </c>
      <c r="CS23">
        <f>SUMIF(ConfirmedRaw!$B:$B,$B23,ConfirmedRaw!CU:CU)</f>
        <v>0</v>
      </c>
      <c r="CT23">
        <f>SUMIF(ConfirmedRaw!$B:$B,$B23,ConfirmedRaw!CV:CV)</f>
        <v>0</v>
      </c>
      <c r="CU23">
        <f>SUMIF(ConfirmedRaw!$B:$B,$B23,ConfirmedRaw!CW:CW)</f>
        <v>0</v>
      </c>
      <c r="CV23">
        <f>SUMIF(ConfirmedRaw!$B:$B,$B23,ConfirmedRaw!CX:CX)</f>
        <v>0</v>
      </c>
      <c r="CW23">
        <f>SUMIF(ConfirmedRaw!$B:$B,$B23,ConfirmedRaw!CY:CY)</f>
        <v>0</v>
      </c>
      <c r="CX23">
        <f>SUMIF(ConfirmedRaw!$B:$B,$B23,ConfirmedRaw!CZ:CZ)</f>
        <v>0</v>
      </c>
      <c r="CY23">
        <f>SUMIF(ConfirmedRaw!$B:$B,$B23,ConfirmedRaw!DA:DA)</f>
        <v>0</v>
      </c>
      <c r="CZ23">
        <f>SUMIF(ConfirmedRaw!$B:$B,$B23,ConfirmedRaw!DB:DB)</f>
        <v>0</v>
      </c>
      <c r="DA23">
        <f>SUMIF(ConfirmedRaw!$B:$B,$B23,ConfirmedRaw!DC:DC)</f>
        <v>0</v>
      </c>
      <c r="DB23">
        <f>SUMIF(ConfirmedRaw!$B:$B,$B23,ConfirmedRaw!DD:DD)</f>
        <v>0</v>
      </c>
      <c r="DC23">
        <f>SUMIF(ConfirmedRaw!$B:$B,$B23,ConfirmedRaw!DE:DE)</f>
        <v>0</v>
      </c>
      <c r="DD23">
        <f>SUMIF(ConfirmedRaw!$B:$B,$B23,ConfirmedRaw!DF:DF)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9560</v>
      </c>
      <c r="BV24">
        <f>SUMIF(ConfirmedRaw!$B:$B,$B24,ConfirmedRaw!BX:BX)</f>
        <v>11284</v>
      </c>
      <c r="BW24">
        <f>SUMIF(ConfirmedRaw!$B:$B,$B24,ConfirmedRaw!BY:BY)</f>
        <v>12437</v>
      </c>
      <c r="BX24">
        <f>SUMIF(ConfirmedRaw!$B:$B,$B24,ConfirmedRaw!BZ:BZ)</f>
        <v>12978</v>
      </c>
      <c r="BY24">
        <f>SUMIF(ConfirmedRaw!$B:$B,$B24,ConfirmedRaw!CA:CA)</f>
        <v>15756</v>
      </c>
      <c r="BZ24">
        <f>SUMIF(ConfirmedRaw!$B:$B,$B24,ConfirmedRaw!CB:CB)</f>
        <v>16563</v>
      </c>
      <c r="CA24">
        <f>SUMIF(ConfirmedRaw!$B:$B,$B24,ConfirmedRaw!CC:CC)</f>
        <v>17872</v>
      </c>
      <c r="CB24">
        <f>SUMIF(ConfirmedRaw!$B:$B,$B24,ConfirmedRaw!CD:CD)</f>
        <v>19141</v>
      </c>
      <c r="CC24">
        <f>SUMIF(ConfirmedRaw!$B:$B,$B24,ConfirmedRaw!CE:CE)</f>
        <v>20654</v>
      </c>
      <c r="CD24">
        <f>SUMIF(ConfirmedRaw!$B:$B,$B24,ConfirmedRaw!CF:CF)</f>
        <v>22059</v>
      </c>
      <c r="CE24">
        <f>SUMIF(ConfirmedRaw!$B:$B,$B24,ConfirmedRaw!CG:CG)</f>
        <v>23316</v>
      </c>
      <c r="CF24">
        <f>SUMIF(ConfirmedRaw!$B:$B,$B24,ConfirmedRaw!CH:CH)</f>
        <v>24298</v>
      </c>
      <c r="CG24">
        <f>SUMIF(ConfirmedRaw!$B:$B,$B24,ConfirmedRaw!CI:CI)</f>
        <v>25679</v>
      </c>
      <c r="CH24">
        <f>SUMIF(ConfirmedRaw!$B:$B,$B24,ConfirmedRaw!CJ:CJ)</f>
        <v>27034</v>
      </c>
      <c r="CI24">
        <f>SUMIF(ConfirmedRaw!$B:$B,$B24,ConfirmedRaw!CK:CK)</f>
        <v>28208</v>
      </c>
      <c r="CJ24">
        <f>SUMIF(ConfirmedRaw!$B:$B,$B24,ConfirmedRaw!CL:CL)</f>
        <v>30808</v>
      </c>
      <c r="CK24">
        <f>SUMIF(ConfirmedRaw!$B:$B,$B24,ConfirmedRaw!CM:CM)</f>
        <v>32813</v>
      </c>
      <c r="CL24">
        <f>SUMIF(ConfirmedRaw!$B:$B,$B24,ConfirmedRaw!CN:CN)</f>
        <v>34355</v>
      </c>
      <c r="CM24">
        <f>SUMIF(ConfirmedRaw!$B:$B,$B24,ConfirmedRaw!CO:CO)</f>
        <v>35632</v>
      </c>
      <c r="CN24">
        <f>SUMIF(ConfirmedRaw!$B:$B,$B24,ConfirmedRaw!CP:CP)</f>
        <v>37657</v>
      </c>
      <c r="CO24">
        <f>SUMIF(ConfirmedRaw!$B:$B,$B24,ConfirmedRaw!CQ:CQ)</f>
        <v>0</v>
      </c>
      <c r="CP24">
        <f>SUMIF(ConfirmedRaw!$B:$B,$B24,ConfirmedRaw!CR:CR)</f>
        <v>0</v>
      </c>
      <c r="CQ24">
        <f>SUMIF(ConfirmedRaw!$B:$B,$B24,ConfirmedRaw!CS:CS)</f>
        <v>0</v>
      </c>
      <c r="CR24">
        <f>SUMIF(ConfirmedRaw!$B:$B,$B24,ConfirmedRaw!CT:CT)</f>
        <v>0</v>
      </c>
      <c r="CS24">
        <f>SUMIF(ConfirmedRaw!$B:$B,$B24,ConfirmedRaw!CU:CU)</f>
        <v>0</v>
      </c>
      <c r="CT24">
        <f>SUMIF(ConfirmedRaw!$B:$B,$B24,ConfirmedRaw!CV:CV)</f>
        <v>0</v>
      </c>
      <c r="CU24">
        <f>SUMIF(ConfirmedRaw!$B:$B,$B24,ConfirmedRaw!CW:CW)</f>
        <v>0</v>
      </c>
      <c r="CV24">
        <f>SUMIF(ConfirmedRaw!$B:$B,$B24,ConfirmedRaw!CX:CX)</f>
        <v>0</v>
      </c>
      <c r="CW24">
        <f>SUMIF(ConfirmedRaw!$B:$B,$B24,ConfirmedRaw!CY:CY)</f>
        <v>0</v>
      </c>
      <c r="CX24">
        <f>SUMIF(ConfirmedRaw!$B:$B,$B24,ConfirmedRaw!CZ:CZ)</f>
        <v>0</v>
      </c>
      <c r="CY24">
        <f>SUMIF(ConfirmedRaw!$B:$B,$B24,ConfirmedRaw!DA:DA)</f>
        <v>0</v>
      </c>
      <c r="CZ24">
        <f>SUMIF(ConfirmedRaw!$B:$B,$B24,ConfirmedRaw!DB:DB)</f>
        <v>0</v>
      </c>
      <c r="DA24">
        <f>SUMIF(ConfirmedRaw!$B:$B,$B24,ConfirmedRaw!DC:DC)</f>
        <v>0</v>
      </c>
      <c r="DB24">
        <f>SUMIF(ConfirmedRaw!$B:$B,$B24,ConfirmedRaw!DD:DD)</f>
        <v>0</v>
      </c>
      <c r="DC24">
        <f>SUMIF(ConfirmedRaw!$B:$B,$B24,ConfirmedRaw!DE:DE)</f>
        <v>0</v>
      </c>
      <c r="DD24">
        <f>SUMIF(ConfirmedRaw!$B:$B,$B24,ConfirmedRaw!DF:DF)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1415</v>
      </c>
      <c r="BV25">
        <f>SUMIF(ConfirmedRaw!$B:$B,$B25,ConfirmedRaw!BX:BX)</f>
        <v>1544</v>
      </c>
      <c r="BW25">
        <f>SUMIF(ConfirmedRaw!$B:$B,$B25,ConfirmedRaw!BY:BY)</f>
        <v>1613</v>
      </c>
      <c r="BX25">
        <f>SUMIF(ConfirmedRaw!$B:$B,$B25,ConfirmedRaw!BZ:BZ)</f>
        <v>1673</v>
      </c>
      <c r="BY25">
        <f>SUMIF(ConfirmedRaw!$B:$B,$B25,ConfirmedRaw!CA:CA)</f>
        <v>1735</v>
      </c>
      <c r="BZ25">
        <f>SUMIF(ConfirmedRaw!$B:$B,$B25,ConfirmedRaw!CB:CB)</f>
        <v>1755</v>
      </c>
      <c r="CA25">
        <f>SUMIF(ConfirmedRaw!$B:$B,$B25,ConfirmedRaw!CC:CC)</f>
        <v>1832</v>
      </c>
      <c r="CB25">
        <f>SUMIF(ConfirmedRaw!$B:$B,$B25,ConfirmedRaw!CD:CD)</f>
        <v>1884</v>
      </c>
      <c r="CC25">
        <f>SUMIF(ConfirmedRaw!$B:$B,$B25,ConfirmedRaw!CE:CE)</f>
        <v>1955</v>
      </c>
      <c r="CD25">
        <f>SUMIF(ConfirmedRaw!$B:$B,$B25,ConfirmedRaw!CF:CF)</f>
        <v>2011</v>
      </c>
      <c r="CE25">
        <f>SUMIF(ConfirmedRaw!$B:$B,$B25,ConfirmedRaw!CG:CG)</f>
        <v>2081</v>
      </c>
      <c r="CF25">
        <f>SUMIF(ConfirmedRaw!$B:$B,$B25,ConfirmedRaw!CH:CH)</f>
        <v>2114</v>
      </c>
      <c r="CG25">
        <f>SUMIF(ConfirmedRaw!$B:$B,$B25,ConfirmedRaw!CI:CI)</f>
        <v>2145</v>
      </c>
      <c r="CH25">
        <f>SUMIF(ConfirmedRaw!$B:$B,$B25,ConfirmedRaw!CJ:CJ)</f>
        <v>2170</v>
      </c>
      <c r="CI25">
        <f>SUMIF(ConfirmedRaw!$B:$B,$B25,ConfirmedRaw!CK:CK)</f>
        <v>2192</v>
      </c>
      <c r="CJ25">
        <f>SUMIF(ConfirmedRaw!$B:$B,$B25,ConfirmedRaw!CL:CL)</f>
        <v>2207</v>
      </c>
      <c r="CK25">
        <f>SUMIF(ConfirmedRaw!$B:$B,$B25,ConfirmedRaw!CM:CM)</f>
        <v>2224</v>
      </c>
      <c r="CL25">
        <f>SUMIF(ConfirmedRaw!$B:$B,$B25,ConfirmedRaw!CN:CN)</f>
        <v>2235</v>
      </c>
      <c r="CM25">
        <f>SUMIF(ConfirmedRaw!$B:$B,$B25,ConfirmedRaw!CO:CO)</f>
        <v>2235</v>
      </c>
      <c r="CN25">
        <f>SUMIF(ConfirmedRaw!$B:$B,$B25,ConfirmedRaw!CP:CP)</f>
        <v>2245</v>
      </c>
      <c r="CO25">
        <f>SUMIF(ConfirmedRaw!$B:$B,$B25,ConfirmedRaw!CQ:CQ)</f>
        <v>0</v>
      </c>
      <c r="CP25">
        <f>SUMIF(ConfirmedRaw!$B:$B,$B25,ConfirmedRaw!CR:CR)</f>
        <v>0</v>
      </c>
      <c r="CQ25">
        <f>SUMIF(ConfirmedRaw!$B:$B,$B25,ConfirmedRaw!CS:CS)</f>
        <v>0</v>
      </c>
      <c r="CR25">
        <f>SUMIF(ConfirmedRaw!$B:$B,$B25,ConfirmedRaw!CT:CT)</f>
        <v>0</v>
      </c>
      <c r="CS25">
        <f>SUMIF(ConfirmedRaw!$B:$B,$B25,ConfirmedRaw!CU:CU)</f>
        <v>0</v>
      </c>
      <c r="CT25">
        <f>SUMIF(ConfirmedRaw!$B:$B,$B25,ConfirmedRaw!CV:CV)</f>
        <v>0</v>
      </c>
      <c r="CU25">
        <f>SUMIF(ConfirmedRaw!$B:$B,$B25,ConfirmedRaw!CW:CW)</f>
        <v>0</v>
      </c>
      <c r="CV25">
        <f>SUMIF(ConfirmedRaw!$B:$B,$B25,ConfirmedRaw!CX:CX)</f>
        <v>0</v>
      </c>
      <c r="CW25">
        <f>SUMIF(ConfirmedRaw!$B:$B,$B25,ConfirmedRaw!CY:CY)</f>
        <v>0</v>
      </c>
      <c r="CX25">
        <f>SUMIF(ConfirmedRaw!$B:$B,$B25,ConfirmedRaw!CZ:CZ)</f>
        <v>0</v>
      </c>
      <c r="CY25">
        <f>SUMIF(ConfirmedRaw!$B:$B,$B25,ConfirmedRaw!DA:DA)</f>
        <v>0</v>
      </c>
      <c r="CZ25">
        <f>SUMIF(ConfirmedRaw!$B:$B,$B25,ConfirmedRaw!DB:DB)</f>
        <v>0</v>
      </c>
      <c r="DA25">
        <f>SUMIF(ConfirmedRaw!$B:$B,$B25,ConfirmedRaw!DC:DC)</f>
        <v>0</v>
      </c>
      <c r="DB25">
        <f>SUMIF(ConfirmedRaw!$B:$B,$B25,ConfirmedRaw!DD:DD)</f>
        <v>0</v>
      </c>
      <c r="DC25">
        <f>SUMIF(ConfirmedRaw!$B:$B,$B25,ConfirmedRaw!DE:DE)</f>
        <v>0</v>
      </c>
      <c r="DD25">
        <f>SUMIF(ConfirmedRaw!$B:$B,$B25,ConfirmedRaw!DF:DF)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569</v>
      </c>
      <c r="BV26">
        <f>SUMIF(ConfirmedRaw!$B:$B,$B26,ConfirmedRaw!BX:BX)</f>
        <v>643</v>
      </c>
      <c r="BW26">
        <f>SUMIF(ConfirmedRaw!$B:$B,$B26,ConfirmedRaw!BY:BY)</f>
        <v>672</v>
      </c>
      <c r="BX26">
        <f>SUMIF(ConfirmedRaw!$B:$B,$B26,ConfirmedRaw!BZ:BZ)</f>
        <v>688</v>
      </c>
      <c r="BY26">
        <f>SUMIF(ConfirmedRaw!$B:$B,$B26,ConfirmedRaw!CA:CA)</f>
        <v>700</v>
      </c>
      <c r="BZ26">
        <f>SUMIF(ConfirmedRaw!$B:$B,$B26,ConfirmedRaw!CB:CB)</f>
        <v>756</v>
      </c>
      <c r="CA26">
        <f>SUMIF(ConfirmedRaw!$B:$B,$B26,ConfirmedRaw!CC:CC)</f>
        <v>811</v>
      </c>
      <c r="CB26">
        <f>SUMIF(ConfirmedRaw!$B:$B,$B26,ConfirmedRaw!CD:CD)</f>
        <v>823</v>
      </c>
      <c r="CC26">
        <f>SUMIF(ConfirmedRaw!$B:$B,$B26,ConfirmedRaw!CE:CE)</f>
        <v>887</v>
      </c>
      <c r="CD26">
        <f>SUMIF(ConfirmedRaw!$B:$B,$B26,ConfirmedRaw!CF:CF)</f>
        <v>925</v>
      </c>
      <c r="CE26">
        <f>SUMIF(ConfirmedRaw!$B:$B,$B26,ConfirmedRaw!CG:CG)</f>
        <v>1040</v>
      </c>
      <c r="CF26">
        <f>SUMIF(ConfirmedRaw!$B:$B,$B26,ConfirmedRaw!CH:CH)</f>
        <v>1136</v>
      </c>
      <c r="CG26">
        <f>SUMIF(ConfirmedRaw!$B:$B,$B26,ConfirmedRaw!CI:CI)</f>
        <v>1361</v>
      </c>
      <c r="CH26">
        <f>SUMIF(ConfirmedRaw!$B:$B,$B26,ConfirmedRaw!CJ:CJ)</f>
        <v>1528</v>
      </c>
      <c r="CI26">
        <f>SUMIF(ConfirmedRaw!$B:$B,$B26,ConfirmedRaw!CK:CK)</f>
        <v>1671</v>
      </c>
      <c r="CJ26">
        <f>SUMIF(ConfirmedRaw!$B:$B,$B26,ConfirmedRaw!CL:CL)</f>
        <v>1700</v>
      </c>
      <c r="CK26">
        <f>SUMIF(ConfirmedRaw!$B:$B,$B26,ConfirmedRaw!CM:CM)</f>
        <v>1740</v>
      </c>
      <c r="CL26">
        <f>SUMIF(ConfirmedRaw!$B:$B,$B26,ConfirmedRaw!CN:CN)</f>
        <v>1773</v>
      </c>
      <c r="CM26">
        <f>SUMIF(ConfirmedRaw!$B:$B,$B26,ConfirmedRaw!CO:CO)</f>
        <v>1881</v>
      </c>
      <c r="CN26">
        <f>SUMIF(ConfirmedRaw!$B:$B,$B26,ConfirmedRaw!CP:CP)</f>
        <v>1907</v>
      </c>
      <c r="CO26">
        <f>SUMIF(ConfirmedRaw!$B:$B,$B26,ConfirmedRaw!CQ:CQ)</f>
        <v>0</v>
      </c>
      <c r="CP26">
        <f>SUMIF(ConfirmedRaw!$B:$B,$B26,ConfirmedRaw!CR:CR)</f>
        <v>0</v>
      </c>
      <c r="CQ26">
        <f>SUMIF(ConfirmedRaw!$B:$B,$B26,ConfirmedRaw!CS:CS)</f>
        <v>0</v>
      </c>
      <c r="CR26">
        <f>SUMIF(ConfirmedRaw!$B:$B,$B26,ConfirmedRaw!CT:CT)</f>
        <v>0</v>
      </c>
      <c r="CS26">
        <f>SUMIF(ConfirmedRaw!$B:$B,$B26,ConfirmedRaw!CU:CU)</f>
        <v>0</v>
      </c>
      <c r="CT26">
        <f>SUMIF(ConfirmedRaw!$B:$B,$B26,ConfirmedRaw!CV:CV)</f>
        <v>0</v>
      </c>
      <c r="CU26">
        <f>SUMIF(ConfirmedRaw!$B:$B,$B26,ConfirmedRaw!CW:CW)</f>
        <v>0</v>
      </c>
      <c r="CV26">
        <f>SUMIF(ConfirmedRaw!$B:$B,$B26,ConfirmedRaw!CX:CX)</f>
        <v>0</v>
      </c>
      <c r="CW26">
        <f>SUMIF(ConfirmedRaw!$B:$B,$B26,ConfirmedRaw!CY:CY)</f>
        <v>0</v>
      </c>
      <c r="CX26">
        <f>SUMIF(ConfirmedRaw!$B:$B,$B26,ConfirmedRaw!CZ:CZ)</f>
        <v>0</v>
      </c>
      <c r="CY26">
        <f>SUMIF(ConfirmedRaw!$B:$B,$B26,ConfirmedRaw!DA:DA)</f>
        <v>0</v>
      </c>
      <c r="CZ26">
        <f>SUMIF(ConfirmedRaw!$B:$B,$B26,ConfirmedRaw!DB:DB)</f>
        <v>0</v>
      </c>
      <c r="DA26">
        <f>SUMIF(ConfirmedRaw!$B:$B,$B26,ConfirmedRaw!DC:DC)</f>
        <v>0</v>
      </c>
      <c r="DB26">
        <f>SUMIF(ConfirmedRaw!$B:$B,$B26,ConfirmedRaw!DD:DD)</f>
        <v>0</v>
      </c>
      <c r="DC26">
        <f>SUMIF(ConfirmedRaw!$B:$B,$B26,ConfirmedRaw!DE:DE)</f>
        <v>0</v>
      </c>
      <c r="DD26">
        <f>SUMIF(ConfirmedRaw!$B:$B,$B26,ConfirmedRaw!DF:DF)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6092</v>
      </c>
      <c r="BV27">
        <f>SUMIF(ConfirmedRaw!$B:$B,$B27,ConfirmedRaw!BX:BX)</f>
        <v>6857</v>
      </c>
      <c r="BW27">
        <f>SUMIF(ConfirmedRaw!$B:$B,$B27,ConfirmedRaw!BY:BY)</f>
        <v>7428</v>
      </c>
      <c r="BX27">
        <f>SUMIF(ConfirmedRaw!$B:$B,$B27,ConfirmedRaw!BZ:BZ)</f>
        <v>7851</v>
      </c>
      <c r="BY27">
        <f>SUMIF(ConfirmedRaw!$B:$B,$B27,ConfirmedRaw!CA:CA)</f>
        <v>8430</v>
      </c>
      <c r="BZ27">
        <f>SUMIF(ConfirmedRaw!$B:$B,$B27,ConfirmedRaw!CB:CB)</f>
        <v>8904</v>
      </c>
      <c r="CA27">
        <f>SUMIF(ConfirmedRaw!$B:$B,$B27,ConfirmedRaw!CC:CC)</f>
        <v>9248</v>
      </c>
      <c r="CB27">
        <f>SUMIF(ConfirmedRaw!$B:$B,$B27,ConfirmedRaw!CD:CD)</f>
        <v>9404</v>
      </c>
      <c r="CC27">
        <f>SUMIF(ConfirmedRaw!$B:$B,$B27,ConfirmedRaw!CE:CE)</f>
        <v>9968</v>
      </c>
      <c r="CD27">
        <f>SUMIF(ConfirmedRaw!$B:$B,$B27,ConfirmedRaw!CF:CF)</f>
        <v>10408</v>
      </c>
      <c r="CE27">
        <f>SUMIF(ConfirmedRaw!$B:$B,$B27,ConfirmedRaw!CG:CG)</f>
        <v>10743</v>
      </c>
      <c r="CF27">
        <f>SUMIF(ConfirmedRaw!$B:$B,$B27,ConfirmedRaw!CH:CH)</f>
        <v>11145</v>
      </c>
      <c r="CG27">
        <f>SUMIF(ConfirmedRaw!$B:$B,$B27,ConfirmedRaw!CI:CI)</f>
        <v>11586</v>
      </c>
      <c r="CH27">
        <f>SUMIF(ConfirmedRaw!$B:$B,$B27,ConfirmedRaw!CJ:CJ)</f>
        <v>12046</v>
      </c>
      <c r="CI27">
        <f>SUMIF(ConfirmedRaw!$B:$B,$B27,ConfirmedRaw!CK:CK)</f>
        <v>12501</v>
      </c>
      <c r="CJ27">
        <f>SUMIF(ConfirmedRaw!$B:$B,$B27,ConfirmedRaw!CL:CL)</f>
        <v>12758</v>
      </c>
      <c r="CK27">
        <f>SUMIF(ConfirmedRaw!$B:$B,$B27,ConfirmedRaw!CM:CM)</f>
        <v>12982</v>
      </c>
      <c r="CL27">
        <f>SUMIF(ConfirmedRaw!$B:$B,$B27,ConfirmedRaw!CN:CN)</f>
        <v>13265</v>
      </c>
      <c r="CM27">
        <f>SUMIF(ConfirmedRaw!$B:$B,$B27,ConfirmedRaw!CO:CO)</f>
        <v>13491</v>
      </c>
      <c r="CN27">
        <f>SUMIF(ConfirmedRaw!$B:$B,$B27,ConfirmedRaw!CP:CP)</f>
        <v>13713</v>
      </c>
      <c r="CO27">
        <f>SUMIF(ConfirmedRaw!$B:$B,$B27,ConfirmedRaw!CQ:CQ)</f>
        <v>0</v>
      </c>
      <c r="CP27">
        <f>SUMIF(ConfirmedRaw!$B:$B,$B27,ConfirmedRaw!CR:CR)</f>
        <v>0</v>
      </c>
      <c r="CQ27">
        <f>SUMIF(ConfirmedRaw!$B:$B,$B27,ConfirmedRaw!CS:CS)</f>
        <v>0</v>
      </c>
      <c r="CR27">
        <f>SUMIF(ConfirmedRaw!$B:$B,$B27,ConfirmedRaw!CT:CT)</f>
        <v>0</v>
      </c>
      <c r="CS27">
        <f>SUMIF(ConfirmedRaw!$B:$B,$B27,ConfirmedRaw!CU:CU)</f>
        <v>0</v>
      </c>
      <c r="CT27">
        <f>SUMIF(ConfirmedRaw!$B:$B,$B27,ConfirmedRaw!CV:CV)</f>
        <v>0</v>
      </c>
      <c r="CU27">
        <f>SUMIF(ConfirmedRaw!$B:$B,$B27,ConfirmedRaw!CW:CW)</f>
        <v>0</v>
      </c>
      <c r="CV27">
        <f>SUMIF(ConfirmedRaw!$B:$B,$B27,ConfirmedRaw!CX:CX)</f>
        <v>0</v>
      </c>
      <c r="CW27">
        <f>SUMIF(ConfirmedRaw!$B:$B,$B27,ConfirmedRaw!CY:CY)</f>
        <v>0</v>
      </c>
      <c r="CX27">
        <f>SUMIF(ConfirmedRaw!$B:$B,$B27,ConfirmedRaw!CZ:CZ)</f>
        <v>0</v>
      </c>
      <c r="CY27">
        <f>SUMIF(ConfirmedRaw!$B:$B,$B27,ConfirmedRaw!DA:DA)</f>
        <v>0</v>
      </c>
      <c r="CZ27">
        <f>SUMIF(ConfirmedRaw!$B:$B,$B27,ConfirmedRaw!DB:DB)</f>
        <v>0</v>
      </c>
      <c r="DA27">
        <f>SUMIF(ConfirmedRaw!$B:$B,$B27,ConfirmedRaw!DC:DC)</f>
        <v>0</v>
      </c>
      <c r="DB27">
        <f>SUMIF(ConfirmedRaw!$B:$B,$B27,ConfirmedRaw!DD:DD)</f>
        <v>0</v>
      </c>
      <c r="DC27">
        <f>SUMIF(ConfirmedRaw!$B:$B,$B27,ConfirmedRaw!DE:DE)</f>
        <v>0</v>
      </c>
      <c r="DD27">
        <f>SUMIF(ConfirmedRaw!$B:$B,$B27,ConfirmedRaw!DF:DF)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1446</v>
      </c>
      <c r="BV28">
        <f>SUMIF(ConfirmedRaw!$B:$B,$B28,ConfirmedRaw!BX:BX)</f>
        <v>1518</v>
      </c>
      <c r="BW28">
        <f>SUMIF(ConfirmedRaw!$B:$B,$B28,ConfirmedRaw!BY:BY)</f>
        <v>1615</v>
      </c>
      <c r="BX28">
        <f>SUMIF(ConfirmedRaw!$B:$B,$B28,ConfirmedRaw!BZ:BZ)</f>
        <v>1882</v>
      </c>
      <c r="BY28">
        <f>SUMIF(ConfirmedRaw!$B:$B,$B28,ConfirmedRaw!CA:CA)</f>
        <v>1927</v>
      </c>
      <c r="BZ28">
        <f>SUMIF(ConfirmedRaw!$B:$B,$B28,ConfirmedRaw!CB:CB)</f>
        <v>2176</v>
      </c>
      <c r="CA28">
        <f>SUMIF(ConfirmedRaw!$B:$B,$B28,ConfirmedRaw!CC:CC)</f>
        <v>2308</v>
      </c>
      <c r="CB28">
        <f>SUMIF(ConfirmedRaw!$B:$B,$B28,ConfirmedRaw!CD:CD)</f>
        <v>2487</v>
      </c>
      <c r="CC28">
        <f>SUMIF(ConfirmedRaw!$B:$B,$B28,ConfirmedRaw!CE:CE)</f>
        <v>2605</v>
      </c>
      <c r="CD28">
        <f>SUMIF(ConfirmedRaw!$B:$B,$B28,ConfirmedRaw!CF:CF)</f>
        <v>2769</v>
      </c>
      <c r="CE28">
        <f>SUMIF(ConfirmedRaw!$B:$B,$B28,ConfirmedRaw!CG:CG)</f>
        <v>2905</v>
      </c>
      <c r="CF28">
        <f>SUMIF(ConfirmedRaw!$B:$B,$B28,ConfirmedRaw!CH:CH)</f>
        <v>2974</v>
      </c>
      <c r="CG28">
        <f>SUMIF(ConfirmedRaw!$B:$B,$B28,ConfirmedRaw!CI:CI)</f>
        <v>3064</v>
      </c>
      <c r="CH28">
        <f>SUMIF(ConfirmedRaw!$B:$B,$B28,ConfirmedRaw!CJ:CJ)</f>
        <v>3161</v>
      </c>
      <c r="CI28">
        <f>SUMIF(ConfirmedRaw!$B:$B,$B28,ConfirmedRaw!CK:CK)</f>
        <v>3237</v>
      </c>
      <c r="CJ28">
        <f>SUMIF(ConfirmedRaw!$B:$B,$B28,ConfirmedRaw!CL:CL)</f>
        <v>3369</v>
      </c>
      <c r="CK28">
        <f>SUMIF(ConfirmedRaw!$B:$B,$B28,ConfirmedRaw!CM:CM)</f>
        <v>3489</v>
      </c>
      <c r="CL28">
        <f>SUMIF(ConfirmedRaw!$B:$B,$B28,ConfirmedRaw!CN:CN)</f>
        <v>3681</v>
      </c>
      <c r="CM28">
        <f>SUMIF(ConfirmedRaw!$B:$B,$B28,ConfirmedRaw!CO:CO)</f>
        <v>3783</v>
      </c>
      <c r="CN28">
        <f>SUMIF(ConfirmedRaw!$B:$B,$B28,ConfirmedRaw!CP:CP)</f>
        <v>3868</v>
      </c>
      <c r="CO28">
        <f>SUMIF(ConfirmedRaw!$B:$B,$B28,ConfirmedRaw!CQ:CQ)</f>
        <v>0</v>
      </c>
      <c r="CP28">
        <f>SUMIF(ConfirmedRaw!$B:$B,$B28,ConfirmedRaw!CR:CR)</f>
        <v>0</v>
      </c>
      <c r="CQ28">
        <f>SUMIF(ConfirmedRaw!$B:$B,$B28,ConfirmedRaw!CS:CS)</f>
        <v>0</v>
      </c>
      <c r="CR28">
        <f>SUMIF(ConfirmedRaw!$B:$B,$B28,ConfirmedRaw!CT:CT)</f>
        <v>0</v>
      </c>
      <c r="CS28">
        <f>SUMIF(ConfirmedRaw!$B:$B,$B28,ConfirmedRaw!CU:CU)</f>
        <v>0</v>
      </c>
      <c r="CT28">
        <f>SUMIF(ConfirmedRaw!$B:$B,$B28,ConfirmedRaw!CV:CV)</f>
        <v>0</v>
      </c>
      <c r="CU28">
        <f>SUMIF(ConfirmedRaw!$B:$B,$B28,ConfirmedRaw!CW:CW)</f>
        <v>0</v>
      </c>
      <c r="CV28">
        <f>SUMIF(ConfirmedRaw!$B:$B,$B28,ConfirmedRaw!CX:CX)</f>
        <v>0</v>
      </c>
      <c r="CW28">
        <f>SUMIF(ConfirmedRaw!$B:$B,$B28,ConfirmedRaw!CY:CY)</f>
        <v>0</v>
      </c>
      <c r="CX28">
        <f>SUMIF(ConfirmedRaw!$B:$B,$B28,ConfirmedRaw!CZ:CZ)</f>
        <v>0</v>
      </c>
      <c r="CY28">
        <f>SUMIF(ConfirmedRaw!$B:$B,$B28,ConfirmedRaw!DA:DA)</f>
        <v>0</v>
      </c>
      <c r="CZ28">
        <f>SUMIF(ConfirmedRaw!$B:$B,$B28,ConfirmedRaw!DB:DB)</f>
        <v>0</v>
      </c>
      <c r="DA28">
        <f>SUMIF(ConfirmedRaw!$B:$B,$B28,ConfirmedRaw!DC:DC)</f>
        <v>0</v>
      </c>
      <c r="DB28">
        <f>SUMIF(ConfirmedRaw!$B:$B,$B28,ConfirmedRaw!DD:DD)</f>
        <v>0</v>
      </c>
      <c r="DC28">
        <f>SUMIF(ConfirmedRaw!$B:$B,$B28,ConfirmedRaw!DE:DE)</f>
        <v>0</v>
      </c>
      <c r="DD28">
        <f>SUMIF(ConfirmedRaw!$B:$B,$B28,ConfirmedRaw!DF:DF)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6836</v>
      </c>
      <c r="BV29">
        <f>SUMIF(ConfirmedRaw!$B:$B,$B29,ConfirmedRaw!BX:BX)</f>
        <v>8044</v>
      </c>
      <c r="BW29">
        <f>SUMIF(ConfirmedRaw!$B:$B,$B29,ConfirmedRaw!BY:BY)</f>
        <v>9056</v>
      </c>
      <c r="BX29">
        <f>SUMIF(ConfirmedRaw!$B:$B,$B29,ConfirmedRaw!BZ:BZ)</f>
        <v>10360</v>
      </c>
      <c r="BY29">
        <f>SUMIF(ConfirmedRaw!$B:$B,$B29,ConfirmedRaw!CA:CA)</f>
        <v>11130</v>
      </c>
      <c r="BZ29">
        <f>SUMIF(ConfirmedRaw!$B:$B,$B29,ConfirmedRaw!CB:CB)</f>
        <v>12161</v>
      </c>
      <c r="CA29">
        <f>SUMIF(ConfirmedRaw!$B:$B,$B29,ConfirmedRaw!CC:CC)</f>
        <v>14034</v>
      </c>
      <c r="CB29">
        <f>SUMIF(ConfirmedRaw!$B:$B,$B29,ConfirmedRaw!CD:CD)</f>
        <v>16170</v>
      </c>
      <c r="CC29">
        <f>SUMIF(ConfirmedRaw!$B:$B,$B29,ConfirmedRaw!CE:CE)</f>
        <v>18092</v>
      </c>
      <c r="CD29">
        <f>SUMIF(ConfirmedRaw!$B:$B,$B29,ConfirmedRaw!CF:CF)</f>
        <v>19638</v>
      </c>
      <c r="CE29">
        <f>SUMIF(ConfirmedRaw!$B:$B,$B29,ConfirmedRaw!CG:CG)</f>
        <v>20727</v>
      </c>
      <c r="CF29">
        <f>SUMIF(ConfirmedRaw!$B:$B,$B29,ConfirmedRaw!CH:CH)</f>
        <v>22192</v>
      </c>
      <c r="CG29">
        <f>SUMIF(ConfirmedRaw!$B:$B,$B29,ConfirmedRaw!CI:CI)</f>
        <v>23430</v>
      </c>
      <c r="CH29">
        <f>SUMIF(ConfirmedRaw!$B:$B,$B29,ConfirmedRaw!CJ:CJ)</f>
        <v>25262</v>
      </c>
      <c r="CI29">
        <f>SUMIF(ConfirmedRaw!$B:$B,$B29,ConfirmedRaw!CK:CK)</f>
        <v>28320</v>
      </c>
      <c r="CJ29">
        <f>SUMIF(ConfirmedRaw!$B:$B,$B29,ConfirmedRaw!CL:CL)</f>
        <v>30425</v>
      </c>
      <c r="CK29">
        <f>SUMIF(ConfirmedRaw!$B:$B,$B29,ConfirmedRaw!CM:CM)</f>
        <v>33682</v>
      </c>
      <c r="CL29">
        <f>SUMIF(ConfirmedRaw!$B:$B,$B29,ConfirmedRaw!CN:CN)</f>
        <v>36658</v>
      </c>
      <c r="CM29">
        <f>SUMIF(ConfirmedRaw!$B:$B,$B29,ConfirmedRaw!CO:CO)</f>
        <v>38654</v>
      </c>
      <c r="CN29">
        <f>SUMIF(ConfirmedRaw!$B:$B,$B29,ConfirmedRaw!CP:CP)</f>
        <v>40743</v>
      </c>
      <c r="CO29">
        <f>SUMIF(ConfirmedRaw!$B:$B,$B29,ConfirmedRaw!CQ:CQ)</f>
        <v>0</v>
      </c>
      <c r="CP29">
        <f>SUMIF(ConfirmedRaw!$B:$B,$B29,ConfirmedRaw!CR:CR)</f>
        <v>0</v>
      </c>
      <c r="CQ29">
        <f>SUMIF(ConfirmedRaw!$B:$B,$B29,ConfirmedRaw!CS:CS)</f>
        <v>0</v>
      </c>
      <c r="CR29">
        <f>SUMIF(ConfirmedRaw!$B:$B,$B29,ConfirmedRaw!CT:CT)</f>
        <v>0</v>
      </c>
      <c r="CS29">
        <f>SUMIF(ConfirmedRaw!$B:$B,$B29,ConfirmedRaw!CU:CU)</f>
        <v>0</v>
      </c>
      <c r="CT29">
        <f>SUMIF(ConfirmedRaw!$B:$B,$B29,ConfirmedRaw!CV:CV)</f>
        <v>0</v>
      </c>
      <c r="CU29">
        <f>SUMIF(ConfirmedRaw!$B:$B,$B29,ConfirmedRaw!CW:CW)</f>
        <v>0</v>
      </c>
      <c r="CV29">
        <f>SUMIF(ConfirmedRaw!$B:$B,$B29,ConfirmedRaw!CX:CX)</f>
        <v>0</v>
      </c>
      <c r="CW29">
        <f>SUMIF(ConfirmedRaw!$B:$B,$B29,ConfirmedRaw!CY:CY)</f>
        <v>0</v>
      </c>
      <c r="CX29">
        <f>SUMIF(ConfirmedRaw!$B:$B,$B29,ConfirmedRaw!CZ:CZ)</f>
        <v>0</v>
      </c>
      <c r="CY29">
        <f>SUMIF(ConfirmedRaw!$B:$B,$B29,ConfirmedRaw!DA:DA)</f>
        <v>0</v>
      </c>
      <c r="CZ29">
        <f>SUMIF(ConfirmedRaw!$B:$B,$B29,ConfirmedRaw!DB:DB)</f>
        <v>0</v>
      </c>
      <c r="DA29">
        <f>SUMIF(ConfirmedRaw!$B:$B,$B29,ConfirmedRaw!DC:DC)</f>
        <v>0</v>
      </c>
      <c r="DB29">
        <f>SUMIF(ConfirmedRaw!$B:$B,$B29,ConfirmedRaw!DD:DD)</f>
        <v>0</v>
      </c>
      <c r="DC29">
        <f>SUMIF(ConfirmedRaw!$B:$B,$B29,ConfirmedRaw!DE:DE)</f>
        <v>0</v>
      </c>
      <c r="DD29">
        <f>SUMIF(ConfirmedRaw!$B:$B,$B29,ConfirmedRaw!DF:DF)</f>
        <v>0</v>
      </c>
    </row>
    <row r="30" spans="1:108" ht="15" thickBot="1" x14ac:dyDescent="0.35">
      <c r="A30" s="94" t="s">
        <v>600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3508</v>
      </c>
      <c r="BV30">
        <f>SUMIF(ConfirmedRaw!$B:$B,$B30,ConfirmedRaw!BX:BX)</f>
        <v>3858</v>
      </c>
      <c r="BW30">
        <f>SUMIF(ConfirmedRaw!$B:$B,$B30,ConfirmedRaw!BY:BY)</f>
        <v>4091</v>
      </c>
      <c r="BX30">
        <f>SUMIF(ConfirmedRaw!$B:$B,$B30,ConfirmedRaw!BZ:BZ)</f>
        <v>4472</v>
      </c>
      <c r="BY30">
        <f>SUMIF(ConfirmedRaw!$B:$B,$B30,ConfirmedRaw!CA:CA)</f>
        <v>4587</v>
      </c>
      <c r="BZ30">
        <f>SUMIF(ConfirmedRaw!$B:$B,$B30,ConfirmedRaw!CB:CB)</f>
        <v>4822</v>
      </c>
      <c r="CA30">
        <f>SUMIF(ConfirmedRaw!$B:$B,$B30,ConfirmedRaw!CC:CC)</f>
        <v>5017</v>
      </c>
      <c r="CB30">
        <f>SUMIF(ConfirmedRaw!$B:$B,$B30,ConfirmedRaw!CD:CD)</f>
        <v>5312</v>
      </c>
      <c r="CC30">
        <f>SUMIF(ConfirmedRaw!$B:$B,$B30,ConfirmedRaw!CE:CE)</f>
        <v>5569</v>
      </c>
      <c r="CD30">
        <f>SUMIF(ConfirmedRaw!$B:$B,$B30,ConfirmedRaw!CF:CF)</f>
        <v>5732</v>
      </c>
      <c r="CE30">
        <f>SUMIF(ConfirmedRaw!$B:$B,$B30,ConfirmedRaw!CG:CG)</f>
        <v>5831</v>
      </c>
      <c r="CF30">
        <f>SUMIF(ConfirmedRaw!$B:$B,$B30,ConfirmedRaw!CH:CH)</f>
        <v>5991</v>
      </c>
      <c r="CG30">
        <f>SUMIF(ConfirmedRaw!$B:$B,$B30,ConfirmedRaw!CI:CI)</f>
        <v>6059</v>
      </c>
      <c r="CH30">
        <f>SUMIF(ConfirmedRaw!$B:$B,$B30,ConfirmedRaw!CJ:CJ)</f>
        <v>6111</v>
      </c>
      <c r="CI30">
        <f>SUMIF(ConfirmedRaw!$B:$B,$B30,ConfirmedRaw!CK:CK)</f>
        <v>6216</v>
      </c>
      <c r="CJ30">
        <f>SUMIF(ConfirmedRaw!$B:$B,$B30,ConfirmedRaw!CL:CL)</f>
        <v>6433</v>
      </c>
      <c r="CK30">
        <f>SUMIF(ConfirmedRaw!$B:$B,$B30,ConfirmedRaw!CM:CM)</f>
        <v>6549</v>
      </c>
      <c r="CL30">
        <f>SUMIF(ConfirmedRaw!$B:$B,$B30,ConfirmedRaw!CN:CN)</f>
        <v>6606</v>
      </c>
      <c r="CM30">
        <f>SUMIF(ConfirmedRaw!$B:$B,$B30,ConfirmedRaw!CO:CO)</f>
        <v>6746</v>
      </c>
      <c r="CN30">
        <f>SUMIF(ConfirmedRaw!$B:$B,$B30,ConfirmedRaw!CP:CP)</f>
        <v>6900</v>
      </c>
      <c r="CO30">
        <f>SUMIF(ConfirmedRaw!$B:$B,$B30,ConfirmedRaw!CQ:CQ)</f>
        <v>0</v>
      </c>
      <c r="CP30">
        <f>SUMIF(ConfirmedRaw!$B:$B,$B30,ConfirmedRaw!CR:CR)</f>
        <v>0</v>
      </c>
      <c r="CQ30">
        <f>SUMIF(ConfirmedRaw!$B:$B,$B30,ConfirmedRaw!CS:CS)</f>
        <v>0</v>
      </c>
      <c r="CR30">
        <f>SUMIF(ConfirmedRaw!$B:$B,$B30,ConfirmedRaw!CT:CT)</f>
        <v>0</v>
      </c>
      <c r="CS30">
        <f>SUMIF(ConfirmedRaw!$B:$B,$B30,ConfirmedRaw!CU:CU)</f>
        <v>0</v>
      </c>
      <c r="CT30">
        <f>SUMIF(ConfirmedRaw!$B:$B,$B30,ConfirmedRaw!CV:CV)</f>
        <v>0</v>
      </c>
      <c r="CU30">
        <f>SUMIF(ConfirmedRaw!$B:$B,$B30,ConfirmedRaw!CW:CW)</f>
        <v>0</v>
      </c>
      <c r="CV30">
        <f>SUMIF(ConfirmedRaw!$B:$B,$B30,ConfirmedRaw!CX:CX)</f>
        <v>0</v>
      </c>
      <c r="CW30">
        <f>SUMIF(ConfirmedRaw!$B:$B,$B30,ConfirmedRaw!CY:CY)</f>
        <v>0</v>
      </c>
      <c r="CX30">
        <f>SUMIF(ConfirmedRaw!$B:$B,$B30,ConfirmedRaw!CZ:CZ)</f>
        <v>0</v>
      </c>
      <c r="CY30">
        <f>SUMIF(ConfirmedRaw!$B:$B,$B30,ConfirmedRaw!DA:DA)</f>
        <v>0</v>
      </c>
      <c r="CZ30">
        <f>SUMIF(ConfirmedRaw!$B:$B,$B30,ConfirmedRaw!DB:DB)</f>
        <v>0</v>
      </c>
      <c r="DA30">
        <f>SUMIF(ConfirmedRaw!$B:$B,$B30,ConfirmedRaw!DC:DC)</f>
        <v>0</v>
      </c>
      <c r="DB30">
        <f>SUMIF(ConfirmedRaw!$B:$B,$B30,ConfirmedRaw!DD:DD)</f>
        <v>0</v>
      </c>
      <c r="DC30">
        <f>SUMIF(ConfirmedRaw!$B:$B,$B30,ConfirmedRaw!DE:DE)</f>
        <v>0</v>
      </c>
      <c r="DD30">
        <f>SUMIF(ConfirmedRaw!$B:$B,$B30,ConfirmedRaw!DF:DF)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841</v>
      </c>
      <c r="BV31">
        <f>SUMIF(ConfirmedRaw!$B:$B,$B31,ConfirmedRaw!BX:BX)</f>
        <v>897</v>
      </c>
      <c r="BW31">
        <f>SUMIF(ConfirmedRaw!$B:$B,$B31,ConfirmedRaw!BY:BY)</f>
        <v>934</v>
      </c>
      <c r="BX31">
        <f>SUMIF(ConfirmedRaw!$B:$B,$B31,ConfirmedRaw!BZ:BZ)</f>
        <v>977</v>
      </c>
      <c r="BY31">
        <f>SUMIF(ConfirmedRaw!$B:$B,$B31,ConfirmedRaw!CA:CA)</f>
        <v>997</v>
      </c>
      <c r="BZ31">
        <f>SUMIF(ConfirmedRaw!$B:$B,$B31,ConfirmedRaw!CB:CB)</f>
        <v>1021</v>
      </c>
      <c r="CA31">
        <f>SUMIF(ConfirmedRaw!$B:$B,$B31,ConfirmedRaw!CC:CC)</f>
        <v>1059</v>
      </c>
      <c r="CB31">
        <f>SUMIF(ConfirmedRaw!$B:$B,$B31,ConfirmedRaw!CD:CD)</f>
        <v>1091</v>
      </c>
      <c r="CC31">
        <f>SUMIF(ConfirmedRaw!$B:$B,$B31,ConfirmedRaw!CE:CE)</f>
        <v>1124</v>
      </c>
      <c r="CD31">
        <f>SUMIF(ConfirmedRaw!$B:$B,$B31,ConfirmedRaw!CF:CF)</f>
        <v>1160</v>
      </c>
      <c r="CE31">
        <f>SUMIF(ConfirmedRaw!$B:$B,$B31,ConfirmedRaw!CG:CG)</f>
        <v>1188</v>
      </c>
      <c r="CF31">
        <f>SUMIF(ConfirmedRaw!$B:$B,$B31,ConfirmedRaw!CH:CH)</f>
        <v>1205</v>
      </c>
      <c r="CG31">
        <f>SUMIF(ConfirmedRaw!$B:$B,$B31,ConfirmedRaw!CI:CI)</f>
        <v>1212</v>
      </c>
      <c r="CH31">
        <f>SUMIF(ConfirmedRaw!$B:$B,$B31,ConfirmedRaw!CJ:CJ)</f>
        <v>1220</v>
      </c>
      <c r="CI31">
        <f>SUMIF(ConfirmedRaw!$B:$B,$B31,ConfirmedRaw!CK:CK)</f>
        <v>1248</v>
      </c>
      <c r="CJ31">
        <f>SUMIF(ConfirmedRaw!$B:$B,$B31,ConfirmedRaw!CL:CL)</f>
        <v>1268</v>
      </c>
      <c r="CK31">
        <f>SUMIF(ConfirmedRaw!$B:$B,$B31,ConfirmedRaw!CM:CM)</f>
        <v>1304</v>
      </c>
      <c r="CL31">
        <f>SUMIF(ConfirmedRaw!$B:$B,$B31,ConfirmedRaw!CN:CN)</f>
        <v>1317</v>
      </c>
      <c r="CM31">
        <f>SUMIF(ConfirmedRaw!$B:$B,$B31,ConfirmedRaw!CO:CO)</f>
        <v>1330</v>
      </c>
      <c r="CN31">
        <f>SUMIF(ConfirmedRaw!$B:$B,$B31,ConfirmedRaw!CP:CP)</f>
        <v>1335</v>
      </c>
      <c r="CO31">
        <f>SUMIF(ConfirmedRaw!$B:$B,$B31,ConfirmedRaw!CQ:CQ)</f>
        <v>0</v>
      </c>
      <c r="CP31">
        <f>SUMIF(ConfirmedRaw!$B:$B,$B31,ConfirmedRaw!CR:CR)</f>
        <v>0</v>
      </c>
      <c r="CQ31">
        <f>SUMIF(ConfirmedRaw!$B:$B,$B31,ConfirmedRaw!CS:CS)</f>
        <v>0</v>
      </c>
      <c r="CR31">
        <f>SUMIF(ConfirmedRaw!$B:$B,$B31,ConfirmedRaw!CT:CT)</f>
        <v>0</v>
      </c>
      <c r="CS31">
        <f>SUMIF(ConfirmedRaw!$B:$B,$B31,ConfirmedRaw!CU:CU)</f>
        <v>0</v>
      </c>
      <c r="CT31">
        <f>SUMIF(ConfirmedRaw!$B:$B,$B31,ConfirmedRaw!CV:CV)</f>
        <v>0</v>
      </c>
      <c r="CU31">
        <f>SUMIF(ConfirmedRaw!$B:$B,$B31,ConfirmedRaw!CW:CW)</f>
        <v>0</v>
      </c>
      <c r="CV31">
        <f>SUMIF(ConfirmedRaw!$B:$B,$B31,ConfirmedRaw!CX:CX)</f>
        <v>0</v>
      </c>
      <c r="CW31">
        <f>SUMIF(ConfirmedRaw!$B:$B,$B31,ConfirmedRaw!CY:CY)</f>
        <v>0</v>
      </c>
      <c r="CX31">
        <f>SUMIF(ConfirmedRaw!$B:$B,$B31,ConfirmedRaw!CZ:CZ)</f>
        <v>0</v>
      </c>
      <c r="CY31">
        <f>SUMIF(ConfirmedRaw!$B:$B,$B31,ConfirmedRaw!DA:DA)</f>
        <v>0</v>
      </c>
      <c r="CZ31">
        <f>SUMIF(ConfirmedRaw!$B:$B,$B31,ConfirmedRaw!DB:DB)</f>
        <v>0</v>
      </c>
      <c r="DA31">
        <f>SUMIF(ConfirmedRaw!$B:$B,$B31,ConfirmedRaw!DC:DC)</f>
        <v>0</v>
      </c>
      <c r="DB31">
        <f>SUMIF(ConfirmedRaw!$B:$B,$B31,ConfirmedRaw!DD:DD)</f>
        <v>0</v>
      </c>
      <c r="DC31">
        <f>SUMIF(ConfirmedRaw!$B:$B,$B31,ConfirmedRaw!DE:DE)</f>
        <v>0</v>
      </c>
      <c r="DD31">
        <f>SUMIF(ConfirmedRaw!$B:$B,$B31,ConfirmedRaw!DF:DF)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1220</v>
      </c>
      <c r="BV32">
        <f>SUMIF(ConfirmedRaw!$B:$B,$B32,ConfirmedRaw!BX:BX)</f>
        <v>1319</v>
      </c>
      <c r="BW32">
        <f>SUMIF(ConfirmedRaw!$B:$B,$B32,ConfirmedRaw!BY:BY)</f>
        <v>1364</v>
      </c>
      <c r="BX32">
        <f>SUMIF(ConfirmedRaw!$B:$B,$B32,ConfirmedRaw!BZ:BZ)</f>
        <v>1417</v>
      </c>
      <c r="BY32">
        <f>SUMIF(ConfirmedRaw!$B:$B,$B32,ConfirmedRaw!CA:CA)</f>
        <v>1486</v>
      </c>
      <c r="BZ32">
        <f>SUMIF(ConfirmedRaw!$B:$B,$B32,ConfirmedRaw!CB:CB)</f>
        <v>1562</v>
      </c>
      <c r="CA32">
        <f>SUMIF(ConfirmedRaw!$B:$B,$B32,ConfirmedRaw!CC:CC)</f>
        <v>1586</v>
      </c>
      <c r="CB32">
        <f>SUMIF(ConfirmedRaw!$B:$B,$B32,ConfirmedRaw!CD:CD)</f>
        <v>1616</v>
      </c>
      <c r="CC32">
        <f>SUMIF(ConfirmedRaw!$B:$B,$B32,ConfirmedRaw!CE:CE)</f>
        <v>1648</v>
      </c>
      <c r="CD32">
        <f>SUMIF(ConfirmedRaw!$B:$B,$B32,ConfirmedRaw!CF:CF)</f>
        <v>1675</v>
      </c>
      <c r="CE32">
        <f>SUMIF(ConfirmedRaw!$B:$B,$B32,ConfirmedRaw!CG:CG)</f>
        <v>1689</v>
      </c>
      <c r="CF32">
        <f>SUMIF(ConfirmedRaw!$B:$B,$B32,ConfirmedRaw!CH:CH)</f>
        <v>1701</v>
      </c>
      <c r="CG32">
        <f>SUMIF(ConfirmedRaw!$B:$B,$B32,ConfirmedRaw!CI:CI)</f>
        <v>1711</v>
      </c>
      <c r="CH32">
        <f>SUMIF(ConfirmedRaw!$B:$B,$B32,ConfirmedRaw!CJ:CJ)</f>
        <v>1720</v>
      </c>
      <c r="CI32">
        <f>SUMIF(ConfirmedRaw!$B:$B,$B32,ConfirmedRaw!CK:CK)</f>
        <v>1727</v>
      </c>
      <c r="CJ32">
        <f>SUMIF(ConfirmedRaw!$B:$B,$B32,ConfirmedRaw!CL:CL)</f>
        <v>1739</v>
      </c>
      <c r="CK32">
        <f>SUMIF(ConfirmedRaw!$B:$B,$B32,ConfirmedRaw!CM:CM)</f>
        <v>1754</v>
      </c>
      <c r="CL32">
        <f>SUMIF(ConfirmedRaw!$B:$B,$B32,ConfirmedRaw!CN:CN)</f>
        <v>1760</v>
      </c>
      <c r="CM32">
        <f>SUMIF(ConfirmedRaw!$B:$B,$B32,ConfirmedRaw!CO:CO)</f>
        <v>1771</v>
      </c>
      <c r="CN32">
        <f>SUMIF(ConfirmedRaw!$B:$B,$B32,ConfirmedRaw!CP:CP)</f>
        <v>1773</v>
      </c>
      <c r="CO32">
        <f>SUMIF(ConfirmedRaw!$B:$B,$B32,ConfirmedRaw!CQ:CQ)</f>
        <v>0</v>
      </c>
      <c r="CP32">
        <f>SUMIF(ConfirmedRaw!$B:$B,$B32,ConfirmedRaw!CR:CR)</f>
        <v>0</v>
      </c>
      <c r="CQ32">
        <f>SUMIF(ConfirmedRaw!$B:$B,$B32,ConfirmedRaw!CS:CS)</f>
        <v>0</v>
      </c>
      <c r="CR32">
        <f>SUMIF(ConfirmedRaw!$B:$B,$B32,ConfirmedRaw!CT:CT)</f>
        <v>0</v>
      </c>
      <c r="CS32">
        <f>SUMIF(ConfirmedRaw!$B:$B,$B32,ConfirmedRaw!CU:CU)</f>
        <v>0</v>
      </c>
      <c r="CT32">
        <f>SUMIF(ConfirmedRaw!$B:$B,$B32,ConfirmedRaw!CV:CV)</f>
        <v>0</v>
      </c>
      <c r="CU32">
        <f>SUMIF(ConfirmedRaw!$B:$B,$B32,ConfirmedRaw!CW:CW)</f>
        <v>0</v>
      </c>
      <c r="CV32">
        <f>SUMIF(ConfirmedRaw!$B:$B,$B32,ConfirmedRaw!CX:CX)</f>
        <v>0</v>
      </c>
      <c r="CW32">
        <f>SUMIF(ConfirmedRaw!$B:$B,$B32,ConfirmedRaw!CY:CY)</f>
        <v>0</v>
      </c>
      <c r="CX32">
        <f>SUMIF(ConfirmedRaw!$B:$B,$B32,ConfirmedRaw!CZ:CZ)</f>
        <v>0</v>
      </c>
      <c r="CY32">
        <f>SUMIF(ConfirmedRaw!$B:$B,$B32,ConfirmedRaw!DA:DA)</f>
        <v>0</v>
      </c>
      <c r="CZ32">
        <f>SUMIF(ConfirmedRaw!$B:$B,$B32,ConfirmedRaw!DB:DB)</f>
        <v>0</v>
      </c>
      <c r="DA32">
        <f>SUMIF(ConfirmedRaw!$B:$B,$B32,ConfirmedRaw!DC:DC)</f>
        <v>0</v>
      </c>
      <c r="DB32">
        <f>SUMIF(ConfirmedRaw!$B:$B,$B32,ConfirmedRaw!DD:DD)</f>
        <v>0</v>
      </c>
      <c r="DC32">
        <f>SUMIF(ConfirmedRaw!$B:$B,$B32,ConfirmedRaw!DE:DE)</f>
        <v>0</v>
      </c>
      <c r="DD32">
        <f>SUMIF(ConfirmedRaw!$B:$B,$B32,ConfirmedRaw!DF:DF)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8251</v>
      </c>
      <c r="BV33">
        <f>SUMIF(ConfirmedRaw!$B:$B,$B33,ConfirmedRaw!BX:BX)</f>
        <v>9034</v>
      </c>
      <c r="BW33">
        <f>SUMIF(ConfirmedRaw!$B:$B,$B33,ConfirmedRaw!BY:BY)</f>
        <v>9886</v>
      </c>
      <c r="BX33">
        <f>SUMIF(ConfirmedRaw!$B:$B,$B33,ConfirmedRaw!BZ:BZ)</f>
        <v>10524</v>
      </c>
      <c r="BY33">
        <f>SUMIF(ConfirmedRaw!$B:$B,$B33,ConfirmedRaw!CA:CA)</f>
        <v>11278</v>
      </c>
      <c r="BZ33">
        <f>SUMIF(ConfirmedRaw!$B:$B,$B33,ConfirmedRaw!CB:CB)</f>
        <v>11730</v>
      </c>
      <c r="CA33">
        <f>SUMIF(ConfirmedRaw!$B:$B,$B33,ConfirmedRaw!CC:CC)</f>
        <v>12442</v>
      </c>
      <c r="CB33">
        <f>SUMIF(ConfirmedRaw!$B:$B,$B33,ConfirmedRaw!CD:CD)</f>
        <v>13141</v>
      </c>
      <c r="CC33">
        <f>SUMIF(ConfirmedRaw!$B:$B,$B33,ConfirmedRaw!CE:CE)</f>
        <v>13956</v>
      </c>
      <c r="CD33">
        <f>SUMIF(ConfirmedRaw!$B:$B,$B33,ConfirmedRaw!CF:CF)</f>
        <v>15472</v>
      </c>
      <c r="CE33">
        <f>SUMIF(ConfirmedRaw!$B:$B,$B33,ConfirmedRaw!CG:CG)</f>
        <v>15987</v>
      </c>
      <c r="CF33">
        <f>SUMIF(ConfirmedRaw!$B:$B,$B33,ConfirmedRaw!CH:CH)</f>
        <v>16585</v>
      </c>
      <c r="CG33">
        <f>SUMIF(ConfirmedRaw!$B:$B,$B33,ConfirmedRaw!CI:CI)</f>
        <v>16934</v>
      </c>
      <c r="CH33">
        <f>SUMIF(ConfirmedRaw!$B:$B,$B33,ConfirmedRaw!CJ:CJ)</f>
        <v>17448</v>
      </c>
      <c r="CI33">
        <f>SUMIF(ConfirmedRaw!$B:$B,$B33,ConfirmedRaw!CK:CK)</f>
        <v>18091</v>
      </c>
      <c r="CJ33">
        <f>SUMIF(ConfirmedRaw!$B:$B,$B33,ConfirmedRaw!CL:CL)</f>
        <v>18841</v>
      </c>
      <c r="CK33">
        <f>SUMIF(ConfirmedRaw!$B:$B,$B33,ConfirmedRaw!CM:CM)</f>
        <v>19022</v>
      </c>
      <c r="CL33">
        <f>SUMIF(ConfirmedRaw!$B:$B,$B33,ConfirmedRaw!CN:CN)</f>
        <v>19685</v>
      </c>
      <c r="CM33">
        <f>SUMIF(ConfirmedRaw!$B:$B,$B33,ConfirmedRaw!CO:CO)</f>
        <v>20206</v>
      </c>
      <c r="CN33">
        <f>SUMIF(ConfirmedRaw!$B:$B,$B33,ConfirmedRaw!CP:CP)</f>
        <v>20863</v>
      </c>
      <c r="CO33">
        <f>SUMIF(ConfirmedRaw!$B:$B,$B33,ConfirmedRaw!CQ:CQ)</f>
        <v>0</v>
      </c>
      <c r="CP33">
        <f>SUMIF(ConfirmedRaw!$B:$B,$B33,ConfirmedRaw!CR:CR)</f>
        <v>0</v>
      </c>
      <c r="CQ33">
        <f>SUMIF(ConfirmedRaw!$B:$B,$B33,ConfirmedRaw!CS:CS)</f>
        <v>0</v>
      </c>
      <c r="CR33">
        <f>SUMIF(ConfirmedRaw!$B:$B,$B33,ConfirmedRaw!CT:CT)</f>
        <v>0</v>
      </c>
      <c r="CS33">
        <f>SUMIF(ConfirmedRaw!$B:$B,$B33,ConfirmedRaw!CU:CU)</f>
        <v>0</v>
      </c>
      <c r="CT33">
        <f>SUMIF(ConfirmedRaw!$B:$B,$B33,ConfirmedRaw!CV:CV)</f>
        <v>0</v>
      </c>
      <c r="CU33">
        <f>SUMIF(ConfirmedRaw!$B:$B,$B33,ConfirmedRaw!CW:CW)</f>
        <v>0</v>
      </c>
      <c r="CV33">
        <f>SUMIF(ConfirmedRaw!$B:$B,$B33,ConfirmedRaw!CX:CX)</f>
        <v>0</v>
      </c>
      <c r="CW33">
        <f>SUMIF(ConfirmedRaw!$B:$B,$B33,ConfirmedRaw!CY:CY)</f>
        <v>0</v>
      </c>
      <c r="CX33">
        <f>SUMIF(ConfirmedRaw!$B:$B,$B33,ConfirmedRaw!CZ:CZ)</f>
        <v>0</v>
      </c>
      <c r="CY33">
        <f>SUMIF(ConfirmedRaw!$B:$B,$B33,ConfirmedRaw!DA:DA)</f>
        <v>0</v>
      </c>
      <c r="CZ33">
        <f>SUMIF(ConfirmedRaw!$B:$B,$B33,ConfirmedRaw!DB:DB)</f>
        <v>0</v>
      </c>
      <c r="DA33">
        <f>SUMIF(ConfirmedRaw!$B:$B,$B33,ConfirmedRaw!DC:DC)</f>
        <v>0</v>
      </c>
      <c r="DB33">
        <f>SUMIF(ConfirmedRaw!$B:$B,$B33,ConfirmedRaw!DD:DD)</f>
        <v>0</v>
      </c>
      <c r="DC33">
        <f>SUMIF(ConfirmedRaw!$B:$B,$B33,ConfirmedRaw!DE:DE)</f>
        <v>0</v>
      </c>
      <c r="DD33">
        <f>SUMIF(ConfirmedRaw!$B:$B,$B33,ConfirmedRaw!DF:DF)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728</v>
      </c>
      <c r="BV34">
        <f>SUMIF(ConfirmedRaw!$B:$B,$B34,ConfirmedRaw!BX:BX)</f>
        <v>772</v>
      </c>
      <c r="BW34">
        <f>SUMIF(ConfirmedRaw!$B:$B,$B34,ConfirmedRaw!BY:BY)</f>
        <v>820</v>
      </c>
      <c r="BX34">
        <f>SUMIF(ConfirmedRaw!$B:$B,$B34,ConfirmedRaw!BZ:BZ)</f>
        <v>878</v>
      </c>
      <c r="BY34">
        <f>SUMIF(ConfirmedRaw!$B:$B,$B34,ConfirmedRaw!CA:CA)</f>
        <v>961</v>
      </c>
      <c r="BZ34">
        <f>SUMIF(ConfirmedRaw!$B:$B,$B34,ConfirmedRaw!CB:CB)</f>
        <v>1031</v>
      </c>
      <c r="CA34">
        <f>SUMIF(ConfirmedRaw!$B:$B,$B34,ConfirmedRaw!CC:CC)</f>
        <v>1122</v>
      </c>
      <c r="CB34">
        <f>SUMIF(ConfirmedRaw!$B:$B,$B34,ConfirmedRaw!CD:CD)</f>
        <v>1202</v>
      </c>
      <c r="CC34">
        <f>SUMIF(ConfirmedRaw!$B:$B,$B34,ConfirmedRaw!CE:CE)</f>
        <v>1232</v>
      </c>
      <c r="CD34">
        <f>SUMIF(ConfirmedRaw!$B:$B,$B34,ConfirmedRaw!CF:CF)</f>
        <v>1279</v>
      </c>
      <c r="CE34">
        <f>SUMIF(ConfirmedRaw!$B:$B,$B34,ConfirmedRaw!CG:CG)</f>
        <v>1318</v>
      </c>
      <c r="CF34">
        <f>SUMIF(ConfirmedRaw!$B:$B,$B34,ConfirmedRaw!CH:CH)</f>
        <v>1352</v>
      </c>
      <c r="CG34">
        <f>SUMIF(ConfirmedRaw!$B:$B,$B34,ConfirmedRaw!CI:CI)</f>
        <v>1378</v>
      </c>
      <c r="CH34">
        <f>SUMIF(ConfirmedRaw!$B:$B,$B34,ConfirmedRaw!CJ:CJ)</f>
        <v>1400</v>
      </c>
      <c r="CI34">
        <f>SUMIF(ConfirmedRaw!$B:$B,$B34,ConfirmedRaw!CK:CK)</f>
        <v>1415</v>
      </c>
      <c r="CJ34">
        <f>SUMIF(ConfirmedRaw!$B:$B,$B34,ConfirmedRaw!CL:CL)</f>
        <v>1434</v>
      </c>
      <c r="CK34">
        <f>SUMIF(ConfirmedRaw!$B:$B,$B34,ConfirmedRaw!CM:CM)</f>
        <v>1482</v>
      </c>
      <c r="CL34">
        <f>SUMIF(ConfirmedRaw!$B:$B,$B34,ConfirmedRaw!CN:CN)</f>
        <v>1513</v>
      </c>
      <c r="CM34">
        <f>SUMIF(ConfirmedRaw!$B:$B,$B34,ConfirmedRaw!CO:CO)</f>
        <v>1539</v>
      </c>
      <c r="CN34">
        <f>SUMIF(ConfirmedRaw!$B:$B,$B34,ConfirmedRaw!CP:CP)</f>
        <v>1574</v>
      </c>
      <c r="CO34">
        <f>SUMIF(ConfirmedRaw!$B:$B,$B34,ConfirmedRaw!CQ:CQ)</f>
        <v>0</v>
      </c>
      <c r="CP34">
        <f>SUMIF(ConfirmedRaw!$B:$B,$B34,ConfirmedRaw!CR:CR)</f>
        <v>0</v>
      </c>
      <c r="CQ34">
        <f>SUMIF(ConfirmedRaw!$B:$B,$B34,ConfirmedRaw!CS:CS)</f>
        <v>0</v>
      </c>
      <c r="CR34">
        <f>SUMIF(ConfirmedRaw!$B:$B,$B34,ConfirmedRaw!CT:CT)</f>
        <v>0</v>
      </c>
      <c r="CS34">
        <f>SUMIF(ConfirmedRaw!$B:$B,$B34,ConfirmedRaw!CU:CU)</f>
        <v>0</v>
      </c>
      <c r="CT34">
        <f>SUMIF(ConfirmedRaw!$B:$B,$B34,ConfirmedRaw!CV:CV)</f>
        <v>0</v>
      </c>
      <c r="CU34">
        <f>SUMIF(ConfirmedRaw!$B:$B,$B34,ConfirmedRaw!CW:CW)</f>
        <v>0</v>
      </c>
      <c r="CV34">
        <f>SUMIF(ConfirmedRaw!$B:$B,$B34,ConfirmedRaw!CX:CX)</f>
        <v>0</v>
      </c>
      <c r="CW34">
        <f>SUMIF(ConfirmedRaw!$B:$B,$B34,ConfirmedRaw!CY:CY)</f>
        <v>0</v>
      </c>
      <c r="CX34">
        <f>SUMIF(ConfirmedRaw!$B:$B,$B34,ConfirmedRaw!CZ:CZ)</f>
        <v>0</v>
      </c>
      <c r="CY34">
        <f>SUMIF(ConfirmedRaw!$B:$B,$B34,ConfirmedRaw!DA:DA)</f>
        <v>0</v>
      </c>
      <c r="CZ34">
        <f>SUMIF(ConfirmedRaw!$B:$B,$B34,ConfirmedRaw!DB:DB)</f>
        <v>0</v>
      </c>
      <c r="DA34">
        <f>SUMIF(ConfirmedRaw!$B:$B,$B34,ConfirmedRaw!DC:DC)</f>
        <v>0</v>
      </c>
      <c r="DB34">
        <f>SUMIF(ConfirmedRaw!$B:$B,$B34,ConfirmedRaw!DD:DD)</f>
        <v>0</v>
      </c>
      <c r="DC34">
        <f>SUMIF(ConfirmedRaw!$B:$B,$B34,ConfirmedRaw!DE:DE)</f>
        <v>0</v>
      </c>
      <c r="DD34">
        <f>SUMIF(ConfirmedRaw!$B:$B,$B34,ConfirmedRaw!DF:DF)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3447</v>
      </c>
      <c r="BV35">
        <f>SUMIF(ConfirmedRaw!$B:$B,$B35,ConfirmedRaw!BX:BX)</f>
        <v>3849</v>
      </c>
      <c r="BW35">
        <f>SUMIF(ConfirmedRaw!$B:$B,$B35,ConfirmedRaw!BY:BY)</f>
        <v>4273</v>
      </c>
      <c r="BX35">
        <f>SUMIF(ConfirmedRaw!$B:$B,$B35,ConfirmedRaw!BZ:BZ)</f>
        <v>4604</v>
      </c>
      <c r="BY35">
        <f>SUMIF(ConfirmedRaw!$B:$B,$B35,ConfirmedRaw!CA:CA)</f>
        <v>4994</v>
      </c>
      <c r="BZ35">
        <f>SUMIF(ConfirmedRaw!$B:$B,$B35,ConfirmedRaw!CB:CB)</f>
        <v>5364</v>
      </c>
      <c r="CA35">
        <f>SUMIF(ConfirmedRaw!$B:$B,$B35,ConfirmedRaw!CC:CC)</f>
        <v>5709</v>
      </c>
      <c r="CB35">
        <f>SUMIF(ConfirmedRaw!$B:$B,$B35,ConfirmedRaw!CD:CD)</f>
        <v>6074</v>
      </c>
      <c r="CC35">
        <f>SUMIF(ConfirmedRaw!$B:$B,$B35,ConfirmedRaw!CE:CE)</f>
        <v>6574</v>
      </c>
      <c r="CD35">
        <f>SUMIF(ConfirmedRaw!$B:$B,$B35,ConfirmedRaw!CF:CF)</f>
        <v>8089</v>
      </c>
      <c r="CE35">
        <f>SUMIF(ConfirmedRaw!$B:$B,$B35,ConfirmedRaw!CG:CG)</f>
        <v>8928</v>
      </c>
      <c r="CF35">
        <f>SUMIF(ConfirmedRaw!$B:$B,$B35,ConfirmedRaw!CH:CH)</f>
        <v>9655</v>
      </c>
      <c r="CG35">
        <f>SUMIF(ConfirmedRaw!$B:$B,$B35,ConfirmedRaw!CI:CI)</f>
        <v>10647</v>
      </c>
      <c r="CH35">
        <f>SUMIF(ConfirmedRaw!$B:$B,$B35,ConfirmedRaw!CJ:CJ)</f>
        <v>11479</v>
      </c>
      <c r="CI35">
        <f>SUMIF(ConfirmedRaw!$B:$B,$B35,ConfirmedRaw!CK:CK)</f>
        <v>12547</v>
      </c>
      <c r="CJ35">
        <f>SUMIF(ConfirmedRaw!$B:$B,$B35,ConfirmedRaw!CL:CL)</f>
        <v>13271</v>
      </c>
      <c r="CK35">
        <f>SUMIF(ConfirmedRaw!$B:$B,$B35,ConfirmedRaw!CM:CM)</f>
        <v>13980</v>
      </c>
      <c r="CL35">
        <f>SUMIF(ConfirmedRaw!$B:$B,$B35,ConfirmedRaw!CN:CN)</f>
        <v>14758</v>
      </c>
      <c r="CM35">
        <f>SUMIF(ConfirmedRaw!$B:$B,$B35,ConfirmedRaw!CO:CO)</f>
        <v>15251</v>
      </c>
      <c r="CN35">
        <f>SUMIF(ConfirmedRaw!$B:$B,$B35,ConfirmedRaw!CP:CP)</f>
        <v>15652</v>
      </c>
      <c r="CO35">
        <f>SUMIF(ConfirmedRaw!$B:$B,$B35,ConfirmedRaw!CQ:CQ)</f>
        <v>0</v>
      </c>
      <c r="CP35">
        <f>SUMIF(ConfirmedRaw!$B:$B,$B35,ConfirmedRaw!CR:CR)</f>
        <v>0</v>
      </c>
      <c r="CQ35">
        <f>SUMIF(ConfirmedRaw!$B:$B,$B35,ConfirmedRaw!CS:CS)</f>
        <v>0</v>
      </c>
      <c r="CR35">
        <f>SUMIF(ConfirmedRaw!$B:$B,$B35,ConfirmedRaw!CT:CT)</f>
        <v>0</v>
      </c>
      <c r="CS35">
        <f>SUMIF(ConfirmedRaw!$B:$B,$B35,ConfirmedRaw!CU:CU)</f>
        <v>0</v>
      </c>
      <c r="CT35">
        <f>SUMIF(ConfirmedRaw!$B:$B,$B35,ConfirmedRaw!CV:CV)</f>
        <v>0</v>
      </c>
      <c r="CU35">
        <f>SUMIF(ConfirmedRaw!$B:$B,$B35,ConfirmedRaw!CW:CW)</f>
        <v>0</v>
      </c>
      <c r="CV35">
        <f>SUMIF(ConfirmedRaw!$B:$B,$B35,ConfirmedRaw!CX:CX)</f>
        <v>0</v>
      </c>
      <c r="CW35">
        <f>SUMIF(ConfirmedRaw!$B:$B,$B35,ConfirmedRaw!CY:CY)</f>
        <v>0</v>
      </c>
      <c r="CX35">
        <f>SUMIF(ConfirmedRaw!$B:$B,$B35,ConfirmedRaw!CZ:CZ)</f>
        <v>0</v>
      </c>
      <c r="CY35">
        <f>SUMIF(ConfirmedRaw!$B:$B,$B35,ConfirmedRaw!DA:DA)</f>
        <v>0</v>
      </c>
      <c r="CZ35">
        <f>SUMIF(ConfirmedRaw!$B:$B,$B35,ConfirmedRaw!DB:DB)</f>
        <v>0</v>
      </c>
      <c r="DA35">
        <f>SUMIF(ConfirmedRaw!$B:$B,$B35,ConfirmedRaw!DC:DC)</f>
        <v>0</v>
      </c>
      <c r="DB35">
        <f>SUMIF(ConfirmedRaw!$B:$B,$B35,ConfirmedRaw!DD:DD)</f>
        <v>0</v>
      </c>
      <c r="DC35">
        <f>SUMIF(ConfirmedRaw!$B:$B,$B35,ConfirmedRaw!DE:DE)</f>
        <v>0</v>
      </c>
      <c r="DD35">
        <f>SUMIF(ConfirmedRaw!$B:$B,$B35,ConfirmedRaw!DF:DF)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2460</v>
      </c>
      <c r="BV36">
        <f>SUMIF(ConfirmedRaw!$B:$B,$B36,ConfirmedRaw!BX:BX)</f>
        <v>2738</v>
      </c>
      <c r="BW36">
        <f>SUMIF(ConfirmedRaw!$B:$B,$B36,ConfirmedRaw!BY:BY)</f>
        <v>3183</v>
      </c>
      <c r="BX36">
        <f>SUMIF(ConfirmedRaw!$B:$B,$B36,ConfirmedRaw!BZ:BZ)</f>
        <v>3613</v>
      </c>
      <c r="BY36">
        <f>SUMIF(ConfirmedRaw!$B:$B,$B36,ConfirmedRaw!CA:CA)</f>
        <v>3864</v>
      </c>
      <c r="BZ36">
        <f>SUMIF(ConfirmedRaw!$B:$B,$B36,ConfirmedRaw!CB:CB)</f>
        <v>4057</v>
      </c>
      <c r="CA36">
        <f>SUMIF(ConfirmedRaw!$B:$B,$B36,ConfirmedRaw!CC:CC)</f>
        <v>4417</v>
      </c>
      <c r="CB36">
        <f>SUMIF(ConfirmedRaw!$B:$B,$B36,ConfirmedRaw!CD:CD)</f>
        <v>4761</v>
      </c>
      <c r="CC36">
        <f>SUMIF(ConfirmedRaw!$B:$B,$B36,ConfirmedRaw!CE:CE)</f>
        <v>5202</v>
      </c>
      <c r="CD36">
        <f>SUMIF(ConfirmedRaw!$B:$B,$B36,ConfirmedRaw!CF:CF)</f>
        <v>5467</v>
      </c>
      <c r="CE36">
        <f>SUMIF(ConfirmedRaw!$B:$B,$B36,ConfirmedRaw!CG:CG)</f>
        <v>5990</v>
      </c>
      <c r="CF36">
        <f>SUMIF(ConfirmedRaw!$B:$B,$B36,ConfirmedRaw!CH:CH)</f>
        <v>6300</v>
      </c>
      <c r="CG36">
        <f>SUMIF(ConfirmedRaw!$B:$B,$B36,ConfirmedRaw!CI:CI)</f>
        <v>6633</v>
      </c>
      <c r="CH36">
        <f>SUMIF(ConfirmedRaw!$B:$B,$B36,ConfirmedRaw!CJ:CJ)</f>
        <v>6879</v>
      </c>
      <c r="CI36">
        <f>SUMIF(ConfirmedRaw!$B:$B,$B36,ConfirmedRaw!CK:CK)</f>
        <v>7216</v>
      </c>
      <c r="CJ36">
        <f>SUMIF(ConfirmedRaw!$B:$B,$B36,ConfirmedRaw!CL:CL)</f>
        <v>7707</v>
      </c>
      <c r="CK36">
        <f>SUMIF(ConfirmedRaw!$B:$B,$B36,ConfirmedRaw!CM:CM)</f>
        <v>8067</v>
      </c>
      <c r="CL36">
        <f>SUMIF(ConfirmedRaw!$B:$B,$B36,ConfirmedRaw!CN:CN)</f>
        <v>8418</v>
      </c>
      <c r="CM36">
        <f>SUMIF(ConfirmedRaw!$B:$B,$B36,ConfirmedRaw!CO:CO)</f>
        <v>8746</v>
      </c>
      <c r="CN36">
        <f>SUMIF(ConfirmedRaw!$B:$B,$B36,ConfirmedRaw!CP:CP)</f>
        <v>8936</v>
      </c>
      <c r="CO36">
        <f>SUMIF(ConfirmedRaw!$B:$B,$B36,ConfirmedRaw!CQ:CQ)</f>
        <v>0</v>
      </c>
      <c r="CP36">
        <f>SUMIF(ConfirmedRaw!$B:$B,$B36,ConfirmedRaw!CR:CR)</f>
        <v>0</v>
      </c>
      <c r="CQ36">
        <f>SUMIF(ConfirmedRaw!$B:$B,$B36,ConfirmedRaw!CS:CS)</f>
        <v>0</v>
      </c>
      <c r="CR36">
        <f>SUMIF(ConfirmedRaw!$B:$B,$B36,ConfirmedRaw!CT:CT)</f>
        <v>0</v>
      </c>
      <c r="CS36">
        <f>SUMIF(ConfirmedRaw!$B:$B,$B36,ConfirmedRaw!CU:CU)</f>
        <v>0</v>
      </c>
      <c r="CT36">
        <f>SUMIF(ConfirmedRaw!$B:$B,$B36,ConfirmedRaw!CV:CV)</f>
        <v>0</v>
      </c>
      <c r="CU36">
        <f>SUMIF(ConfirmedRaw!$B:$B,$B36,ConfirmedRaw!CW:CW)</f>
        <v>0</v>
      </c>
      <c r="CV36">
        <f>SUMIF(ConfirmedRaw!$B:$B,$B36,ConfirmedRaw!CX:CX)</f>
        <v>0</v>
      </c>
      <c r="CW36">
        <f>SUMIF(ConfirmedRaw!$B:$B,$B36,ConfirmedRaw!CY:CY)</f>
        <v>0</v>
      </c>
      <c r="CX36">
        <f>SUMIF(ConfirmedRaw!$B:$B,$B36,ConfirmedRaw!CZ:CZ)</f>
        <v>0</v>
      </c>
      <c r="CY36">
        <f>SUMIF(ConfirmedRaw!$B:$B,$B36,ConfirmedRaw!DA:DA)</f>
        <v>0</v>
      </c>
      <c r="CZ36">
        <f>SUMIF(ConfirmedRaw!$B:$B,$B36,ConfirmedRaw!DB:DB)</f>
        <v>0</v>
      </c>
      <c r="DA36">
        <f>SUMIF(ConfirmedRaw!$B:$B,$B36,ConfirmedRaw!DC:DC)</f>
        <v>0</v>
      </c>
      <c r="DB36">
        <f>SUMIF(ConfirmedRaw!$B:$B,$B36,ConfirmedRaw!DD:DD)</f>
        <v>0</v>
      </c>
      <c r="DC36">
        <f>SUMIF(ConfirmedRaw!$B:$B,$B36,ConfirmedRaw!DE:DE)</f>
        <v>0</v>
      </c>
      <c r="DD36">
        <f>SUMIF(ConfirmedRaw!$B:$B,$B36,ConfirmedRaw!DF:DF)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1720</v>
      </c>
      <c r="BV37">
        <f>SUMIF(ConfirmedRaw!$B:$B,$B37,ConfirmedRaw!BX:BX)</f>
        <v>1885</v>
      </c>
      <c r="BW37">
        <f>SUMIF(ConfirmedRaw!$B:$B,$B37,ConfirmedRaw!BY:BY)</f>
        <v>2039</v>
      </c>
      <c r="BX37">
        <f>SUMIF(ConfirmedRaw!$B:$B,$B37,ConfirmedRaw!BZ:BZ)</f>
        <v>2179</v>
      </c>
      <c r="BY37">
        <f>SUMIF(ConfirmedRaw!$B:$B,$B37,ConfirmedRaw!CA:CA)</f>
        <v>2402</v>
      </c>
      <c r="BZ37">
        <f>SUMIF(ConfirmedRaw!$B:$B,$B37,ConfirmedRaw!CB:CB)</f>
        <v>2605</v>
      </c>
      <c r="CA37">
        <f>SUMIF(ConfirmedRaw!$B:$B,$B37,ConfirmedRaw!CC:CC)</f>
        <v>2795</v>
      </c>
      <c r="CB37">
        <f>SUMIF(ConfirmedRaw!$B:$B,$B37,ConfirmedRaw!CD:CD)</f>
        <v>2932</v>
      </c>
      <c r="CC37">
        <f>SUMIF(ConfirmedRaw!$B:$B,$B37,ConfirmedRaw!CE:CE)</f>
        <v>3287</v>
      </c>
      <c r="CD37">
        <f>SUMIF(ConfirmedRaw!$B:$B,$B37,ConfirmedRaw!CF:CF)</f>
        <v>3651</v>
      </c>
      <c r="CE37">
        <f>SUMIF(ConfirmedRaw!$B:$B,$B37,ConfirmedRaw!CG:CG)</f>
        <v>4033</v>
      </c>
      <c r="CF37">
        <f>SUMIF(ConfirmedRaw!$B:$B,$B37,ConfirmedRaw!CH:CH)</f>
        <v>4462</v>
      </c>
      <c r="CG37">
        <f>SUMIF(ConfirmedRaw!$B:$B,$B37,ConfirmedRaw!CI:CI)</f>
        <v>4934</v>
      </c>
      <c r="CH37">
        <f>SUMIF(ConfirmedRaw!$B:$B,$B37,ConfirmedRaw!CJ:CJ)</f>
        <v>5369</v>
      </c>
      <c r="CI37">
        <f>SUMIF(ConfirmedRaw!$B:$B,$B37,ConfirmedRaw!CK:CK)</f>
        <v>5862</v>
      </c>
      <c r="CJ37">
        <f>SUMIF(ConfirmedRaw!$B:$B,$B37,ConfirmedRaw!CL:CL)</f>
        <v>6380</v>
      </c>
      <c r="CK37">
        <f>SUMIF(ConfirmedRaw!$B:$B,$B37,ConfirmedRaw!CM:CM)</f>
        <v>7142</v>
      </c>
      <c r="CL37">
        <f>SUMIF(ConfirmedRaw!$B:$B,$B37,ConfirmedRaw!CN:CN)</f>
        <v>8274</v>
      </c>
      <c r="CM37">
        <f>SUMIF(ConfirmedRaw!$B:$B,$B37,ConfirmedRaw!CO:CO)</f>
        <v>9362</v>
      </c>
      <c r="CN37">
        <f>SUMIF(ConfirmedRaw!$B:$B,$B37,ConfirmedRaw!CP:CP)</f>
        <v>10484</v>
      </c>
      <c r="CO37">
        <f>SUMIF(ConfirmedRaw!$B:$B,$B37,ConfirmedRaw!CQ:CQ)</f>
        <v>0</v>
      </c>
      <c r="CP37">
        <f>SUMIF(ConfirmedRaw!$B:$B,$B37,ConfirmedRaw!CR:CR)</f>
        <v>0</v>
      </c>
      <c r="CQ37">
        <f>SUMIF(ConfirmedRaw!$B:$B,$B37,ConfirmedRaw!CS:CS)</f>
        <v>0</v>
      </c>
      <c r="CR37">
        <f>SUMIF(ConfirmedRaw!$B:$B,$B37,ConfirmedRaw!CT:CT)</f>
        <v>0</v>
      </c>
      <c r="CS37">
        <f>SUMIF(ConfirmedRaw!$B:$B,$B37,ConfirmedRaw!CU:CU)</f>
        <v>0</v>
      </c>
      <c r="CT37">
        <f>SUMIF(ConfirmedRaw!$B:$B,$B37,ConfirmedRaw!CV:CV)</f>
        <v>0</v>
      </c>
      <c r="CU37">
        <f>SUMIF(ConfirmedRaw!$B:$B,$B37,ConfirmedRaw!CW:CW)</f>
        <v>0</v>
      </c>
      <c r="CV37">
        <f>SUMIF(ConfirmedRaw!$B:$B,$B37,ConfirmedRaw!CX:CX)</f>
        <v>0</v>
      </c>
      <c r="CW37">
        <f>SUMIF(ConfirmedRaw!$B:$B,$B37,ConfirmedRaw!CY:CY)</f>
        <v>0</v>
      </c>
      <c r="CX37">
        <f>SUMIF(ConfirmedRaw!$B:$B,$B37,ConfirmedRaw!CZ:CZ)</f>
        <v>0</v>
      </c>
      <c r="CY37">
        <f>SUMIF(ConfirmedRaw!$B:$B,$B37,ConfirmedRaw!DA:DA)</f>
        <v>0</v>
      </c>
      <c r="CZ37">
        <f>SUMIF(ConfirmedRaw!$B:$B,$B37,ConfirmedRaw!DB:DB)</f>
        <v>0</v>
      </c>
      <c r="DA37">
        <f>SUMIF(ConfirmedRaw!$B:$B,$B37,ConfirmedRaw!DC:DC)</f>
        <v>0</v>
      </c>
      <c r="DB37">
        <f>SUMIF(ConfirmedRaw!$B:$B,$B37,ConfirmedRaw!DD:DD)</f>
        <v>0</v>
      </c>
      <c r="DC37">
        <f>SUMIF(ConfirmedRaw!$B:$B,$B37,ConfirmedRaw!DE:DE)</f>
        <v>0</v>
      </c>
      <c r="DD37">
        <f>SUMIF(ConfirmedRaw!$B:$B,$B37,ConfirmedRaw!DF:DF)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814</v>
      </c>
      <c r="BV38">
        <f>SUMIF(ConfirmedRaw!$B:$B,$B38,ConfirmedRaw!BX:BX)</f>
        <v>1024</v>
      </c>
      <c r="BW38">
        <f>SUMIF(ConfirmedRaw!$B:$B,$B38,ConfirmedRaw!BY:BY)</f>
        <v>1264</v>
      </c>
      <c r="BX38">
        <f>SUMIF(ConfirmedRaw!$B:$B,$B38,ConfirmedRaw!BZ:BZ)</f>
        <v>1505</v>
      </c>
      <c r="BY38">
        <f>SUMIF(ConfirmedRaw!$B:$B,$B38,ConfirmedRaw!CA:CA)</f>
        <v>1799</v>
      </c>
      <c r="BZ38">
        <f>SUMIF(ConfirmedRaw!$B:$B,$B38,ConfirmedRaw!CB:CB)</f>
        <v>2076</v>
      </c>
      <c r="CA38">
        <f>SUMIF(ConfirmedRaw!$B:$B,$B38,ConfirmedRaw!CC:CC)</f>
        <v>2359</v>
      </c>
      <c r="CB38">
        <f>SUMIF(ConfirmedRaw!$B:$B,$B38,ConfirmedRaw!CD:CD)</f>
        <v>2659</v>
      </c>
      <c r="CC38">
        <f>SUMIF(ConfirmedRaw!$B:$B,$B38,ConfirmedRaw!CE:CE)</f>
        <v>2990</v>
      </c>
      <c r="CD38">
        <f>SUMIF(ConfirmedRaw!$B:$B,$B38,ConfirmedRaw!CF:CF)</f>
        <v>3360</v>
      </c>
      <c r="CE38">
        <f>SUMIF(ConfirmedRaw!$B:$B,$B38,ConfirmedRaw!CG:CG)</f>
        <v>3736</v>
      </c>
      <c r="CF38">
        <f>SUMIF(ConfirmedRaw!$B:$B,$B38,ConfirmedRaw!CH:CH)</f>
        <v>4123</v>
      </c>
      <c r="CG38">
        <f>SUMIF(ConfirmedRaw!$B:$B,$B38,ConfirmedRaw!CI:CI)</f>
        <v>4521</v>
      </c>
      <c r="CH38">
        <f>SUMIF(ConfirmedRaw!$B:$B,$B38,ConfirmedRaw!CJ:CJ)</f>
        <v>4933</v>
      </c>
      <c r="CI38">
        <f>SUMIF(ConfirmedRaw!$B:$B,$B38,ConfirmedRaw!CK:CK)</f>
        <v>5365</v>
      </c>
      <c r="CJ38">
        <f>SUMIF(ConfirmedRaw!$B:$B,$B38,ConfirmedRaw!CL:CL)</f>
        <v>5825</v>
      </c>
      <c r="CK38">
        <f>SUMIF(ConfirmedRaw!$B:$B,$B38,ConfirmedRaw!CM:CM)</f>
        <v>6302</v>
      </c>
      <c r="CL38">
        <f>SUMIF(ConfirmedRaw!$B:$B,$B38,ConfirmedRaw!CN:CN)</f>
        <v>6302</v>
      </c>
      <c r="CM38">
        <f>SUMIF(ConfirmedRaw!$B:$B,$B38,ConfirmedRaw!CO:CO)</f>
        <v>6781</v>
      </c>
      <c r="CN38">
        <f>SUMIF(ConfirmedRaw!$B:$B,$B38,ConfirmedRaw!CP:CP)</f>
        <v>7265</v>
      </c>
      <c r="CO38">
        <f>SUMIF(ConfirmedRaw!$B:$B,$B38,ConfirmedRaw!CQ:CQ)</f>
        <v>0</v>
      </c>
      <c r="CP38">
        <f>SUMIF(ConfirmedRaw!$B:$B,$B38,ConfirmedRaw!CR:CR)</f>
        <v>0</v>
      </c>
      <c r="CQ38">
        <f>SUMIF(ConfirmedRaw!$B:$B,$B38,ConfirmedRaw!CS:CS)</f>
        <v>0</v>
      </c>
      <c r="CR38">
        <f>SUMIF(ConfirmedRaw!$B:$B,$B38,ConfirmedRaw!CT:CT)</f>
        <v>0</v>
      </c>
      <c r="CS38">
        <f>SUMIF(ConfirmedRaw!$B:$B,$B38,ConfirmedRaw!CU:CU)</f>
        <v>0</v>
      </c>
      <c r="CT38">
        <f>SUMIF(ConfirmedRaw!$B:$B,$B38,ConfirmedRaw!CV:CV)</f>
        <v>0</v>
      </c>
      <c r="CU38">
        <f>SUMIF(ConfirmedRaw!$B:$B,$B38,ConfirmedRaw!CW:CW)</f>
        <v>0</v>
      </c>
      <c r="CV38">
        <f>SUMIF(ConfirmedRaw!$B:$B,$B38,ConfirmedRaw!CX:CX)</f>
        <v>0</v>
      </c>
      <c r="CW38">
        <f>SUMIF(ConfirmedRaw!$B:$B,$B38,ConfirmedRaw!CY:CY)</f>
        <v>0</v>
      </c>
      <c r="CX38">
        <f>SUMIF(ConfirmedRaw!$B:$B,$B38,ConfirmedRaw!CZ:CZ)</f>
        <v>0</v>
      </c>
      <c r="CY38">
        <f>SUMIF(ConfirmedRaw!$B:$B,$B38,ConfirmedRaw!DA:DA)</f>
        <v>0</v>
      </c>
      <c r="CZ38">
        <f>SUMIF(ConfirmedRaw!$B:$B,$B38,ConfirmedRaw!DB:DB)</f>
        <v>0</v>
      </c>
      <c r="DA38">
        <f>SUMIF(ConfirmedRaw!$B:$B,$B38,ConfirmedRaw!DC:DC)</f>
        <v>0</v>
      </c>
      <c r="DB38">
        <f>SUMIF(ConfirmedRaw!$B:$B,$B38,ConfirmedRaw!DD:DD)</f>
        <v>0</v>
      </c>
      <c r="DC38">
        <f>SUMIF(ConfirmedRaw!$B:$B,$B38,ConfirmedRaw!DE:DE)</f>
        <v>0</v>
      </c>
      <c r="DD38">
        <f>SUMIF(ConfirmedRaw!$B:$B,$B38,ConfirmedRaw!DF:DF)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1998</v>
      </c>
      <c r="BV39">
        <f>SUMIF(ConfirmedRaw!$B:$B,$B39,ConfirmedRaw!BX:BX)</f>
        <v>2543</v>
      </c>
      <c r="BW39">
        <f>SUMIF(ConfirmedRaw!$B:$B,$B39,ConfirmedRaw!BY:BY)</f>
        <v>2567</v>
      </c>
      <c r="BX39">
        <f>SUMIF(ConfirmedRaw!$B:$B,$B39,ConfirmedRaw!BZ:BZ)</f>
        <v>3082</v>
      </c>
      <c r="BY39">
        <f>SUMIF(ConfirmedRaw!$B:$B,$B39,ConfirmedRaw!CA:CA)</f>
        <v>3588</v>
      </c>
      <c r="BZ39">
        <f>SUMIF(ConfirmedRaw!$B:$B,$B39,ConfirmedRaw!CB:CB)</f>
        <v>4778</v>
      </c>
      <c r="CA39">
        <f>SUMIF(ConfirmedRaw!$B:$B,$B39,ConfirmedRaw!CC:CC)</f>
        <v>5311</v>
      </c>
      <c r="CB39">
        <f>SUMIF(ConfirmedRaw!$B:$B,$B39,ConfirmedRaw!CD:CD)</f>
        <v>5916</v>
      </c>
      <c r="CC39">
        <f>SUMIF(ConfirmedRaw!$B:$B,$B39,ConfirmedRaw!CE:CE)</f>
        <v>6725</v>
      </c>
      <c r="CD39">
        <f>SUMIF(ConfirmedRaw!$B:$B,$B39,ConfirmedRaw!CF:CF)</f>
        <v>7598</v>
      </c>
      <c r="CE39">
        <f>SUMIF(ConfirmedRaw!$B:$B,$B39,ConfirmedRaw!CG:CG)</f>
        <v>8446</v>
      </c>
      <c r="CF39">
        <f>SUMIF(ConfirmedRaw!$B:$B,$B39,ConfirmedRaw!CH:CH)</f>
        <v>9205</v>
      </c>
      <c r="CG39">
        <f>SUMIF(ConfirmedRaw!$B:$B,$B39,ConfirmedRaw!CI:CI)</f>
        <v>10453</v>
      </c>
      <c r="CH39">
        <f>SUMIF(ConfirmedRaw!$B:$B,$B39,ConfirmedRaw!CJ:CJ)</f>
        <v>11487</v>
      </c>
      <c r="CI39">
        <f>SUMIF(ConfirmedRaw!$B:$B,$B39,ConfirmedRaw!CK:CK)</f>
        <v>12322</v>
      </c>
      <c r="CJ39">
        <f>SUMIF(ConfirmedRaw!$B:$B,$B39,ConfirmedRaw!CL:CL)</f>
        <v>13430</v>
      </c>
      <c r="CK39">
        <f>SUMIF(ConfirmedRaw!$B:$B,$B39,ConfirmedRaw!CM:CM)</f>
        <v>14352</v>
      </c>
      <c r="CL39">
        <f>SUMIF(ConfirmedRaw!$B:$B,$B39,ConfirmedRaw!CN:CN)</f>
        <v>15722</v>
      </c>
      <c r="CM39">
        <f>SUMIF(ConfirmedRaw!$B:$B,$B39,ConfirmedRaw!CO:CO)</f>
        <v>17615</v>
      </c>
      <c r="CN39">
        <f>SUMIF(ConfirmedRaw!$B:$B,$B39,ConfirmedRaw!CP:CP)</f>
        <v>18539</v>
      </c>
      <c r="CO39">
        <f>SUMIF(ConfirmedRaw!$B:$B,$B39,ConfirmedRaw!CQ:CQ)</f>
        <v>0</v>
      </c>
      <c r="CP39">
        <f>SUMIF(ConfirmedRaw!$B:$B,$B39,ConfirmedRaw!CR:CR)</f>
        <v>0</v>
      </c>
      <c r="CQ39">
        <f>SUMIF(ConfirmedRaw!$B:$B,$B39,ConfirmedRaw!CS:CS)</f>
        <v>0</v>
      </c>
      <c r="CR39">
        <f>SUMIF(ConfirmedRaw!$B:$B,$B39,ConfirmedRaw!CT:CT)</f>
        <v>0</v>
      </c>
      <c r="CS39">
        <f>SUMIF(ConfirmedRaw!$B:$B,$B39,ConfirmedRaw!CU:CU)</f>
        <v>0</v>
      </c>
      <c r="CT39">
        <f>SUMIF(ConfirmedRaw!$B:$B,$B39,ConfirmedRaw!CV:CV)</f>
        <v>0</v>
      </c>
      <c r="CU39">
        <f>SUMIF(ConfirmedRaw!$B:$B,$B39,ConfirmedRaw!CW:CW)</f>
        <v>0</v>
      </c>
      <c r="CV39">
        <f>SUMIF(ConfirmedRaw!$B:$B,$B39,ConfirmedRaw!CX:CX)</f>
        <v>0</v>
      </c>
      <c r="CW39">
        <f>SUMIF(ConfirmedRaw!$B:$B,$B39,ConfirmedRaw!CY:CY)</f>
        <v>0</v>
      </c>
      <c r="CX39">
        <f>SUMIF(ConfirmedRaw!$B:$B,$B39,ConfirmedRaw!CZ:CZ)</f>
        <v>0</v>
      </c>
      <c r="CY39">
        <f>SUMIF(ConfirmedRaw!$B:$B,$B39,ConfirmedRaw!DA:DA)</f>
        <v>0</v>
      </c>
      <c r="CZ39">
        <f>SUMIF(ConfirmedRaw!$B:$B,$B39,ConfirmedRaw!DB:DB)</f>
        <v>0</v>
      </c>
      <c r="DA39">
        <f>SUMIF(ConfirmedRaw!$B:$B,$B39,ConfirmedRaw!DC:DC)</f>
        <v>0</v>
      </c>
      <c r="DB39">
        <f>SUMIF(ConfirmedRaw!$B:$B,$B39,ConfirmedRaw!DD:DD)</f>
        <v>0</v>
      </c>
      <c r="DC39">
        <f>SUMIF(ConfirmedRaw!$B:$B,$B39,ConfirmedRaw!DE:DE)</f>
        <v>0</v>
      </c>
      <c r="DD39">
        <f>SUMIF(ConfirmedRaw!$B:$B,$B39,ConfirmedRaw!DF:DF)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779</v>
      </c>
      <c r="BV40">
        <f>SUMIF(ConfirmedRaw!$B:$B,$B40,ConfirmedRaw!BX:BX)</f>
        <v>865</v>
      </c>
      <c r="BW40">
        <f>SUMIF(ConfirmedRaw!$B:$B,$B40,ConfirmedRaw!BY:BY)</f>
        <v>985</v>
      </c>
      <c r="BX40">
        <f>SUMIF(ConfirmedRaw!$B:$B,$B40,ConfirmedRaw!BZ:BZ)</f>
        <v>1070</v>
      </c>
      <c r="BY40">
        <f>SUMIF(ConfirmedRaw!$B:$B,$B40,ConfirmedRaw!CA:CA)</f>
        <v>1173</v>
      </c>
      <c r="BZ40">
        <f>SUMIF(ConfirmedRaw!$B:$B,$B40,ConfirmedRaw!CB:CB)</f>
        <v>1322</v>
      </c>
      <c r="CA40">
        <f>SUMIF(ConfirmedRaw!$B:$B,$B40,ConfirmedRaw!CC:CC)</f>
        <v>1450</v>
      </c>
      <c r="CB40">
        <f>SUMIF(ConfirmedRaw!$B:$B,$B40,ConfirmedRaw!CD:CD)</f>
        <v>1560</v>
      </c>
      <c r="CC40">
        <f>SUMIF(ConfirmedRaw!$B:$B,$B40,ConfirmedRaw!CE:CE)</f>
        <v>1699</v>
      </c>
      <c r="CD40">
        <f>SUMIF(ConfirmedRaw!$B:$B,$B40,ConfirmedRaw!CF:CF)</f>
        <v>1794</v>
      </c>
      <c r="CE40">
        <f>SUMIF(ConfirmedRaw!$B:$B,$B40,ConfirmedRaw!CG:CG)</f>
        <v>1939</v>
      </c>
      <c r="CF40">
        <f>SUMIF(ConfirmedRaw!$B:$B,$B40,ConfirmedRaw!CH:CH)</f>
        <v>2065</v>
      </c>
      <c r="CG40">
        <f>SUMIF(ConfirmedRaw!$B:$B,$B40,ConfirmedRaw!CI:CI)</f>
        <v>2190</v>
      </c>
      <c r="CH40">
        <f>SUMIF(ConfirmedRaw!$B:$B,$B40,ConfirmedRaw!CJ:CJ)</f>
        <v>2350</v>
      </c>
      <c r="CI40">
        <f>SUMIF(ConfirmedRaw!$B:$B,$B40,ConfirmedRaw!CK:CK)</f>
        <v>2505</v>
      </c>
      <c r="CJ40">
        <f>SUMIF(ConfirmedRaw!$B:$B,$B40,ConfirmedRaw!CL:CL)</f>
        <v>2673</v>
      </c>
      <c r="CK40">
        <f>SUMIF(ConfirmedRaw!$B:$B,$B40,ConfirmedRaw!CM:CM)</f>
        <v>2844</v>
      </c>
      <c r="CL40">
        <f>SUMIF(ConfirmedRaw!$B:$B,$B40,ConfirmedRaw!CN:CN)</f>
        <v>3032</v>
      </c>
      <c r="CM40">
        <f>SUMIF(ConfirmedRaw!$B:$B,$B40,ConfirmedRaw!CO:CO)</f>
        <v>3144</v>
      </c>
      <c r="CN40">
        <f>SUMIF(ConfirmedRaw!$B:$B,$B40,ConfirmedRaw!CP:CP)</f>
        <v>3333</v>
      </c>
      <c r="CO40">
        <f>SUMIF(ConfirmedRaw!$B:$B,$B40,ConfirmedRaw!CQ:CQ)</f>
        <v>0</v>
      </c>
      <c r="CP40">
        <f>SUMIF(ConfirmedRaw!$B:$B,$B40,ConfirmedRaw!CR:CR)</f>
        <v>0</v>
      </c>
      <c r="CQ40">
        <f>SUMIF(ConfirmedRaw!$B:$B,$B40,ConfirmedRaw!CS:CS)</f>
        <v>0</v>
      </c>
      <c r="CR40">
        <f>SUMIF(ConfirmedRaw!$B:$B,$B40,ConfirmedRaw!CT:CT)</f>
        <v>0</v>
      </c>
      <c r="CS40">
        <f>SUMIF(ConfirmedRaw!$B:$B,$B40,ConfirmedRaw!CU:CU)</f>
        <v>0</v>
      </c>
      <c r="CT40">
        <f>SUMIF(ConfirmedRaw!$B:$B,$B40,ConfirmedRaw!CV:CV)</f>
        <v>0</v>
      </c>
      <c r="CU40">
        <f>SUMIF(ConfirmedRaw!$B:$B,$B40,ConfirmedRaw!CW:CW)</f>
        <v>0</v>
      </c>
      <c r="CV40">
        <f>SUMIF(ConfirmedRaw!$B:$B,$B40,ConfirmedRaw!CX:CX)</f>
        <v>0</v>
      </c>
      <c r="CW40">
        <f>SUMIF(ConfirmedRaw!$B:$B,$B40,ConfirmedRaw!CY:CY)</f>
        <v>0</v>
      </c>
      <c r="CX40">
        <f>SUMIF(ConfirmedRaw!$B:$B,$B40,ConfirmedRaw!CZ:CZ)</f>
        <v>0</v>
      </c>
      <c r="CY40">
        <f>SUMIF(ConfirmedRaw!$B:$B,$B40,ConfirmedRaw!DA:DA)</f>
        <v>0</v>
      </c>
      <c r="CZ40">
        <f>SUMIF(ConfirmedRaw!$B:$B,$B40,ConfirmedRaw!DB:DB)</f>
        <v>0</v>
      </c>
      <c r="DA40">
        <f>SUMIF(ConfirmedRaw!$B:$B,$B40,ConfirmedRaw!DC:DC)</f>
        <v>0</v>
      </c>
      <c r="DB40">
        <f>SUMIF(ConfirmedRaw!$B:$B,$B40,ConfirmedRaw!DD:DD)</f>
        <v>0</v>
      </c>
      <c r="DC40">
        <f>SUMIF(ConfirmedRaw!$B:$B,$B40,ConfirmedRaw!DE:DE)</f>
        <v>0</v>
      </c>
      <c r="DD40">
        <f>SUMIF(ConfirmedRaw!$B:$B,$B40,ConfirmedRaw!DF:DF)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317</v>
      </c>
      <c r="BV41">
        <f>SUMIF(ConfirmedRaw!$B:$B,$B41,ConfirmedRaw!BX:BX)</f>
        <v>342</v>
      </c>
      <c r="BW41">
        <f>SUMIF(ConfirmedRaw!$B:$B,$B41,ConfirmedRaw!BY:BY)</f>
        <v>417</v>
      </c>
      <c r="BX41">
        <f>SUMIF(ConfirmedRaw!$B:$B,$B41,ConfirmedRaw!BZ:BZ)</f>
        <v>479</v>
      </c>
      <c r="BY41">
        <f>SUMIF(ConfirmedRaw!$B:$B,$B41,ConfirmedRaw!CA:CA)</f>
        <v>556</v>
      </c>
      <c r="BZ41">
        <f>SUMIF(ConfirmedRaw!$B:$B,$B41,ConfirmedRaw!CB:CB)</f>
        <v>665</v>
      </c>
      <c r="CA41">
        <f>SUMIF(ConfirmedRaw!$B:$B,$B41,ConfirmedRaw!CC:CC)</f>
        <v>743</v>
      </c>
      <c r="CB41">
        <f>SUMIF(ConfirmedRaw!$B:$B,$B41,ConfirmedRaw!CD:CD)</f>
        <v>855</v>
      </c>
      <c r="CC41">
        <f>SUMIF(ConfirmedRaw!$B:$B,$B41,ConfirmedRaw!CE:CE)</f>
        <v>910</v>
      </c>
      <c r="CD41">
        <f>SUMIF(ConfirmedRaw!$B:$B,$B41,ConfirmedRaw!CF:CF)</f>
        <v>993</v>
      </c>
      <c r="CE41">
        <f>SUMIF(ConfirmedRaw!$B:$B,$B41,ConfirmedRaw!CG:CG)</f>
        <v>1154</v>
      </c>
      <c r="CF41">
        <f>SUMIF(ConfirmedRaw!$B:$B,$B41,ConfirmedRaw!CH:CH)</f>
        <v>1234</v>
      </c>
      <c r="CG41">
        <f>SUMIF(ConfirmedRaw!$B:$B,$B41,ConfirmedRaw!CI:CI)</f>
        <v>1300</v>
      </c>
      <c r="CH41">
        <f>SUMIF(ConfirmedRaw!$B:$B,$B41,ConfirmedRaw!CJ:CJ)</f>
        <v>1355</v>
      </c>
      <c r="CI41">
        <f>SUMIF(ConfirmedRaw!$B:$B,$B41,ConfirmedRaw!CK:CK)</f>
        <v>1405</v>
      </c>
      <c r="CJ41">
        <f>SUMIF(ConfirmedRaw!$B:$B,$B41,ConfirmedRaw!CL:CL)</f>
        <v>1524</v>
      </c>
      <c r="CK41">
        <f>SUMIF(ConfirmedRaw!$B:$B,$B41,ConfirmedRaw!CM:CM)</f>
        <v>1658</v>
      </c>
      <c r="CL41">
        <f>SUMIF(ConfirmedRaw!$B:$B,$B41,ConfirmedRaw!CN:CN)</f>
        <v>1751</v>
      </c>
      <c r="CM41">
        <f>SUMIF(ConfirmedRaw!$B:$B,$B41,ConfirmedRaw!CO:CO)</f>
        <v>1915</v>
      </c>
      <c r="CN41">
        <f>SUMIF(ConfirmedRaw!$B:$B,$B41,ConfirmedRaw!CP:CP)</f>
        <v>1995</v>
      </c>
      <c r="CO41">
        <f>SUMIF(ConfirmedRaw!$B:$B,$B41,ConfirmedRaw!CQ:CQ)</f>
        <v>0</v>
      </c>
      <c r="CP41">
        <f>SUMIF(ConfirmedRaw!$B:$B,$B41,ConfirmedRaw!CR:CR)</f>
        <v>0</v>
      </c>
      <c r="CQ41">
        <f>SUMIF(ConfirmedRaw!$B:$B,$B41,ConfirmedRaw!CS:CS)</f>
        <v>0</v>
      </c>
      <c r="CR41">
        <f>SUMIF(ConfirmedRaw!$B:$B,$B41,ConfirmedRaw!CT:CT)</f>
        <v>0</v>
      </c>
      <c r="CS41">
        <f>SUMIF(ConfirmedRaw!$B:$B,$B41,ConfirmedRaw!CU:CU)</f>
        <v>0</v>
      </c>
      <c r="CT41">
        <f>SUMIF(ConfirmedRaw!$B:$B,$B41,ConfirmedRaw!CV:CV)</f>
        <v>0</v>
      </c>
      <c r="CU41">
        <f>SUMIF(ConfirmedRaw!$B:$B,$B41,ConfirmedRaw!CW:CW)</f>
        <v>0</v>
      </c>
      <c r="CV41">
        <f>SUMIF(ConfirmedRaw!$B:$B,$B41,ConfirmedRaw!CX:CX)</f>
        <v>0</v>
      </c>
      <c r="CW41">
        <f>SUMIF(ConfirmedRaw!$B:$B,$B41,ConfirmedRaw!CY:CY)</f>
        <v>0</v>
      </c>
      <c r="CX41">
        <f>SUMIF(ConfirmedRaw!$B:$B,$B41,ConfirmedRaw!CZ:CZ)</f>
        <v>0</v>
      </c>
      <c r="CY41">
        <f>SUMIF(ConfirmedRaw!$B:$B,$B41,ConfirmedRaw!DA:DA)</f>
        <v>0</v>
      </c>
      <c r="CZ41">
        <f>SUMIF(ConfirmedRaw!$B:$B,$B41,ConfirmedRaw!DB:DB)</f>
        <v>0</v>
      </c>
      <c r="DA41">
        <f>SUMIF(ConfirmedRaw!$B:$B,$B41,ConfirmedRaw!DC:DC)</f>
        <v>0</v>
      </c>
      <c r="DB41">
        <f>SUMIF(ConfirmedRaw!$B:$B,$B41,ConfirmedRaw!DD:DD)</f>
        <v>0</v>
      </c>
      <c r="DC41">
        <f>SUMIF(ConfirmedRaw!$B:$B,$B41,ConfirmedRaw!DE:DE)</f>
        <v>0</v>
      </c>
      <c r="DD41">
        <f>SUMIF(ConfirmedRaw!$B:$B,$B41,ConfirmedRaw!DF:DF)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236</v>
      </c>
      <c r="BV42">
        <f>SUMIF(ConfirmedRaw!$B:$B,$B42,ConfirmedRaw!BX:BX)</f>
        <v>245</v>
      </c>
      <c r="BW42">
        <f>SUMIF(ConfirmedRaw!$B:$B,$B42,ConfirmedRaw!BY:BY)</f>
        <v>245</v>
      </c>
      <c r="BX42">
        <f>SUMIF(ConfirmedRaw!$B:$B,$B42,ConfirmedRaw!BZ:BZ)</f>
        <v>259</v>
      </c>
      <c r="BY42">
        <f>SUMIF(ConfirmedRaw!$B:$B,$B42,ConfirmedRaw!CA:CA)</f>
        <v>266</v>
      </c>
      <c r="BZ42">
        <f>SUMIF(ConfirmedRaw!$B:$B,$B42,ConfirmedRaw!CB:CB)</f>
        <v>266</v>
      </c>
      <c r="CA42">
        <f>SUMIF(ConfirmedRaw!$B:$B,$B42,ConfirmedRaw!CC:CC)</f>
        <v>279</v>
      </c>
      <c r="CB42">
        <f>SUMIF(ConfirmedRaw!$B:$B,$B42,ConfirmedRaw!CD:CD)</f>
        <v>279</v>
      </c>
      <c r="CC42">
        <f>SUMIF(ConfirmedRaw!$B:$B,$B42,ConfirmedRaw!CE:CE)</f>
        <v>333</v>
      </c>
      <c r="CD42">
        <f>SUMIF(ConfirmedRaw!$B:$B,$B42,ConfirmedRaw!CF:CF)</f>
        <v>344</v>
      </c>
      <c r="CE42">
        <f>SUMIF(ConfirmedRaw!$B:$B,$B42,ConfirmedRaw!CG:CG)</f>
        <v>356</v>
      </c>
      <c r="CF42">
        <f>SUMIF(ConfirmedRaw!$B:$B,$B42,ConfirmedRaw!CH:CH)</f>
        <v>356</v>
      </c>
      <c r="CG42">
        <f>SUMIF(ConfirmedRaw!$B:$B,$B42,ConfirmedRaw!CI:CI)</f>
        <v>356</v>
      </c>
      <c r="CH42">
        <f>SUMIF(ConfirmedRaw!$B:$B,$B42,ConfirmedRaw!CJ:CJ)</f>
        <v>371</v>
      </c>
      <c r="CI42">
        <f>SUMIF(ConfirmedRaw!$B:$B,$B42,ConfirmedRaw!CK:CK)</f>
        <v>372</v>
      </c>
      <c r="CJ42">
        <f>SUMIF(ConfirmedRaw!$B:$B,$B42,ConfirmedRaw!CL:CL)</f>
        <v>426</v>
      </c>
      <c r="CK42">
        <f>SUMIF(ConfirmedRaw!$B:$B,$B42,ConfirmedRaw!CM:CM)</f>
        <v>435</v>
      </c>
      <c r="CL42">
        <f>SUMIF(ConfirmedRaw!$B:$B,$B42,ConfirmedRaw!CN:CN)</f>
        <v>455</v>
      </c>
      <c r="CM42">
        <f>SUMIF(ConfirmedRaw!$B:$B,$B42,ConfirmedRaw!CO:CO)</f>
        <v>461</v>
      </c>
      <c r="CN42">
        <f>SUMIF(ConfirmedRaw!$B:$B,$B42,ConfirmedRaw!CP:CP)</f>
        <v>462</v>
      </c>
      <c r="CO42">
        <f>SUMIF(ConfirmedRaw!$B:$B,$B42,ConfirmedRaw!CQ:CQ)</f>
        <v>0</v>
      </c>
      <c r="CP42">
        <f>SUMIF(ConfirmedRaw!$B:$B,$B42,ConfirmedRaw!CR:CR)</f>
        <v>0</v>
      </c>
      <c r="CQ42">
        <f>SUMIF(ConfirmedRaw!$B:$B,$B42,ConfirmedRaw!CS:CS)</f>
        <v>0</v>
      </c>
      <c r="CR42">
        <f>SUMIF(ConfirmedRaw!$B:$B,$B42,ConfirmedRaw!CT:CT)</f>
        <v>0</v>
      </c>
      <c r="CS42">
        <f>SUMIF(ConfirmedRaw!$B:$B,$B42,ConfirmedRaw!CU:CU)</f>
        <v>0</v>
      </c>
      <c r="CT42">
        <f>SUMIF(ConfirmedRaw!$B:$B,$B42,ConfirmedRaw!CV:CV)</f>
        <v>0</v>
      </c>
      <c r="CU42">
        <f>SUMIF(ConfirmedRaw!$B:$B,$B42,ConfirmedRaw!CW:CW)</f>
        <v>0</v>
      </c>
      <c r="CV42">
        <f>SUMIF(ConfirmedRaw!$B:$B,$B42,ConfirmedRaw!CX:CX)</f>
        <v>0</v>
      </c>
      <c r="CW42">
        <f>SUMIF(ConfirmedRaw!$B:$B,$B42,ConfirmedRaw!CY:CY)</f>
        <v>0</v>
      </c>
      <c r="CX42">
        <f>SUMIF(ConfirmedRaw!$B:$B,$B42,ConfirmedRaw!CZ:CZ)</f>
        <v>0</v>
      </c>
      <c r="CY42">
        <f>SUMIF(ConfirmedRaw!$B:$B,$B42,ConfirmedRaw!DA:DA)</f>
        <v>0</v>
      </c>
      <c r="CZ42">
        <f>SUMIF(ConfirmedRaw!$B:$B,$B42,ConfirmedRaw!DB:DB)</f>
        <v>0</v>
      </c>
      <c r="DA42">
        <f>SUMIF(ConfirmedRaw!$B:$B,$B42,ConfirmedRaw!DC:DC)</f>
        <v>0</v>
      </c>
      <c r="DB42">
        <f>SUMIF(ConfirmedRaw!$B:$B,$B42,ConfirmedRaw!DD:DD)</f>
        <v>0</v>
      </c>
      <c r="DC42">
        <f>SUMIF(ConfirmedRaw!$B:$B,$B42,ConfirmedRaw!DE:DE)</f>
        <v>0</v>
      </c>
      <c r="DD42">
        <f>SUMIF(ConfirmedRaw!$B:$B,$B42,ConfirmedRaw!DF:DF)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779</v>
      </c>
      <c r="BV43">
        <f>SUMIF(ConfirmedRaw!$B:$B,$B43,ConfirmedRaw!BX:BX)</f>
        <v>858</v>
      </c>
      <c r="BW43">
        <f>SUMIF(ConfirmedRaw!$B:$B,$B43,ConfirmedRaw!BY:BY)</f>
        <v>961</v>
      </c>
      <c r="BX43">
        <f>SUMIF(ConfirmedRaw!$B:$B,$B43,ConfirmedRaw!BZ:BZ)</f>
        <v>1039</v>
      </c>
      <c r="BY43">
        <f>SUMIF(ConfirmedRaw!$B:$B,$B43,ConfirmedRaw!CA:CA)</f>
        <v>1097</v>
      </c>
      <c r="BZ43">
        <f>SUMIF(ConfirmedRaw!$B:$B,$B43,ConfirmedRaw!CB:CB)</f>
        <v>1108</v>
      </c>
      <c r="CA43">
        <f>SUMIF(ConfirmedRaw!$B:$B,$B43,ConfirmedRaw!CC:CC)</f>
        <v>1149</v>
      </c>
      <c r="CB43">
        <f>SUMIF(ConfirmedRaw!$B:$B,$B43,ConfirmedRaw!CD:CD)</f>
        <v>1185</v>
      </c>
      <c r="CC43">
        <f>SUMIF(ConfirmedRaw!$B:$B,$B43,ConfirmedRaw!CE:CE)</f>
        <v>1207</v>
      </c>
      <c r="CD43">
        <f>SUMIF(ConfirmedRaw!$B:$B,$B43,ConfirmedRaw!CF:CF)</f>
        <v>1258</v>
      </c>
      <c r="CE43">
        <f>SUMIF(ConfirmedRaw!$B:$B,$B43,ConfirmedRaw!CG:CG)</f>
        <v>1304</v>
      </c>
      <c r="CF43">
        <f>SUMIF(ConfirmedRaw!$B:$B,$B43,ConfirmedRaw!CH:CH)</f>
        <v>1309</v>
      </c>
      <c r="CG43">
        <f>SUMIF(ConfirmedRaw!$B:$B,$B43,ConfirmedRaw!CI:CI)</f>
        <v>1332</v>
      </c>
      <c r="CH43">
        <f>SUMIF(ConfirmedRaw!$B:$B,$B43,ConfirmedRaw!CJ:CJ)</f>
        <v>1373</v>
      </c>
      <c r="CI43">
        <f>SUMIF(ConfirmedRaw!$B:$B,$B43,ConfirmedRaw!CK:CK)</f>
        <v>1400</v>
      </c>
      <c r="CJ43">
        <f>SUMIF(ConfirmedRaw!$B:$B,$B43,ConfirmedRaw!CL:CL)</f>
        <v>1434</v>
      </c>
      <c r="CK43">
        <f>SUMIF(ConfirmedRaw!$B:$B,$B43,ConfirmedRaw!CM:CM)</f>
        <v>1459</v>
      </c>
      <c r="CL43">
        <f>SUMIF(ConfirmedRaw!$B:$B,$B43,ConfirmedRaw!CN:CN)</f>
        <v>1512</v>
      </c>
      <c r="CM43">
        <f>SUMIF(ConfirmedRaw!$B:$B,$B43,ConfirmedRaw!CO:CO)</f>
        <v>1528</v>
      </c>
      <c r="CN43">
        <f>SUMIF(ConfirmedRaw!$B:$B,$B43,ConfirmedRaw!CP:CP)</f>
        <v>1535</v>
      </c>
      <c r="CO43">
        <f>SUMIF(ConfirmedRaw!$B:$B,$B43,ConfirmedRaw!CQ:CQ)</f>
        <v>0</v>
      </c>
      <c r="CP43">
        <f>SUMIF(ConfirmedRaw!$B:$B,$B43,ConfirmedRaw!CR:CR)</f>
        <v>0</v>
      </c>
      <c r="CQ43">
        <f>SUMIF(ConfirmedRaw!$B:$B,$B43,ConfirmedRaw!CS:CS)</f>
        <v>0</v>
      </c>
      <c r="CR43">
        <f>SUMIF(ConfirmedRaw!$B:$B,$B43,ConfirmedRaw!CT:CT)</f>
        <v>0</v>
      </c>
      <c r="CS43">
        <f>SUMIF(ConfirmedRaw!$B:$B,$B43,ConfirmedRaw!CU:CU)</f>
        <v>0</v>
      </c>
      <c r="CT43">
        <f>SUMIF(ConfirmedRaw!$B:$B,$B43,ConfirmedRaw!CV:CV)</f>
        <v>0</v>
      </c>
      <c r="CU43">
        <f>SUMIF(ConfirmedRaw!$B:$B,$B43,ConfirmedRaw!CW:CW)</f>
        <v>0</v>
      </c>
      <c r="CV43">
        <f>SUMIF(ConfirmedRaw!$B:$B,$B43,ConfirmedRaw!CX:CX)</f>
        <v>0</v>
      </c>
      <c r="CW43">
        <f>SUMIF(ConfirmedRaw!$B:$B,$B43,ConfirmedRaw!CY:CY)</f>
        <v>0</v>
      </c>
      <c r="CX43">
        <f>SUMIF(ConfirmedRaw!$B:$B,$B43,ConfirmedRaw!CZ:CZ)</f>
        <v>0</v>
      </c>
      <c r="CY43">
        <f>SUMIF(ConfirmedRaw!$B:$B,$B43,ConfirmedRaw!DA:DA)</f>
        <v>0</v>
      </c>
      <c r="CZ43">
        <f>SUMIF(ConfirmedRaw!$B:$B,$B43,ConfirmedRaw!DB:DB)</f>
        <v>0</v>
      </c>
      <c r="DA43">
        <f>SUMIF(ConfirmedRaw!$B:$B,$B43,ConfirmedRaw!DC:DC)</f>
        <v>0</v>
      </c>
      <c r="DB43">
        <f>SUMIF(ConfirmedRaw!$B:$B,$B43,ConfirmedRaw!DD:DD)</f>
        <v>0</v>
      </c>
      <c r="DC43">
        <f>SUMIF(ConfirmedRaw!$B:$B,$B43,ConfirmedRaw!DE:DE)</f>
        <v>0</v>
      </c>
      <c r="DD43">
        <f>SUMIF(ConfirmedRaw!$B:$B,$B43,ConfirmedRaw!DF:DF)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479</v>
      </c>
      <c r="BV44">
        <f>SUMIF(ConfirmedRaw!$B:$B,$B44,ConfirmedRaw!BX:BX)</f>
        <v>494</v>
      </c>
      <c r="BW44">
        <f>SUMIF(ConfirmedRaw!$B:$B,$B44,ConfirmedRaw!BY:BY)</f>
        <v>508</v>
      </c>
      <c r="BX44">
        <f>SUMIF(ConfirmedRaw!$B:$B,$B44,ConfirmedRaw!BZ:BZ)</f>
        <v>520</v>
      </c>
      <c r="BY44">
        <f>SUMIF(ConfirmedRaw!$B:$B,$B44,ConfirmedRaw!CA:CA)</f>
        <v>527</v>
      </c>
      <c r="BZ44">
        <f>SUMIF(ConfirmedRaw!$B:$B,$B44,ConfirmedRaw!CB:CB)</f>
        <v>541</v>
      </c>
      <c r="CA44">
        <f>SUMIF(ConfirmedRaw!$B:$B,$B44,ConfirmedRaw!CC:CC)</f>
        <v>548</v>
      </c>
      <c r="CB44">
        <f>SUMIF(ConfirmedRaw!$B:$B,$B44,ConfirmedRaw!CD:CD)</f>
        <v>576</v>
      </c>
      <c r="CC44">
        <f>SUMIF(ConfirmedRaw!$B:$B,$B44,ConfirmedRaw!CE:CE)</f>
        <v>582</v>
      </c>
      <c r="CD44">
        <f>SUMIF(ConfirmedRaw!$B:$B,$B44,ConfirmedRaw!CF:CF)</f>
        <v>609</v>
      </c>
      <c r="CE44">
        <f>SUMIF(ConfirmedRaw!$B:$B,$B44,ConfirmedRaw!CG:CG)</f>
        <v>619</v>
      </c>
      <c r="CF44">
        <f>SUMIF(ConfirmedRaw!$B:$B,$B44,ConfirmedRaw!CH:CH)</f>
        <v>630</v>
      </c>
      <c r="CG44">
        <f>SUMIF(ConfirmedRaw!$B:$B,$B44,ConfirmedRaw!CI:CI)</f>
        <v>632</v>
      </c>
      <c r="CH44">
        <f>SUMIF(ConfirmedRaw!$B:$B,$B44,ConfirmedRaw!CJ:CJ)</f>
        <v>641</v>
      </c>
      <c r="CI44">
        <f>SUMIF(ConfirmedRaw!$B:$B,$B44,ConfirmedRaw!CK:CK)</f>
        <v>658</v>
      </c>
      <c r="CJ44">
        <f>SUMIF(ConfirmedRaw!$B:$B,$B44,ConfirmedRaw!CL:CL)</f>
        <v>663</v>
      </c>
      <c r="CK44">
        <f>SUMIF(ConfirmedRaw!$B:$B,$B44,ConfirmedRaw!CM:CM)</f>
        <v>668</v>
      </c>
      <c r="CL44">
        <f>SUMIF(ConfirmedRaw!$B:$B,$B44,ConfirmedRaw!CN:CN)</f>
        <v>672</v>
      </c>
      <c r="CM44">
        <f>SUMIF(ConfirmedRaw!$B:$B,$B44,ConfirmedRaw!CO:CO)</f>
        <v>673</v>
      </c>
      <c r="CN44">
        <f>SUMIF(ConfirmedRaw!$B:$B,$B44,ConfirmedRaw!CP:CP)</f>
        <v>677</v>
      </c>
      <c r="CO44">
        <f>SUMIF(ConfirmedRaw!$B:$B,$B44,ConfirmedRaw!CQ:CQ)</f>
        <v>0</v>
      </c>
      <c r="CP44">
        <f>SUMIF(ConfirmedRaw!$B:$B,$B44,ConfirmedRaw!CR:CR)</f>
        <v>0</v>
      </c>
      <c r="CQ44">
        <f>SUMIF(ConfirmedRaw!$B:$B,$B44,ConfirmedRaw!CS:CS)</f>
        <v>0</v>
      </c>
      <c r="CR44">
        <f>SUMIF(ConfirmedRaw!$B:$B,$B44,ConfirmedRaw!CT:CT)</f>
        <v>0</v>
      </c>
      <c r="CS44">
        <f>SUMIF(ConfirmedRaw!$B:$B,$B44,ConfirmedRaw!CU:CU)</f>
        <v>0</v>
      </c>
      <c r="CT44">
        <f>SUMIF(ConfirmedRaw!$B:$B,$B44,ConfirmedRaw!CV:CV)</f>
        <v>0</v>
      </c>
      <c r="CU44">
        <f>SUMIF(ConfirmedRaw!$B:$B,$B44,ConfirmedRaw!CW:CW)</f>
        <v>0</v>
      </c>
      <c r="CV44">
        <f>SUMIF(ConfirmedRaw!$B:$B,$B44,ConfirmedRaw!CX:CX)</f>
        <v>0</v>
      </c>
      <c r="CW44">
        <f>SUMIF(ConfirmedRaw!$B:$B,$B44,ConfirmedRaw!CY:CY)</f>
        <v>0</v>
      </c>
      <c r="CX44">
        <f>SUMIF(ConfirmedRaw!$B:$B,$B44,ConfirmedRaw!CZ:CZ)</f>
        <v>0</v>
      </c>
      <c r="CY44">
        <f>SUMIF(ConfirmedRaw!$B:$B,$B44,ConfirmedRaw!DA:DA)</f>
        <v>0</v>
      </c>
      <c r="CZ44">
        <f>SUMIF(ConfirmedRaw!$B:$B,$B44,ConfirmedRaw!DB:DB)</f>
        <v>0</v>
      </c>
      <c r="DA44">
        <f>SUMIF(ConfirmedRaw!$B:$B,$B44,ConfirmedRaw!DC:DC)</f>
        <v>0</v>
      </c>
      <c r="DB44">
        <f>SUMIF(ConfirmedRaw!$B:$B,$B44,ConfirmedRaw!DD:DD)</f>
        <v>0</v>
      </c>
      <c r="DC44">
        <f>SUMIF(ConfirmedRaw!$B:$B,$B44,ConfirmedRaw!DE:DE)</f>
        <v>0</v>
      </c>
      <c r="DD44">
        <f>SUMIF(ConfirmedRaw!$B:$B,$B44,ConfirmedRaw!DF:DF)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1771</v>
      </c>
      <c r="BV45">
        <f>SUMIF(ConfirmedRaw!$B:$B,$B45,ConfirmedRaw!BX:BX)</f>
        <v>1875</v>
      </c>
      <c r="BW45">
        <f>SUMIF(ConfirmedRaw!$B:$B,$B45,ConfirmedRaw!BY:BY)</f>
        <v>1978</v>
      </c>
      <c r="BX45">
        <f>SUMIF(ConfirmedRaw!$B:$B,$B45,ConfirmedRaw!BZ:BZ)</f>
        <v>2067</v>
      </c>
      <c r="BY45">
        <f>SUMIF(ConfirmedRaw!$B:$B,$B45,ConfirmedRaw!CA:CA)</f>
        <v>2169</v>
      </c>
      <c r="BZ45">
        <f>SUMIF(ConfirmedRaw!$B:$B,$B45,ConfirmedRaw!CB:CB)</f>
        <v>2220</v>
      </c>
      <c r="CA45">
        <f>SUMIF(ConfirmedRaw!$B:$B,$B45,ConfirmedRaw!CC:CC)</f>
        <v>2258</v>
      </c>
      <c r="CB45">
        <f>SUMIF(ConfirmedRaw!$B:$B,$B45,ConfirmedRaw!CD:CD)</f>
        <v>2369</v>
      </c>
      <c r="CC45">
        <f>SUMIF(ConfirmedRaw!$B:$B,$B45,ConfirmedRaw!CE:CE)</f>
        <v>2423</v>
      </c>
      <c r="CD45">
        <f>SUMIF(ConfirmedRaw!$B:$B,$B45,ConfirmedRaw!CF:CF)</f>
        <v>2473</v>
      </c>
      <c r="CE45">
        <f>SUMIF(ConfirmedRaw!$B:$B,$B45,ConfirmedRaw!CG:CG)</f>
        <v>2518</v>
      </c>
      <c r="CF45">
        <f>SUMIF(ConfirmedRaw!$B:$B,$B45,ConfirmedRaw!CH:CH)</f>
        <v>2551</v>
      </c>
      <c r="CG45">
        <f>SUMIF(ConfirmedRaw!$B:$B,$B45,ConfirmedRaw!CI:CI)</f>
        <v>2579</v>
      </c>
      <c r="CH45">
        <f>SUMIF(ConfirmedRaw!$B:$B,$B45,ConfirmedRaw!CJ:CJ)</f>
        <v>2613</v>
      </c>
      <c r="CI45">
        <f>SUMIF(ConfirmedRaw!$B:$B,$B45,ConfirmedRaw!CK:CK)</f>
        <v>2643</v>
      </c>
      <c r="CJ45">
        <f>SUMIF(ConfirmedRaw!$B:$B,$B45,ConfirmedRaw!CL:CL)</f>
        <v>2672</v>
      </c>
      <c r="CK45">
        <f>SUMIF(ConfirmedRaw!$B:$B,$B45,ConfirmedRaw!CM:CM)</f>
        <v>2700</v>
      </c>
      <c r="CL45">
        <f>SUMIF(ConfirmedRaw!$B:$B,$B45,ConfirmedRaw!CN:CN)</f>
        <v>2733</v>
      </c>
      <c r="CM45">
        <f>SUMIF(ConfirmedRaw!$B:$B,$B45,ConfirmedRaw!CO:CO)</f>
        <v>2765</v>
      </c>
      <c r="CN45">
        <f>SUMIF(ConfirmedRaw!$B:$B,$B45,ConfirmedRaw!CP:CP)</f>
        <v>2792</v>
      </c>
      <c r="CO45">
        <f>SUMIF(ConfirmedRaw!$B:$B,$B45,ConfirmedRaw!CQ:CQ)</f>
        <v>0</v>
      </c>
      <c r="CP45">
        <f>SUMIF(ConfirmedRaw!$B:$B,$B45,ConfirmedRaw!CR:CR)</f>
        <v>0</v>
      </c>
      <c r="CQ45">
        <f>SUMIF(ConfirmedRaw!$B:$B,$B45,ConfirmedRaw!CS:CS)</f>
        <v>0</v>
      </c>
      <c r="CR45">
        <f>SUMIF(ConfirmedRaw!$B:$B,$B45,ConfirmedRaw!CT:CT)</f>
        <v>0</v>
      </c>
      <c r="CS45">
        <f>SUMIF(ConfirmedRaw!$B:$B,$B45,ConfirmedRaw!CU:CU)</f>
        <v>0</v>
      </c>
      <c r="CT45">
        <f>SUMIF(ConfirmedRaw!$B:$B,$B45,ConfirmedRaw!CV:CV)</f>
        <v>0</v>
      </c>
      <c r="CU45">
        <f>SUMIF(ConfirmedRaw!$B:$B,$B45,ConfirmedRaw!CW:CW)</f>
        <v>0</v>
      </c>
      <c r="CV45">
        <f>SUMIF(ConfirmedRaw!$B:$B,$B45,ConfirmedRaw!CX:CX)</f>
        <v>0</v>
      </c>
      <c r="CW45">
        <f>SUMIF(ConfirmedRaw!$B:$B,$B45,ConfirmedRaw!CY:CY)</f>
        <v>0</v>
      </c>
      <c r="CX45">
        <f>SUMIF(ConfirmedRaw!$B:$B,$B45,ConfirmedRaw!CZ:CZ)</f>
        <v>0</v>
      </c>
      <c r="CY45">
        <f>SUMIF(ConfirmedRaw!$B:$B,$B45,ConfirmedRaw!DA:DA)</f>
        <v>0</v>
      </c>
      <c r="CZ45">
        <f>SUMIF(ConfirmedRaw!$B:$B,$B45,ConfirmedRaw!DB:DB)</f>
        <v>0</v>
      </c>
      <c r="DA45">
        <f>SUMIF(ConfirmedRaw!$B:$B,$B45,ConfirmedRaw!DC:DC)</f>
        <v>0</v>
      </c>
      <c r="DB45">
        <f>SUMIF(ConfirmedRaw!$B:$B,$B45,ConfirmedRaw!DD:DD)</f>
        <v>0</v>
      </c>
      <c r="DC45">
        <f>SUMIF(ConfirmedRaw!$B:$B,$B45,ConfirmedRaw!DE:DE)</f>
        <v>0</v>
      </c>
      <c r="DD45">
        <f>SUMIF(ConfirmedRaw!$B:$B,$B45,ConfirmedRaw!DF:DF)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1677</v>
      </c>
      <c r="BV46">
        <f>SUMIF(ConfirmedRaw!$B:$B,$B46,ConfirmedRaw!BX:BX)</f>
        <v>1790</v>
      </c>
      <c r="BW46">
        <f>SUMIF(ConfirmedRaw!$B:$B,$B46,ConfirmedRaw!BY:BY)</f>
        <v>1986</v>
      </c>
      <c r="BX46">
        <f>SUMIF(ConfirmedRaw!$B:$B,$B46,ConfirmedRaw!BZ:BZ)</f>
        <v>2092</v>
      </c>
      <c r="BY46">
        <f>SUMIF(ConfirmedRaw!$B:$B,$B46,ConfirmedRaw!CA:CA)</f>
        <v>2273</v>
      </c>
      <c r="BZ46">
        <f>SUMIF(ConfirmedRaw!$B:$B,$B46,ConfirmedRaw!CB:CB)</f>
        <v>2491</v>
      </c>
      <c r="CA46">
        <f>SUMIF(ConfirmedRaw!$B:$B,$B46,ConfirmedRaw!CC:CC)</f>
        <v>2738</v>
      </c>
      <c r="CB46">
        <f>SUMIF(ConfirmedRaw!$B:$B,$B46,ConfirmedRaw!CD:CD)</f>
        <v>2956</v>
      </c>
      <c r="CC46">
        <f>SUMIF(ConfirmedRaw!$B:$B,$B46,ConfirmedRaw!CE:CE)</f>
        <v>3293</v>
      </c>
      <c r="CD46">
        <f>SUMIF(ConfirmedRaw!$B:$B,$B46,ConfirmedRaw!CF:CF)</f>
        <v>3512</v>
      </c>
      <c r="CE46">
        <f>SUMIF(ConfirmedRaw!$B:$B,$B46,ConfirmedRaw!CG:CG)</f>
        <v>3842</v>
      </c>
      <c r="CF46">
        <f>SUMIF(ConfirmedRaw!$B:$B,$B46,ConfirmedRaw!CH:CH)</f>
        <v>4241</v>
      </c>
      <c r="CG46">
        <f>SUMIF(ConfirmedRaw!$B:$B,$B46,ConfirmedRaw!CI:CI)</f>
        <v>4557</v>
      </c>
      <c r="CH46">
        <f>SUMIF(ConfirmedRaw!$B:$B,$B46,ConfirmedRaw!CJ:CJ)</f>
        <v>4839</v>
      </c>
      <c r="CI46">
        <f>SUMIF(ConfirmedRaw!$B:$B,$B46,ConfirmedRaw!CK:CK)</f>
        <v>5136</v>
      </c>
      <c r="CJ46">
        <f>SUMIF(ConfirmedRaw!$B:$B,$B46,ConfirmedRaw!CL:CL)</f>
        <v>5516</v>
      </c>
      <c r="CK46">
        <f>SUMIF(ConfirmedRaw!$B:$B,$B46,ConfirmedRaw!CM:CM)</f>
        <v>5923</v>
      </c>
      <c r="CL46">
        <f>SUMIF(ConfirmedRaw!$B:$B,$B46,ConfirmedRaw!CN:CN)</f>
        <v>6248</v>
      </c>
      <c r="CM46">
        <f>SUMIF(ConfirmedRaw!$B:$B,$B46,ConfirmedRaw!CO:CO)</f>
        <v>6575</v>
      </c>
      <c r="CN46">
        <f>SUMIF(ConfirmedRaw!$B:$B,$B46,ConfirmedRaw!CP:CP)</f>
        <v>6760</v>
      </c>
      <c r="CO46">
        <f>SUMIF(ConfirmedRaw!$B:$B,$B46,ConfirmedRaw!CQ:CQ)</f>
        <v>0</v>
      </c>
      <c r="CP46">
        <f>SUMIF(ConfirmedRaw!$B:$B,$B46,ConfirmedRaw!CR:CR)</f>
        <v>0</v>
      </c>
      <c r="CQ46">
        <f>SUMIF(ConfirmedRaw!$B:$B,$B46,ConfirmedRaw!CS:CS)</f>
        <v>0</v>
      </c>
      <c r="CR46">
        <f>SUMIF(ConfirmedRaw!$B:$B,$B46,ConfirmedRaw!CT:CT)</f>
        <v>0</v>
      </c>
      <c r="CS46">
        <f>SUMIF(ConfirmedRaw!$B:$B,$B46,ConfirmedRaw!CU:CU)</f>
        <v>0</v>
      </c>
      <c r="CT46">
        <f>SUMIF(ConfirmedRaw!$B:$B,$B46,ConfirmedRaw!CV:CV)</f>
        <v>0</v>
      </c>
      <c r="CU46">
        <f>SUMIF(ConfirmedRaw!$B:$B,$B46,ConfirmedRaw!CW:CW)</f>
        <v>0</v>
      </c>
      <c r="CV46">
        <f>SUMIF(ConfirmedRaw!$B:$B,$B46,ConfirmedRaw!CX:CX)</f>
        <v>0</v>
      </c>
      <c r="CW46">
        <f>SUMIF(ConfirmedRaw!$B:$B,$B46,ConfirmedRaw!CY:CY)</f>
        <v>0</v>
      </c>
      <c r="CX46">
        <f>SUMIF(ConfirmedRaw!$B:$B,$B46,ConfirmedRaw!CZ:CZ)</f>
        <v>0</v>
      </c>
      <c r="CY46">
        <f>SUMIF(ConfirmedRaw!$B:$B,$B46,ConfirmedRaw!DA:DA)</f>
        <v>0</v>
      </c>
      <c r="CZ46">
        <f>SUMIF(ConfirmedRaw!$B:$B,$B46,ConfirmedRaw!DB:DB)</f>
        <v>0</v>
      </c>
      <c r="DA46">
        <f>SUMIF(ConfirmedRaw!$B:$B,$B46,ConfirmedRaw!DC:DC)</f>
        <v>0</v>
      </c>
      <c r="DB46">
        <f>SUMIF(ConfirmedRaw!$B:$B,$B46,ConfirmedRaw!DD:DD)</f>
        <v>0</v>
      </c>
      <c r="DC46">
        <f>SUMIF(ConfirmedRaw!$B:$B,$B46,ConfirmedRaw!DE:DE)</f>
        <v>0</v>
      </c>
      <c r="DD46">
        <f>SUMIF(ConfirmedRaw!$B:$B,$B46,ConfirmedRaw!DF:DF)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2554</v>
      </c>
      <c r="BV47">
        <f>SUMIF(ConfirmedRaw!$B:$B,$B47,ConfirmedRaw!BX:BX)</f>
        <v>2946</v>
      </c>
      <c r="BW47">
        <f>SUMIF(ConfirmedRaw!$B:$B,$B47,ConfirmedRaw!BY:BY)</f>
        <v>3383</v>
      </c>
      <c r="BX47">
        <f>SUMIF(ConfirmedRaw!$B:$B,$B47,ConfirmedRaw!BZ:BZ)</f>
        <v>3627</v>
      </c>
      <c r="BY47">
        <f>SUMIF(ConfirmedRaw!$B:$B,$B47,ConfirmedRaw!CA:CA)</f>
        <v>4102</v>
      </c>
      <c r="BZ47">
        <f>SUMIF(ConfirmedRaw!$B:$B,$B47,ConfirmedRaw!CB:CB)</f>
        <v>4413</v>
      </c>
      <c r="CA47">
        <f>SUMIF(ConfirmedRaw!$B:$B,$B47,ConfirmedRaw!CC:CC)</f>
        <v>4848</v>
      </c>
      <c r="CB47">
        <f>SUMIF(ConfirmedRaw!$B:$B,$B47,ConfirmedRaw!CD:CD)</f>
        <v>5205</v>
      </c>
      <c r="CC47">
        <f>SUMIF(ConfirmedRaw!$B:$B,$B47,ConfirmedRaw!CE:CE)</f>
        <v>5575</v>
      </c>
      <c r="CD47">
        <f>SUMIF(ConfirmedRaw!$B:$B,$B47,ConfirmedRaw!CF:CF)</f>
        <v>5955</v>
      </c>
      <c r="CE47">
        <f>SUMIF(ConfirmedRaw!$B:$B,$B47,ConfirmedRaw!CG:CG)</f>
        <v>6356</v>
      </c>
      <c r="CF47">
        <f>SUMIF(ConfirmedRaw!$B:$B,$B47,ConfirmedRaw!CH:CH)</f>
        <v>6674</v>
      </c>
      <c r="CG47">
        <f>SUMIF(ConfirmedRaw!$B:$B,$B47,ConfirmedRaw!CI:CI)</f>
        <v>6934</v>
      </c>
      <c r="CH47">
        <f>SUMIF(ConfirmedRaw!$B:$B,$B47,ConfirmedRaw!CJ:CJ)</f>
        <v>7202</v>
      </c>
      <c r="CI47">
        <f>SUMIF(ConfirmedRaw!$B:$B,$B47,ConfirmedRaw!CK:CK)</f>
        <v>7582</v>
      </c>
      <c r="CJ47">
        <f>SUMIF(ConfirmedRaw!$B:$B,$B47,ConfirmedRaw!CL:CL)</f>
        <v>7918</v>
      </c>
      <c r="CK47">
        <f>SUMIF(ConfirmedRaw!$B:$B,$B47,ConfirmedRaw!CM:CM)</f>
        <v>8379</v>
      </c>
      <c r="CL47">
        <f>SUMIF(ConfirmedRaw!$B:$B,$B47,ConfirmedRaw!CN:CN)</f>
        <v>8742</v>
      </c>
      <c r="CM47">
        <f>SUMIF(ConfirmedRaw!$B:$B,$B47,ConfirmedRaw!CO:CO)</f>
        <v>9287</v>
      </c>
      <c r="CN47">
        <f>SUMIF(ConfirmedRaw!$B:$B,$B47,ConfirmedRaw!CP:CP)</f>
        <v>9593</v>
      </c>
      <c r="CO47">
        <f>SUMIF(ConfirmedRaw!$B:$B,$B47,ConfirmedRaw!CQ:CQ)</f>
        <v>0</v>
      </c>
      <c r="CP47">
        <f>SUMIF(ConfirmedRaw!$B:$B,$B47,ConfirmedRaw!CR:CR)</f>
        <v>0</v>
      </c>
      <c r="CQ47">
        <f>SUMIF(ConfirmedRaw!$B:$B,$B47,ConfirmedRaw!CS:CS)</f>
        <v>0</v>
      </c>
      <c r="CR47">
        <f>SUMIF(ConfirmedRaw!$B:$B,$B47,ConfirmedRaw!CT:CT)</f>
        <v>0</v>
      </c>
      <c r="CS47">
        <f>SUMIF(ConfirmedRaw!$B:$B,$B47,ConfirmedRaw!CU:CU)</f>
        <v>0</v>
      </c>
      <c r="CT47">
        <f>SUMIF(ConfirmedRaw!$B:$B,$B47,ConfirmedRaw!CV:CV)</f>
        <v>0</v>
      </c>
      <c r="CU47">
        <f>SUMIF(ConfirmedRaw!$B:$B,$B47,ConfirmedRaw!CW:CW)</f>
        <v>0</v>
      </c>
      <c r="CV47">
        <f>SUMIF(ConfirmedRaw!$B:$B,$B47,ConfirmedRaw!CX:CX)</f>
        <v>0</v>
      </c>
      <c r="CW47">
        <f>SUMIF(ConfirmedRaw!$B:$B,$B47,ConfirmedRaw!CY:CY)</f>
        <v>0</v>
      </c>
      <c r="CX47">
        <f>SUMIF(ConfirmedRaw!$B:$B,$B47,ConfirmedRaw!CZ:CZ)</f>
        <v>0</v>
      </c>
      <c r="CY47">
        <f>SUMIF(ConfirmedRaw!$B:$B,$B47,ConfirmedRaw!DA:DA)</f>
        <v>0</v>
      </c>
      <c r="CZ47">
        <f>SUMIF(ConfirmedRaw!$B:$B,$B47,ConfirmedRaw!DB:DB)</f>
        <v>0</v>
      </c>
      <c r="DA47">
        <f>SUMIF(ConfirmedRaw!$B:$B,$B47,ConfirmedRaw!DC:DC)</f>
        <v>0</v>
      </c>
      <c r="DB47">
        <f>SUMIF(ConfirmedRaw!$B:$B,$B47,ConfirmedRaw!DD:DD)</f>
        <v>0</v>
      </c>
      <c r="DC47">
        <f>SUMIF(ConfirmedRaw!$B:$B,$B47,ConfirmedRaw!DE:DE)</f>
        <v>0</v>
      </c>
      <c r="DD47">
        <f>SUMIF(ConfirmedRaw!$B:$B,$B47,ConfirmedRaw!DF:DF)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2311</v>
      </c>
      <c r="BV48">
        <f>SUMIF(ConfirmedRaw!$B:$B,$B48,ConfirmedRaw!BX:BX)</f>
        <v>2633</v>
      </c>
      <c r="BW48">
        <f>SUMIF(ConfirmedRaw!$B:$B,$B48,ConfirmedRaw!BY:BY)</f>
        <v>3018</v>
      </c>
      <c r="BX48">
        <f>SUMIF(ConfirmedRaw!$B:$B,$B48,ConfirmedRaw!BZ:BZ)</f>
        <v>3094</v>
      </c>
      <c r="BY48">
        <f>SUMIF(ConfirmedRaw!$B:$B,$B48,ConfirmedRaw!CA:CA)</f>
        <v>3246</v>
      </c>
      <c r="BZ48">
        <f>SUMIF(ConfirmedRaw!$B:$B,$B48,ConfirmedRaw!CB:CB)</f>
        <v>3660</v>
      </c>
      <c r="CA48">
        <f>SUMIF(ConfirmedRaw!$B:$B,$B48,ConfirmedRaw!CC:CC)</f>
        <v>3764</v>
      </c>
      <c r="CB48">
        <f>SUMIF(ConfirmedRaw!$B:$B,$B48,ConfirmedRaw!CD:CD)</f>
        <v>3870</v>
      </c>
      <c r="CC48">
        <f>SUMIF(ConfirmedRaw!$B:$B,$B48,ConfirmedRaw!CE:CE)</f>
        <v>4076</v>
      </c>
      <c r="CD48">
        <f>SUMIF(ConfirmedRaw!$B:$B,$B48,ConfirmedRaw!CF:CF)</f>
        <v>4195</v>
      </c>
      <c r="CE48">
        <f>SUMIF(ConfirmedRaw!$B:$B,$B48,ConfirmedRaw!CG:CG)</f>
        <v>4428</v>
      </c>
      <c r="CF48">
        <f>SUMIF(ConfirmedRaw!$B:$B,$B48,ConfirmedRaw!CH:CH)</f>
        <v>4648</v>
      </c>
      <c r="CG48">
        <f>SUMIF(ConfirmedRaw!$B:$B,$B48,ConfirmedRaw!CI:CI)</f>
        <v>4932</v>
      </c>
      <c r="CH48">
        <f>SUMIF(ConfirmedRaw!$B:$B,$B48,ConfirmedRaw!CJ:CJ)</f>
        <v>5223</v>
      </c>
      <c r="CI48">
        <f>SUMIF(ConfirmedRaw!$B:$B,$B48,ConfirmedRaw!CK:CK)</f>
        <v>5453</v>
      </c>
      <c r="CJ48">
        <f>SUMIF(ConfirmedRaw!$B:$B,$B48,ConfirmedRaw!CL:CL)</f>
        <v>5660</v>
      </c>
      <c r="CK48">
        <f>SUMIF(ConfirmedRaw!$B:$B,$B48,ConfirmedRaw!CM:CM)</f>
        <v>5878</v>
      </c>
      <c r="CL48">
        <f>SUMIF(ConfirmedRaw!$B:$B,$B48,ConfirmedRaw!CN:CN)</f>
        <v>6087</v>
      </c>
      <c r="CM48">
        <f>SUMIF(ConfirmedRaw!$B:$B,$B48,ConfirmedRaw!CO:CO)</f>
        <v>6259</v>
      </c>
      <c r="CN48">
        <f>SUMIF(ConfirmedRaw!$B:$B,$B48,ConfirmedRaw!CP:CP)</f>
        <v>6459</v>
      </c>
      <c r="CO48">
        <f>SUMIF(ConfirmedRaw!$B:$B,$B48,ConfirmedRaw!CQ:CQ)</f>
        <v>0</v>
      </c>
      <c r="CP48">
        <f>SUMIF(ConfirmedRaw!$B:$B,$B48,ConfirmedRaw!CR:CR)</f>
        <v>0</v>
      </c>
      <c r="CQ48">
        <f>SUMIF(ConfirmedRaw!$B:$B,$B48,ConfirmedRaw!CS:CS)</f>
        <v>0</v>
      </c>
      <c r="CR48">
        <f>SUMIF(ConfirmedRaw!$B:$B,$B48,ConfirmedRaw!CT:CT)</f>
        <v>0</v>
      </c>
      <c r="CS48">
        <f>SUMIF(ConfirmedRaw!$B:$B,$B48,ConfirmedRaw!CU:CU)</f>
        <v>0</v>
      </c>
      <c r="CT48">
        <f>SUMIF(ConfirmedRaw!$B:$B,$B48,ConfirmedRaw!CV:CV)</f>
        <v>0</v>
      </c>
      <c r="CU48">
        <f>SUMIF(ConfirmedRaw!$B:$B,$B48,ConfirmedRaw!CW:CW)</f>
        <v>0</v>
      </c>
      <c r="CV48">
        <f>SUMIF(ConfirmedRaw!$B:$B,$B48,ConfirmedRaw!CX:CX)</f>
        <v>0</v>
      </c>
      <c r="CW48">
        <f>SUMIF(ConfirmedRaw!$B:$B,$B48,ConfirmedRaw!CY:CY)</f>
        <v>0</v>
      </c>
      <c r="CX48">
        <f>SUMIF(ConfirmedRaw!$B:$B,$B48,ConfirmedRaw!CZ:CZ)</f>
        <v>0</v>
      </c>
      <c r="CY48">
        <f>SUMIF(ConfirmedRaw!$B:$B,$B48,ConfirmedRaw!DA:DA)</f>
        <v>0</v>
      </c>
      <c r="CZ48">
        <f>SUMIF(ConfirmedRaw!$B:$B,$B48,ConfirmedRaw!DB:DB)</f>
        <v>0</v>
      </c>
      <c r="DA48">
        <f>SUMIF(ConfirmedRaw!$B:$B,$B48,ConfirmedRaw!DC:DC)</f>
        <v>0</v>
      </c>
      <c r="DB48">
        <f>SUMIF(ConfirmedRaw!$B:$B,$B48,ConfirmedRaw!DD:DD)</f>
        <v>0</v>
      </c>
      <c r="DC48">
        <f>SUMIF(ConfirmedRaw!$B:$B,$B48,ConfirmedRaw!DE:DE)</f>
        <v>0</v>
      </c>
      <c r="DD48">
        <f>SUMIF(ConfirmedRaw!$B:$B,$B48,ConfirmedRaw!DF:DF)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329</v>
      </c>
      <c r="BV49">
        <f>SUMIF(ConfirmedRaw!$B:$B,$B49,ConfirmedRaw!BX:BX)</f>
        <v>339</v>
      </c>
      <c r="BW49">
        <f>SUMIF(ConfirmedRaw!$B:$B,$B49,ConfirmedRaw!BY:BY)</f>
        <v>348</v>
      </c>
      <c r="BX49">
        <f>SUMIF(ConfirmedRaw!$B:$B,$B49,ConfirmedRaw!BZ:BZ)</f>
        <v>355</v>
      </c>
      <c r="BY49">
        <f>SUMIF(ConfirmedRaw!$B:$B,$B49,ConfirmedRaw!CA:CA)</f>
        <v>363</v>
      </c>
      <c r="BZ49">
        <f>SUMIF(ConfirmedRaw!$B:$B,$B49,ConfirmedRaw!CB:CB)</f>
        <v>373</v>
      </c>
      <c r="CA49">
        <f>SUMIF(ConfirmedRaw!$B:$B,$B49,ConfirmedRaw!CC:CC)</f>
        <v>376</v>
      </c>
      <c r="CB49">
        <f>SUMIF(ConfirmedRaw!$B:$B,$B49,ConfirmedRaw!CD:CD)</f>
        <v>379</v>
      </c>
      <c r="CC49">
        <f>SUMIF(ConfirmedRaw!$B:$B,$B49,ConfirmedRaw!CE:CE)</f>
        <v>380</v>
      </c>
      <c r="CD49">
        <f>SUMIF(ConfirmedRaw!$B:$B,$B49,ConfirmedRaw!CF:CF)</f>
        <v>382</v>
      </c>
      <c r="CE49">
        <f>SUMIF(ConfirmedRaw!$B:$B,$B49,ConfirmedRaw!CG:CG)</f>
        <v>385</v>
      </c>
      <c r="CF49">
        <f>SUMIF(ConfirmedRaw!$B:$B,$B49,ConfirmedRaw!CH:CH)</f>
        <v>388</v>
      </c>
      <c r="CG49">
        <f>SUMIF(ConfirmedRaw!$B:$B,$B49,ConfirmedRaw!CI:CI)</f>
        <v>393</v>
      </c>
      <c r="CH49">
        <f>SUMIF(ConfirmedRaw!$B:$B,$B49,ConfirmedRaw!CJ:CJ)</f>
        <v>393</v>
      </c>
      <c r="CI49">
        <f>SUMIF(ConfirmedRaw!$B:$B,$B49,ConfirmedRaw!CK:CK)</f>
        <v>395</v>
      </c>
      <c r="CJ49">
        <f>SUMIF(ConfirmedRaw!$B:$B,$B49,ConfirmedRaw!CL:CL)</f>
        <v>395</v>
      </c>
      <c r="CK49">
        <f>SUMIF(ConfirmedRaw!$B:$B,$B49,ConfirmedRaw!CM:CM)</f>
        <v>395</v>
      </c>
      <c r="CL49">
        <f>SUMIF(ConfirmedRaw!$B:$B,$B49,ConfirmedRaw!CN:CN)</f>
        <v>398</v>
      </c>
      <c r="CM49">
        <f>SUMIF(ConfirmedRaw!$B:$B,$B49,ConfirmedRaw!CO:CO)</f>
        <v>420</v>
      </c>
      <c r="CN49">
        <f>SUMIF(ConfirmedRaw!$B:$B,$B49,ConfirmedRaw!CP:CP)</f>
        <v>422</v>
      </c>
      <c r="CO49">
        <f>SUMIF(ConfirmedRaw!$B:$B,$B49,ConfirmedRaw!CQ:CQ)</f>
        <v>0</v>
      </c>
      <c r="CP49">
        <f>SUMIF(ConfirmedRaw!$B:$B,$B49,ConfirmedRaw!CR:CR)</f>
        <v>0</v>
      </c>
      <c r="CQ49">
        <f>SUMIF(ConfirmedRaw!$B:$B,$B49,ConfirmedRaw!CS:CS)</f>
        <v>0</v>
      </c>
      <c r="CR49">
        <f>SUMIF(ConfirmedRaw!$B:$B,$B49,ConfirmedRaw!CT:CT)</f>
        <v>0</v>
      </c>
      <c r="CS49">
        <f>SUMIF(ConfirmedRaw!$B:$B,$B49,ConfirmedRaw!CU:CU)</f>
        <v>0</v>
      </c>
      <c r="CT49">
        <f>SUMIF(ConfirmedRaw!$B:$B,$B49,ConfirmedRaw!CV:CV)</f>
        <v>0</v>
      </c>
      <c r="CU49">
        <f>SUMIF(ConfirmedRaw!$B:$B,$B49,ConfirmedRaw!CW:CW)</f>
        <v>0</v>
      </c>
      <c r="CV49">
        <f>SUMIF(ConfirmedRaw!$B:$B,$B49,ConfirmedRaw!CX:CX)</f>
        <v>0</v>
      </c>
      <c r="CW49">
        <f>SUMIF(ConfirmedRaw!$B:$B,$B49,ConfirmedRaw!CY:CY)</f>
        <v>0</v>
      </c>
      <c r="CX49">
        <f>SUMIF(ConfirmedRaw!$B:$B,$B49,ConfirmedRaw!CZ:CZ)</f>
        <v>0</v>
      </c>
      <c r="CY49">
        <f>SUMIF(ConfirmedRaw!$B:$B,$B49,ConfirmedRaw!DA:DA)</f>
        <v>0</v>
      </c>
      <c r="CZ49">
        <f>SUMIF(ConfirmedRaw!$B:$B,$B49,ConfirmedRaw!DB:DB)</f>
        <v>0</v>
      </c>
      <c r="DA49">
        <f>SUMIF(ConfirmedRaw!$B:$B,$B49,ConfirmedRaw!DC:DC)</f>
        <v>0</v>
      </c>
      <c r="DB49">
        <f>SUMIF(ConfirmedRaw!$B:$B,$B49,ConfirmedRaw!DD:DD)</f>
        <v>0</v>
      </c>
      <c r="DC49">
        <f>SUMIF(ConfirmedRaw!$B:$B,$B49,ConfirmedRaw!DE:DE)</f>
        <v>0</v>
      </c>
      <c r="DD49">
        <f>SUMIF(ConfirmedRaw!$B:$B,$B49,ConfirmedRaw!DF:DF)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218</v>
      </c>
      <c r="BV50">
        <f>SUMIF(ConfirmedRaw!$B:$B,$B50,ConfirmedRaw!BX:BX)</f>
        <v>233</v>
      </c>
      <c r="BW50">
        <f>SUMIF(ConfirmedRaw!$B:$B,$B50,ConfirmedRaw!BY:BY)</f>
        <v>237</v>
      </c>
      <c r="BX50">
        <f>SUMIF(ConfirmedRaw!$B:$B,$B50,ConfirmedRaw!BZ:BZ)</f>
        <v>240</v>
      </c>
      <c r="BY50">
        <f>SUMIF(ConfirmedRaw!$B:$B,$B50,ConfirmedRaw!CA:CA)</f>
        <v>241</v>
      </c>
      <c r="BZ50">
        <f>SUMIF(ConfirmedRaw!$B:$B,$B50,ConfirmedRaw!CB:CB)</f>
        <v>245</v>
      </c>
      <c r="CA50">
        <f>SUMIF(ConfirmedRaw!$B:$B,$B50,ConfirmedRaw!CC:CC)</f>
        <v>249</v>
      </c>
      <c r="CB50">
        <f>SUMIF(ConfirmedRaw!$B:$B,$B50,ConfirmedRaw!CD:CD)</f>
        <v>251</v>
      </c>
      <c r="CC50">
        <f>SUMIF(ConfirmedRaw!$B:$B,$B50,ConfirmedRaw!CE:CE)</f>
        <v>255</v>
      </c>
      <c r="CD50">
        <f>SUMIF(ConfirmedRaw!$B:$B,$B50,ConfirmedRaw!CF:CF)</f>
        <v>257</v>
      </c>
      <c r="CE50">
        <f>SUMIF(ConfirmedRaw!$B:$B,$B50,ConfirmedRaw!CG:CG)</f>
        <v>258</v>
      </c>
      <c r="CF50">
        <f>SUMIF(ConfirmedRaw!$B:$B,$B50,ConfirmedRaw!CH:CH)</f>
        <v>262</v>
      </c>
      <c r="CG50">
        <f>SUMIF(ConfirmedRaw!$B:$B,$B50,ConfirmedRaw!CI:CI)</f>
        <v>265</v>
      </c>
      <c r="CH50">
        <f>SUMIF(ConfirmedRaw!$B:$B,$B50,ConfirmedRaw!CJ:CJ)</f>
        <v>266</v>
      </c>
      <c r="CI50">
        <f>SUMIF(ConfirmedRaw!$B:$B,$B50,ConfirmedRaw!CK:CK)</f>
        <v>267</v>
      </c>
      <c r="CJ50">
        <f>SUMIF(ConfirmedRaw!$B:$B,$B50,ConfirmedRaw!CL:CL)</f>
        <v>268</v>
      </c>
      <c r="CK50">
        <f>SUMIF(ConfirmedRaw!$B:$B,$B50,ConfirmedRaw!CM:CM)</f>
        <v>268</v>
      </c>
      <c r="CL50">
        <f>SUMIF(ConfirmedRaw!$B:$B,$B50,ConfirmedRaw!CN:CN)</f>
        <v>268</v>
      </c>
      <c r="CM50">
        <f>SUMIF(ConfirmedRaw!$B:$B,$B50,ConfirmedRaw!CO:CO)</f>
        <v>268</v>
      </c>
      <c r="CN50">
        <f>SUMIF(ConfirmedRaw!$B:$B,$B50,ConfirmedRaw!CP:CP)</f>
        <v>268</v>
      </c>
      <c r="CO50">
        <f>SUMIF(ConfirmedRaw!$B:$B,$B50,ConfirmedRaw!CQ:CQ)</f>
        <v>0</v>
      </c>
      <c r="CP50">
        <f>SUMIF(ConfirmedRaw!$B:$B,$B50,ConfirmedRaw!CR:CR)</f>
        <v>0</v>
      </c>
      <c r="CQ50">
        <f>SUMIF(ConfirmedRaw!$B:$B,$B50,ConfirmedRaw!CS:CS)</f>
        <v>0</v>
      </c>
      <c r="CR50">
        <f>SUMIF(ConfirmedRaw!$B:$B,$B50,ConfirmedRaw!CT:CT)</f>
        <v>0</v>
      </c>
      <c r="CS50">
        <f>SUMIF(ConfirmedRaw!$B:$B,$B50,ConfirmedRaw!CU:CU)</f>
        <v>0</v>
      </c>
      <c r="CT50">
        <f>SUMIF(ConfirmedRaw!$B:$B,$B50,ConfirmedRaw!CV:CV)</f>
        <v>0</v>
      </c>
      <c r="CU50">
        <f>SUMIF(ConfirmedRaw!$B:$B,$B50,ConfirmedRaw!CW:CW)</f>
        <v>0</v>
      </c>
      <c r="CV50">
        <f>SUMIF(ConfirmedRaw!$B:$B,$B50,ConfirmedRaw!CX:CX)</f>
        <v>0</v>
      </c>
      <c r="CW50">
        <f>SUMIF(ConfirmedRaw!$B:$B,$B50,ConfirmedRaw!CY:CY)</f>
        <v>0</v>
      </c>
      <c r="CX50">
        <f>SUMIF(ConfirmedRaw!$B:$B,$B50,ConfirmedRaw!CZ:CZ)</f>
        <v>0</v>
      </c>
      <c r="CY50">
        <f>SUMIF(ConfirmedRaw!$B:$B,$B50,ConfirmedRaw!DA:DA)</f>
        <v>0</v>
      </c>
      <c r="CZ50">
        <f>SUMIF(ConfirmedRaw!$B:$B,$B50,ConfirmedRaw!DB:DB)</f>
        <v>0</v>
      </c>
      <c r="DA50">
        <f>SUMIF(ConfirmedRaw!$B:$B,$B50,ConfirmedRaw!DC:DC)</f>
        <v>0</v>
      </c>
      <c r="DB50">
        <f>SUMIF(ConfirmedRaw!$B:$B,$B50,ConfirmedRaw!DD:DD)</f>
        <v>0</v>
      </c>
      <c r="DC50">
        <f>SUMIF(ConfirmedRaw!$B:$B,$B50,ConfirmedRaw!DE:DE)</f>
        <v>0</v>
      </c>
      <c r="DD50">
        <f>SUMIF(ConfirmedRaw!$B:$B,$B50,ConfirmedRaw!DF:DF)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2777</v>
      </c>
      <c r="BV51">
        <f>SUMIF(ConfirmedRaw!$B:$B,$B51,ConfirmedRaw!BX:BX)</f>
        <v>3548</v>
      </c>
      <c r="BW51">
        <f>SUMIF(ConfirmedRaw!$B:$B,$B51,ConfirmedRaw!BY:BY)</f>
        <v>4149</v>
      </c>
      <c r="BX51">
        <f>SUMIF(ConfirmedRaw!$B:$B,$B51,ConfirmedRaw!BZ:BZ)</f>
        <v>4731</v>
      </c>
      <c r="BY51">
        <f>SUMIF(ConfirmedRaw!$B:$B,$B51,ConfirmedRaw!CA:CA)</f>
        <v>5389</v>
      </c>
      <c r="BZ51">
        <f>SUMIF(ConfirmedRaw!$B:$B,$B51,ConfirmedRaw!CB:CB)</f>
        <v>6343</v>
      </c>
      <c r="CA51">
        <f>SUMIF(ConfirmedRaw!$B:$B,$B51,ConfirmedRaw!CC:CC)</f>
        <v>7497</v>
      </c>
      <c r="CB51">
        <f>SUMIF(ConfirmedRaw!$B:$B,$B51,ConfirmedRaw!CD:CD)</f>
        <v>8672</v>
      </c>
      <c r="CC51">
        <f>SUMIF(ConfirmedRaw!$B:$B,$B51,ConfirmedRaw!CE:CE)</f>
        <v>10131</v>
      </c>
      <c r="CD51">
        <f>SUMIF(ConfirmedRaw!$B:$B,$B51,ConfirmedRaw!CF:CF)</f>
        <v>11917</v>
      </c>
      <c r="CE51">
        <f>SUMIF(ConfirmedRaw!$B:$B,$B51,ConfirmedRaw!CG:CG)</f>
        <v>13584</v>
      </c>
      <c r="CF51">
        <f>SUMIF(ConfirmedRaw!$B:$B,$B51,ConfirmedRaw!CH:CH)</f>
        <v>15770</v>
      </c>
      <c r="CG51">
        <f>SUMIF(ConfirmedRaw!$B:$B,$B51,ConfirmedRaw!CI:CI)</f>
        <v>18328</v>
      </c>
      <c r="CH51">
        <f>SUMIF(ConfirmedRaw!$B:$B,$B51,ConfirmedRaw!CJ:CJ)</f>
        <v>21102</v>
      </c>
      <c r="CI51">
        <f>SUMIF(ConfirmedRaw!$B:$B,$B51,ConfirmedRaw!CK:CK)</f>
        <v>24490</v>
      </c>
      <c r="CJ51">
        <f>SUMIF(ConfirmedRaw!$B:$B,$B51,ConfirmedRaw!CL:CL)</f>
        <v>27938</v>
      </c>
      <c r="CK51">
        <f>SUMIF(ConfirmedRaw!$B:$B,$B51,ConfirmedRaw!CM:CM)</f>
        <v>32008</v>
      </c>
      <c r="CL51">
        <f>SUMIF(ConfirmedRaw!$B:$B,$B51,ConfirmedRaw!CN:CN)</f>
        <v>36793</v>
      </c>
      <c r="CM51">
        <f>SUMIF(ConfirmedRaw!$B:$B,$B51,ConfirmedRaw!CO:CO)</f>
        <v>42853</v>
      </c>
      <c r="CN51">
        <f>SUMIF(ConfirmedRaw!$B:$B,$B51,ConfirmedRaw!CP:CP)</f>
        <v>47121</v>
      </c>
      <c r="CO51">
        <f>SUMIF(ConfirmedRaw!$B:$B,$B51,ConfirmedRaw!CQ:CQ)</f>
        <v>0</v>
      </c>
      <c r="CP51">
        <f>SUMIF(ConfirmedRaw!$B:$B,$B51,ConfirmedRaw!CR:CR)</f>
        <v>0</v>
      </c>
      <c r="CQ51">
        <f>SUMIF(ConfirmedRaw!$B:$B,$B51,ConfirmedRaw!CS:CS)</f>
        <v>0</v>
      </c>
      <c r="CR51">
        <f>SUMIF(ConfirmedRaw!$B:$B,$B51,ConfirmedRaw!CT:CT)</f>
        <v>0</v>
      </c>
      <c r="CS51">
        <f>SUMIF(ConfirmedRaw!$B:$B,$B51,ConfirmedRaw!CU:CU)</f>
        <v>0</v>
      </c>
      <c r="CT51">
        <f>SUMIF(ConfirmedRaw!$B:$B,$B51,ConfirmedRaw!CV:CV)</f>
        <v>0</v>
      </c>
      <c r="CU51">
        <f>SUMIF(ConfirmedRaw!$B:$B,$B51,ConfirmedRaw!CW:CW)</f>
        <v>0</v>
      </c>
      <c r="CV51">
        <f>SUMIF(ConfirmedRaw!$B:$B,$B51,ConfirmedRaw!CX:CX)</f>
        <v>0</v>
      </c>
      <c r="CW51">
        <f>SUMIF(ConfirmedRaw!$B:$B,$B51,ConfirmedRaw!CY:CY)</f>
        <v>0</v>
      </c>
      <c r="CX51">
        <f>SUMIF(ConfirmedRaw!$B:$B,$B51,ConfirmedRaw!CZ:CZ)</f>
        <v>0</v>
      </c>
      <c r="CY51">
        <f>SUMIF(ConfirmedRaw!$B:$B,$B51,ConfirmedRaw!DA:DA)</f>
        <v>0</v>
      </c>
      <c r="CZ51">
        <f>SUMIF(ConfirmedRaw!$B:$B,$B51,ConfirmedRaw!DB:DB)</f>
        <v>0</v>
      </c>
      <c r="DA51">
        <f>SUMIF(ConfirmedRaw!$B:$B,$B51,ConfirmedRaw!DC:DC)</f>
        <v>0</v>
      </c>
      <c r="DB51">
        <f>SUMIF(ConfirmedRaw!$B:$B,$B51,ConfirmedRaw!DD:DD)</f>
        <v>0</v>
      </c>
      <c r="DC51">
        <f>SUMIF(ConfirmedRaw!$B:$B,$B51,ConfirmedRaw!DE:DE)</f>
        <v>0</v>
      </c>
      <c r="DD51">
        <f>SUMIF(ConfirmedRaw!$B:$B,$B51,ConfirmedRaw!DF:DF)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3031</v>
      </c>
      <c r="BV52">
        <f>SUMIF(ConfirmedRaw!$B:$B,$B52,ConfirmedRaw!BX:BX)</f>
        <v>3404</v>
      </c>
      <c r="BW52">
        <f>SUMIF(ConfirmedRaw!$B:$B,$B52,ConfirmedRaw!BY:BY)</f>
        <v>3737</v>
      </c>
      <c r="BX52">
        <f>SUMIF(ConfirmedRaw!$B:$B,$B52,ConfirmedRaw!BZ:BZ)</f>
        <v>4161</v>
      </c>
      <c r="BY52">
        <f>SUMIF(ConfirmedRaw!$B:$B,$B52,ConfirmedRaw!CA:CA)</f>
        <v>4471</v>
      </c>
      <c r="BZ52">
        <f>SUMIF(ConfirmedRaw!$B:$B,$B52,ConfirmedRaw!CB:CB)</f>
        <v>4815</v>
      </c>
      <c r="CA52">
        <f>SUMIF(ConfirmedRaw!$B:$B,$B52,ConfirmedRaw!CC:CC)</f>
        <v>5116</v>
      </c>
      <c r="CB52">
        <f>SUMIF(ConfirmedRaw!$B:$B,$B52,ConfirmedRaw!CD:CD)</f>
        <v>5546</v>
      </c>
      <c r="CC52">
        <f>SUMIF(ConfirmedRaw!$B:$B,$B52,ConfirmedRaw!CE:CE)</f>
        <v>5972</v>
      </c>
      <c r="CD52">
        <f>SUMIF(ConfirmedRaw!$B:$B,$B52,ConfirmedRaw!CF:CF)</f>
        <v>6501</v>
      </c>
      <c r="CE52">
        <f>SUMIF(ConfirmedRaw!$B:$B,$B52,ConfirmedRaw!CG:CG)</f>
        <v>6927</v>
      </c>
      <c r="CF52">
        <f>SUMIF(ConfirmedRaw!$B:$B,$B52,ConfirmedRaw!CH:CH)</f>
        <v>7213</v>
      </c>
      <c r="CG52">
        <f>SUMIF(ConfirmedRaw!$B:$B,$B52,ConfirmedRaw!CI:CI)</f>
        <v>7525</v>
      </c>
      <c r="CH52">
        <f>SUMIF(ConfirmedRaw!$B:$B,$B52,ConfirmedRaw!CJ:CJ)</f>
        <v>7917</v>
      </c>
      <c r="CI52">
        <f>SUMIF(ConfirmedRaw!$B:$B,$B52,ConfirmedRaw!CK:CK)</f>
        <v>8273</v>
      </c>
      <c r="CJ52">
        <f>SUMIF(ConfirmedRaw!$B:$B,$B52,ConfirmedRaw!CL:CL)</f>
        <v>8807</v>
      </c>
      <c r="CK52">
        <f>SUMIF(ConfirmedRaw!$B:$B,$B52,ConfirmedRaw!CM:CM)</f>
        <v>9252</v>
      </c>
      <c r="CL52">
        <f>SUMIF(ConfirmedRaw!$B:$B,$B52,ConfirmedRaw!CN:CN)</f>
        <v>9730</v>
      </c>
      <c r="CM52">
        <f>SUMIF(ConfirmedRaw!$B:$B,$B52,ConfirmedRaw!CO:CO)</f>
        <v>10088</v>
      </c>
      <c r="CN52">
        <f>SUMIF(ConfirmedRaw!$B:$B,$B52,ConfirmedRaw!CP:CP)</f>
        <v>10507</v>
      </c>
      <c r="CO52">
        <f>SUMIF(ConfirmedRaw!$B:$B,$B52,ConfirmedRaw!CQ:CQ)</f>
        <v>0</v>
      </c>
      <c r="CP52">
        <f>SUMIF(ConfirmedRaw!$B:$B,$B52,ConfirmedRaw!CR:CR)</f>
        <v>0</v>
      </c>
      <c r="CQ52">
        <f>SUMIF(ConfirmedRaw!$B:$B,$B52,ConfirmedRaw!CS:CS)</f>
        <v>0</v>
      </c>
      <c r="CR52">
        <f>SUMIF(ConfirmedRaw!$B:$B,$B52,ConfirmedRaw!CT:CT)</f>
        <v>0</v>
      </c>
      <c r="CS52">
        <f>SUMIF(ConfirmedRaw!$B:$B,$B52,ConfirmedRaw!CU:CU)</f>
        <v>0</v>
      </c>
      <c r="CT52">
        <f>SUMIF(ConfirmedRaw!$B:$B,$B52,ConfirmedRaw!CV:CV)</f>
        <v>0</v>
      </c>
      <c r="CU52">
        <f>SUMIF(ConfirmedRaw!$B:$B,$B52,ConfirmedRaw!CW:CW)</f>
        <v>0</v>
      </c>
      <c r="CV52">
        <f>SUMIF(ConfirmedRaw!$B:$B,$B52,ConfirmedRaw!CX:CX)</f>
        <v>0</v>
      </c>
      <c r="CW52">
        <f>SUMIF(ConfirmedRaw!$B:$B,$B52,ConfirmedRaw!CY:CY)</f>
        <v>0</v>
      </c>
      <c r="CX52">
        <f>SUMIF(ConfirmedRaw!$B:$B,$B52,ConfirmedRaw!CZ:CZ)</f>
        <v>0</v>
      </c>
      <c r="CY52">
        <f>SUMIF(ConfirmedRaw!$B:$B,$B52,ConfirmedRaw!DA:DA)</f>
        <v>0</v>
      </c>
      <c r="CZ52">
        <f>SUMIF(ConfirmedRaw!$B:$B,$B52,ConfirmedRaw!DB:DB)</f>
        <v>0</v>
      </c>
      <c r="DA52">
        <f>SUMIF(ConfirmedRaw!$B:$B,$B52,ConfirmedRaw!DC:DC)</f>
        <v>0</v>
      </c>
      <c r="DB52">
        <f>SUMIF(ConfirmedRaw!$B:$B,$B52,ConfirmedRaw!DD:DD)</f>
        <v>0</v>
      </c>
      <c r="DC52">
        <f>SUMIF(ConfirmedRaw!$B:$B,$B52,ConfirmedRaw!DE:DE)</f>
        <v>0</v>
      </c>
      <c r="DD52">
        <f>SUMIF(ConfirmedRaw!$B:$B,$B52,ConfirmedRaw!DF:DF)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131</v>
      </c>
      <c r="BV53">
        <f>SUMIF(ConfirmedRaw!$B:$B,$B53,ConfirmedRaw!BX:BX)</f>
        <v>133</v>
      </c>
      <c r="BW53">
        <f>SUMIF(ConfirmedRaw!$B:$B,$B53,ConfirmedRaw!BY:BY)</f>
        <v>134</v>
      </c>
      <c r="BX53">
        <f>SUMIF(ConfirmedRaw!$B:$B,$B53,ConfirmedRaw!BZ:BZ)</f>
        <v>135</v>
      </c>
      <c r="BY53">
        <f>SUMIF(ConfirmedRaw!$B:$B,$B53,ConfirmedRaw!CA:CA)</f>
        <v>135</v>
      </c>
      <c r="BZ53">
        <f>SUMIF(ConfirmedRaw!$B:$B,$B53,ConfirmedRaw!CB:CB)</f>
        <v>135</v>
      </c>
      <c r="CA53">
        <f>SUMIF(ConfirmedRaw!$B:$B,$B53,ConfirmedRaw!CC:CC)</f>
        <v>135</v>
      </c>
      <c r="CB53">
        <f>SUMIF(ConfirmedRaw!$B:$B,$B53,ConfirmedRaw!CD:CD)</f>
        <v>135</v>
      </c>
      <c r="CC53">
        <f>SUMIF(ConfirmedRaw!$B:$B,$B53,ConfirmedRaw!CE:CE)</f>
        <v>135</v>
      </c>
      <c r="CD53">
        <f>SUMIF(ConfirmedRaw!$B:$B,$B53,ConfirmedRaw!CF:CF)</f>
        <v>136</v>
      </c>
      <c r="CE53">
        <f>SUMIF(ConfirmedRaw!$B:$B,$B53,ConfirmedRaw!CG:CG)</f>
        <v>136</v>
      </c>
      <c r="CF53">
        <f>SUMIF(ConfirmedRaw!$B:$B,$B53,ConfirmedRaw!CH:CH)</f>
        <v>136</v>
      </c>
      <c r="CG53">
        <f>SUMIF(ConfirmedRaw!$B:$B,$B53,ConfirmedRaw!CI:CI)</f>
        <v>136</v>
      </c>
      <c r="CH53">
        <f>SUMIF(ConfirmedRaw!$B:$B,$B53,ConfirmedRaw!CJ:CJ)</f>
        <v>136</v>
      </c>
      <c r="CI53">
        <f>SUMIF(ConfirmedRaw!$B:$B,$B53,ConfirmedRaw!CK:CK)</f>
        <v>136</v>
      </c>
      <c r="CJ53">
        <f>SUMIF(ConfirmedRaw!$B:$B,$B53,ConfirmedRaw!CL:CL)</f>
        <v>136</v>
      </c>
      <c r="CK53">
        <f>SUMIF(ConfirmedRaw!$B:$B,$B53,ConfirmedRaw!CM:CM)</f>
        <v>136</v>
      </c>
      <c r="CL53">
        <f>SUMIF(ConfirmedRaw!$B:$B,$B53,ConfirmedRaw!CN:CN)</f>
        <v>137</v>
      </c>
      <c r="CM53">
        <f>SUMIF(ConfirmedRaw!$B:$B,$B53,ConfirmedRaw!CO:CO)</f>
        <v>138</v>
      </c>
      <c r="CN53">
        <f>SUMIF(ConfirmedRaw!$B:$B,$B53,ConfirmedRaw!CP:CP)</f>
        <v>138</v>
      </c>
      <c r="CO53">
        <f>SUMIF(ConfirmedRaw!$B:$B,$B53,ConfirmedRaw!CQ:CQ)</f>
        <v>0</v>
      </c>
      <c r="CP53">
        <f>SUMIF(ConfirmedRaw!$B:$B,$B53,ConfirmedRaw!CR:CR)</f>
        <v>0</v>
      </c>
      <c r="CQ53">
        <f>SUMIF(ConfirmedRaw!$B:$B,$B53,ConfirmedRaw!CS:CS)</f>
        <v>0</v>
      </c>
      <c r="CR53">
        <f>SUMIF(ConfirmedRaw!$B:$B,$B53,ConfirmedRaw!CT:CT)</f>
        <v>0</v>
      </c>
      <c r="CS53">
        <f>SUMIF(ConfirmedRaw!$B:$B,$B53,ConfirmedRaw!CU:CU)</f>
        <v>0</v>
      </c>
      <c r="CT53">
        <f>SUMIF(ConfirmedRaw!$B:$B,$B53,ConfirmedRaw!CV:CV)</f>
        <v>0</v>
      </c>
      <c r="CU53">
        <f>SUMIF(ConfirmedRaw!$B:$B,$B53,ConfirmedRaw!CW:CW)</f>
        <v>0</v>
      </c>
      <c r="CV53">
        <f>SUMIF(ConfirmedRaw!$B:$B,$B53,ConfirmedRaw!CX:CX)</f>
        <v>0</v>
      </c>
      <c r="CW53">
        <f>SUMIF(ConfirmedRaw!$B:$B,$B53,ConfirmedRaw!CY:CY)</f>
        <v>0</v>
      </c>
      <c r="CX53">
        <f>SUMIF(ConfirmedRaw!$B:$B,$B53,ConfirmedRaw!CZ:CZ)</f>
        <v>0</v>
      </c>
      <c r="CY53">
        <f>SUMIF(ConfirmedRaw!$B:$B,$B53,ConfirmedRaw!DA:DA)</f>
        <v>0</v>
      </c>
      <c r="CZ53">
        <f>SUMIF(ConfirmedRaw!$B:$B,$B53,ConfirmedRaw!DB:DB)</f>
        <v>0</v>
      </c>
      <c r="DA53">
        <f>SUMIF(ConfirmedRaw!$B:$B,$B53,ConfirmedRaw!DC:DC)</f>
        <v>0</v>
      </c>
      <c r="DB53">
        <f>SUMIF(ConfirmedRaw!$B:$B,$B53,ConfirmedRaw!DD:DD)</f>
        <v>0</v>
      </c>
      <c r="DC53">
        <f>SUMIF(ConfirmedRaw!$B:$B,$B53,ConfirmedRaw!DE:DE)</f>
        <v>0</v>
      </c>
      <c r="DD53">
        <f>SUMIF(ConfirmedRaw!$B:$B,$B53,ConfirmedRaw!DF:DF)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1060</v>
      </c>
      <c r="BV54">
        <f>SUMIF(ConfirmedRaw!$B:$B,$B54,ConfirmedRaw!BX:BX)</f>
        <v>1171</v>
      </c>
      <c r="BW54">
        <f>SUMIF(ConfirmedRaw!$B:$B,$B54,ConfirmedRaw!BY:BY)</f>
        <v>1476</v>
      </c>
      <c r="BX54">
        <f>SUMIF(ConfirmedRaw!$B:$B,$B54,ConfirmedRaw!BZ:BZ)</f>
        <v>1624</v>
      </c>
      <c r="BY54">
        <f>SUMIF(ConfirmedRaw!$B:$B,$B54,ConfirmedRaw!CA:CA)</f>
        <v>1908</v>
      </c>
      <c r="BZ54">
        <f>SUMIF(ConfirmedRaw!$B:$B,$B54,ConfirmedRaw!CB:CB)</f>
        <v>2200</v>
      </c>
      <c r="CA54">
        <f>SUMIF(ConfirmedRaw!$B:$B,$B54,ConfirmedRaw!CC:CC)</f>
        <v>2447</v>
      </c>
      <c r="CB54">
        <f>SUMIF(ConfirmedRaw!$B:$B,$B54,ConfirmedRaw!CD:CD)</f>
        <v>2666</v>
      </c>
      <c r="CC54">
        <f>SUMIF(ConfirmedRaw!$B:$B,$B54,ConfirmedRaw!CE:CE)</f>
        <v>2867</v>
      </c>
      <c r="CD54">
        <f>SUMIF(ConfirmedRaw!$B:$B,$B54,ConfirmedRaw!CF:CF)</f>
        <v>3105</v>
      </c>
      <c r="CE54">
        <f>SUMIF(ConfirmedRaw!$B:$B,$B54,ConfirmedRaw!CG:CG)</f>
        <v>3380</v>
      </c>
      <c r="CF54">
        <f>SUMIF(ConfirmedRaw!$B:$B,$B54,ConfirmedRaw!CH:CH)</f>
        <v>3630</v>
      </c>
      <c r="CG54">
        <f>SUMIF(ConfirmedRaw!$B:$B,$B54,ConfirmedRaw!CI:CI)</f>
        <v>4054</v>
      </c>
      <c r="CH54">
        <f>SUMIF(ConfirmedRaw!$B:$B,$B54,ConfirmedRaw!CJ:CJ)</f>
        <v>4465</v>
      </c>
      <c r="CI54">
        <f>SUMIF(ConfirmedRaw!$B:$B,$B54,ConfirmedRaw!CK:CK)</f>
        <v>4873</v>
      </c>
      <c r="CJ54">
        <f>SUMIF(ConfirmedRaw!$B:$B,$B54,ConfirmedRaw!CL:CL)</f>
        <v>5318</v>
      </c>
      <c r="CK54">
        <f>SUMIF(ConfirmedRaw!$B:$B,$B54,ConfirmedRaw!CM:CM)</f>
        <v>5690</v>
      </c>
      <c r="CL54">
        <f>SUMIF(ConfirmedRaw!$B:$B,$B54,ConfirmedRaw!CN:CN)</f>
        <v>5994</v>
      </c>
      <c r="CM54">
        <f>SUMIF(ConfirmedRaw!$B:$B,$B54,ConfirmedRaw!CO:CO)</f>
        <v>6318</v>
      </c>
      <c r="CN54">
        <f>SUMIF(ConfirmedRaw!$B:$B,$B54,ConfirmedRaw!CP:CP)</f>
        <v>6630</v>
      </c>
      <c r="CO54">
        <f>SUMIF(ConfirmedRaw!$B:$B,$B54,ConfirmedRaw!CQ:CQ)</f>
        <v>0</v>
      </c>
      <c r="CP54">
        <f>SUMIF(ConfirmedRaw!$B:$B,$B54,ConfirmedRaw!CR:CR)</f>
        <v>0</v>
      </c>
      <c r="CQ54">
        <f>SUMIF(ConfirmedRaw!$B:$B,$B54,ConfirmedRaw!CS:CS)</f>
        <v>0</v>
      </c>
      <c r="CR54">
        <f>SUMIF(ConfirmedRaw!$B:$B,$B54,ConfirmedRaw!CT:CT)</f>
        <v>0</v>
      </c>
      <c r="CS54">
        <f>SUMIF(ConfirmedRaw!$B:$B,$B54,ConfirmedRaw!CU:CU)</f>
        <v>0</v>
      </c>
      <c r="CT54">
        <f>SUMIF(ConfirmedRaw!$B:$B,$B54,ConfirmedRaw!CV:CV)</f>
        <v>0</v>
      </c>
      <c r="CU54">
        <f>SUMIF(ConfirmedRaw!$B:$B,$B54,ConfirmedRaw!CW:CW)</f>
        <v>0</v>
      </c>
      <c r="CV54">
        <f>SUMIF(ConfirmedRaw!$B:$B,$B54,ConfirmedRaw!CX:CX)</f>
        <v>0</v>
      </c>
      <c r="CW54">
        <f>SUMIF(ConfirmedRaw!$B:$B,$B54,ConfirmedRaw!CY:CY)</f>
        <v>0</v>
      </c>
      <c r="CX54">
        <f>SUMIF(ConfirmedRaw!$B:$B,$B54,ConfirmedRaw!CZ:CZ)</f>
        <v>0</v>
      </c>
      <c r="CY54">
        <f>SUMIF(ConfirmedRaw!$B:$B,$B54,ConfirmedRaw!DA:DA)</f>
        <v>0</v>
      </c>
      <c r="CZ54">
        <f>SUMIF(ConfirmedRaw!$B:$B,$B54,ConfirmedRaw!DB:DB)</f>
        <v>0</v>
      </c>
      <c r="DA54">
        <f>SUMIF(ConfirmedRaw!$B:$B,$B54,ConfirmedRaw!DC:DC)</f>
        <v>0</v>
      </c>
      <c r="DB54">
        <f>SUMIF(ConfirmedRaw!$B:$B,$B54,ConfirmedRaw!DD:DD)</f>
        <v>0</v>
      </c>
      <c r="DC54">
        <f>SUMIF(ConfirmedRaw!$B:$B,$B54,ConfirmedRaw!DE:DE)</f>
        <v>0</v>
      </c>
      <c r="DD54">
        <f>SUMIF(ConfirmedRaw!$B:$B,$B54,ConfirmedRaw!DF:DF)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2319</v>
      </c>
      <c r="BV55">
        <f>SUMIF(ConfirmedRaw!$B:$B,$B55,ConfirmedRaw!BX:BX)</f>
        <v>2487</v>
      </c>
      <c r="BW55">
        <f>SUMIF(ConfirmedRaw!$B:$B,$B55,ConfirmedRaw!BY:BY)</f>
        <v>2612</v>
      </c>
      <c r="BX55">
        <f>SUMIF(ConfirmedRaw!$B:$B,$B55,ConfirmedRaw!BZ:BZ)</f>
        <v>2729</v>
      </c>
      <c r="BY55">
        <f>SUMIF(ConfirmedRaw!$B:$B,$B55,ConfirmedRaw!CA:CA)</f>
        <v>2804</v>
      </c>
      <c r="BZ55">
        <f>SUMIF(ConfirmedRaw!$B:$B,$B55,ConfirmedRaw!CB:CB)</f>
        <v>2843</v>
      </c>
      <c r="CA55">
        <f>SUMIF(ConfirmedRaw!$B:$B,$B55,ConfirmedRaw!CC:CC)</f>
        <v>2970</v>
      </c>
      <c r="CB55">
        <f>SUMIF(ConfirmedRaw!$B:$B,$B55,ConfirmedRaw!CD:CD)</f>
        <v>3034</v>
      </c>
      <c r="CC55">
        <f>SUMIF(ConfirmedRaw!$B:$B,$B55,ConfirmedRaw!CE:CE)</f>
        <v>3115</v>
      </c>
      <c r="CD55">
        <f>SUMIF(ConfirmedRaw!$B:$B,$B55,ConfirmedRaw!CF:CF)</f>
        <v>3223</v>
      </c>
      <c r="CE55">
        <f>SUMIF(ConfirmedRaw!$B:$B,$B55,ConfirmedRaw!CG:CG)</f>
        <v>3270</v>
      </c>
      <c r="CF55">
        <f>SUMIF(ConfirmedRaw!$B:$B,$B55,ConfirmedRaw!CH:CH)</f>
        <v>3281</v>
      </c>
      <c r="CG55">
        <f>SUMIF(ConfirmedRaw!$B:$B,$B55,ConfirmedRaw!CI:CI)</f>
        <v>3292</v>
      </c>
      <c r="CH55">
        <f>SUMIF(ConfirmedRaw!$B:$B,$B55,ConfirmedRaw!CJ:CJ)</f>
        <v>3307</v>
      </c>
      <c r="CI55">
        <f>SUMIF(ConfirmedRaw!$B:$B,$B55,ConfirmedRaw!CK:CK)</f>
        <v>3373</v>
      </c>
      <c r="CJ55">
        <f>SUMIF(ConfirmedRaw!$B:$B,$B55,ConfirmedRaw!CL:CL)</f>
        <v>3444</v>
      </c>
      <c r="CK55">
        <f>SUMIF(ConfirmedRaw!$B:$B,$B55,ConfirmedRaw!CM:CM)</f>
        <v>3480</v>
      </c>
      <c r="CL55">
        <f>SUMIF(ConfirmedRaw!$B:$B,$B55,ConfirmedRaw!CN:CN)</f>
        <v>3537</v>
      </c>
      <c r="CM55">
        <f>SUMIF(ConfirmedRaw!$B:$B,$B55,ConfirmedRaw!CO:CO)</f>
        <v>3550</v>
      </c>
      <c r="CN55">
        <f>SUMIF(ConfirmedRaw!$B:$B,$B55,ConfirmedRaw!CP:CP)</f>
        <v>3558</v>
      </c>
      <c r="CO55">
        <f>SUMIF(ConfirmedRaw!$B:$B,$B55,ConfirmedRaw!CQ:CQ)</f>
        <v>0</v>
      </c>
      <c r="CP55">
        <f>SUMIF(ConfirmedRaw!$B:$B,$B55,ConfirmedRaw!CR:CR)</f>
        <v>0</v>
      </c>
      <c r="CQ55">
        <f>SUMIF(ConfirmedRaw!$B:$B,$B55,ConfirmedRaw!CS:CS)</f>
        <v>0</v>
      </c>
      <c r="CR55">
        <f>SUMIF(ConfirmedRaw!$B:$B,$B55,ConfirmedRaw!CT:CT)</f>
        <v>0</v>
      </c>
      <c r="CS55">
        <f>SUMIF(ConfirmedRaw!$B:$B,$B55,ConfirmedRaw!CU:CU)</f>
        <v>0</v>
      </c>
      <c r="CT55">
        <f>SUMIF(ConfirmedRaw!$B:$B,$B55,ConfirmedRaw!CV:CV)</f>
        <v>0</v>
      </c>
      <c r="CU55">
        <f>SUMIF(ConfirmedRaw!$B:$B,$B55,ConfirmedRaw!CW:CW)</f>
        <v>0</v>
      </c>
      <c r="CV55">
        <f>SUMIF(ConfirmedRaw!$B:$B,$B55,ConfirmedRaw!CX:CX)</f>
        <v>0</v>
      </c>
      <c r="CW55">
        <f>SUMIF(ConfirmedRaw!$B:$B,$B55,ConfirmedRaw!CY:CY)</f>
        <v>0</v>
      </c>
      <c r="CX55">
        <f>SUMIF(ConfirmedRaw!$B:$B,$B55,ConfirmedRaw!CZ:CZ)</f>
        <v>0</v>
      </c>
      <c r="CY55">
        <f>SUMIF(ConfirmedRaw!$B:$B,$B55,ConfirmedRaw!DA:DA)</f>
        <v>0</v>
      </c>
      <c r="CZ55">
        <f>SUMIF(ConfirmedRaw!$B:$B,$B55,ConfirmedRaw!DB:DB)</f>
        <v>0</v>
      </c>
      <c r="DA55">
        <f>SUMIF(ConfirmedRaw!$B:$B,$B55,ConfirmedRaw!DC:DC)</f>
        <v>0</v>
      </c>
      <c r="DB55">
        <f>SUMIF(ConfirmedRaw!$B:$B,$B55,ConfirmedRaw!DD:DD)</f>
        <v>0</v>
      </c>
      <c r="DC55">
        <f>SUMIF(ConfirmedRaw!$B:$B,$B55,ConfirmedRaw!DE:DE)</f>
        <v>0</v>
      </c>
      <c r="DD55">
        <f>SUMIF(ConfirmedRaw!$B:$B,$B55,ConfirmedRaw!DF:DF)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259</v>
      </c>
      <c r="BV56">
        <f>SUMIF(ConfirmedRaw!$B:$B,$B56,ConfirmedRaw!BX:BX)</f>
        <v>277</v>
      </c>
      <c r="BW56">
        <f>SUMIF(ConfirmedRaw!$B:$B,$B56,ConfirmedRaw!BY:BY)</f>
        <v>304</v>
      </c>
      <c r="BX56">
        <f>SUMIF(ConfirmedRaw!$B:$B,$B56,ConfirmedRaw!BZ:BZ)</f>
        <v>333</v>
      </c>
      <c r="BY56">
        <f>SUMIF(ConfirmedRaw!$B:$B,$B56,ConfirmedRaw!CA:CA)</f>
        <v>361</v>
      </c>
      <c r="BZ56">
        <f>SUMIF(ConfirmedRaw!$B:$B,$B56,ConfirmedRaw!CB:CB)</f>
        <v>377</v>
      </c>
      <c r="CA56">
        <f>SUMIF(ConfirmedRaw!$B:$B,$B56,ConfirmedRaw!CC:CC)</f>
        <v>383</v>
      </c>
      <c r="CB56">
        <f>SUMIF(ConfirmedRaw!$B:$B,$B56,ConfirmedRaw!CD:CD)</f>
        <v>400</v>
      </c>
      <c r="CC56">
        <f>SUMIF(ConfirmedRaw!$B:$B,$B56,ConfirmedRaw!CE:CE)</f>
        <v>409</v>
      </c>
      <c r="CD56">
        <f>SUMIF(ConfirmedRaw!$B:$B,$B56,ConfirmedRaw!CF:CF)</f>
        <v>416</v>
      </c>
      <c r="CE56">
        <f>SUMIF(ConfirmedRaw!$B:$B,$B56,ConfirmedRaw!CG:CG)</f>
        <v>433</v>
      </c>
      <c r="CF56">
        <f>SUMIF(ConfirmedRaw!$B:$B,$B56,ConfirmedRaw!CH:CH)</f>
        <v>446</v>
      </c>
      <c r="CG56">
        <f>SUMIF(ConfirmedRaw!$B:$B,$B56,ConfirmedRaw!CI:CI)</f>
        <v>467</v>
      </c>
      <c r="CH56">
        <f>SUMIF(ConfirmedRaw!$B:$B,$B56,ConfirmedRaw!CJ:CJ)</f>
        <v>475</v>
      </c>
      <c r="CI56">
        <f>SUMIF(ConfirmedRaw!$B:$B,$B56,ConfirmedRaw!CK:CK)</f>
        <v>494</v>
      </c>
      <c r="CJ56">
        <f>SUMIF(ConfirmedRaw!$B:$B,$B56,ConfirmedRaw!CL:CL)</f>
        <v>518</v>
      </c>
      <c r="CK56">
        <f>SUMIF(ConfirmedRaw!$B:$B,$B56,ConfirmedRaw!CM:CM)</f>
        <v>539</v>
      </c>
      <c r="CL56">
        <f>SUMIF(ConfirmedRaw!$B:$B,$B56,ConfirmedRaw!CN:CN)</f>
        <v>548</v>
      </c>
      <c r="CM56">
        <f>SUMIF(ConfirmedRaw!$B:$B,$B56,ConfirmedRaw!CO:CO)</f>
        <v>562</v>
      </c>
      <c r="CN56">
        <f>SUMIF(ConfirmedRaw!$B:$B,$B56,ConfirmedRaw!CP:CP)</f>
        <v>584</v>
      </c>
      <c r="CO56">
        <f>SUMIF(ConfirmedRaw!$B:$B,$B56,ConfirmedRaw!CQ:CQ)</f>
        <v>0</v>
      </c>
      <c r="CP56">
        <f>SUMIF(ConfirmedRaw!$B:$B,$B56,ConfirmedRaw!CR:CR)</f>
        <v>0</v>
      </c>
      <c r="CQ56">
        <f>SUMIF(ConfirmedRaw!$B:$B,$B56,ConfirmedRaw!CS:CS)</f>
        <v>0</v>
      </c>
      <c r="CR56">
        <f>SUMIF(ConfirmedRaw!$B:$B,$B56,ConfirmedRaw!CT:CT)</f>
        <v>0</v>
      </c>
      <c r="CS56">
        <f>SUMIF(ConfirmedRaw!$B:$B,$B56,ConfirmedRaw!CU:CU)</f>
        <v>0</v>
      </c>
      <c r="CT56">
        <f>SUMIF(ConfirmedRaw!$B:$B,$B56,ConfirmedRaw!CV:CV)</f>
        <v>0</v>
      </c>
      <c r="CU56">
        <f>SUMIF(ConfirmedRaw!$B:$B,$B56,ConfirmedRaw!CW:CW)</f>
        <v>0</v>
      </c>
      <c r="CV56">
        <f>SUMIF(ConfirmedRaw!$B:$B,$B56,ConfirmedRaw!CX:CX)</f>
        <v>0</v>
      </c>
      <c r="CW56">
        <f>SUMIF(ConfirmedRaw!$B:$B,$B56,ConfirmedRaw!CY:CY)</f>
        <v>0</v>
      </c>
      <c r="CX56">
        <f>SUMIF(ConfirmedRaw!$B:$B,$B56,ConfirmedRaw!CZ:CZ)</f>
        <v>0</v>
      </c>
      <c r="CY56">
        <f>SUMIF(ConfirmedRaw!$B:$B,$B56,ConfirmedRaw!DA:DA)</f>
        <v>0</v>
      </c>
      <c r="CZ56">
        <f>SUMIF(ConfirmedRaw!$B:$B,$B56,ConfirmedRaw!DB:DB)</f>
        <v>0</v>
      </c>
      <c r="DA56">
        <f>SUMIF(ConfirmedRaw!$B:$B,$B56,ConfirmedRaw!DC:DC)</f>
        <v>0</v>
      </c>
      <c r="DB56">
        <f>SUMIF(ConfirmedRaw!$B:$B,$B56,ConfirmedRaw!DD:DD)</f>
        <v>0</v>
      </c>
      <c r="DC56">
        <f>SUMIF(ConfirmedRaw!$B:$B,$B56,ConfirmedRaw!DE:DE)</f>
        <v>0</v>
      </c>
      <c r="DD56">
        <f>SUMIF(ConfirmedRaw!$B:$B,$B56,ConfirmedRaw!DF:DF)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963</v>
      </c>
      <c r="BV57">
        <f>SUMIF(ConfirmedRaw!$B:$B,$B57,ConfirmedRaw!BX:BX)</f>
        <v>1011</v>
      </c>
      <c r="BW57">
        <f>SUMIF(ConfirmedRaw!$B:$B,$B57,ConfirmedRaw!BY:BY)</f>
        <v>1079</v>
      </c>
      <c r="BX57">
        <f>SUMIF(ConfirmedRaw!$B:$B,$B57,ConfirmedRaw!BZ:BZ)</f>
        <v>1126</v>
      </c>
      <c r="BY57">
        <f>SUMIF(ConfirmedRaw!$B:$B,$B57,ConfirmedRaw!CA:CA)</f>
        <v>1182</v>
      </c>
      <c r="BZ57">
        <f>SUMIF(ConfirmedRaw!$B:$B,$B57,ConfirmedRaw!CB:CB)</f>
        <v>1222</v>
      </c>
      <c r="CA57">
        <f>SUMIF(ConfirmedRaw!$B:$B,$B57,ConfirmedRaw!CC:CC)</f>
        <v>1282</v>
      </c>
      <c r="CB57">
        <f>SUMIF(ConfirmedRaw!$B:$B,$B57,ConfirmedRaw!CD:CD)</f>
        <v>1343</v>
      </c>
      <c r="CC57">
        <f>SUMIF(ConfirmedRaw!$B:$B,$B57,ConfirmedRaw!CE:CE)</f>
        <v>1407</v>
      </c>
      <c r="CD57">
        <f>SUMIF(ConfirmedRaw!$B:$B,$B57,ConfirmedRaw!CF:CF)</f>
        <v>1495</v>
      </c>
      <c r="CE57">
        <f>SUMIF(ConfirmedRaw!$B:$B,$B57,ConfirmedRaw!CG:CG)</f>
        <v>1534</v>
      </c>
      <c r="CF57">
        <f>SUMIF(ConfirmedRaw!$B:$B,$B57,ConfirmedRaw!CH:CH)</f>
        <v>1600</v>
      </c>
      <c r="CG57">
        <f>SUMIF(ConfirmedRaw!$B:$B,$B57,ConfirmedRaw!CI:CI)</f>
        <v>1650</v>
      </c>
      <c r="CH57">
        <f>SUMIF(ConfirmedRaw!$B:$B,$B57,ConfirmedRaw!CJ:CJ)</f>
        <v>1704</v>
      </c>
      <c r="CI57">
        <f>SUMIF(ConfirmedRaw!$B:$B,$B57,ConfirmedRaw!CK:CK)</f>
        <v>1741</v>
      </c>
      <c r="CJ57">
        <f>SUMIF(ConfirmedRaw!$B:$B,$B57,ConfirmedRaw!CL:CL)</f>
        <v>1791</v>
      </c>
      <c r="CK57">
        <f>SUMIF(ConfirmedRaw!$B:$B,$B57,ConfirmedRaw!CM:CM)</f>
        <v>1814</v>
      </c>
      <c r="CL57">
        <f>SUMIF(ConfirmedRaw!$B:$B,$B57,ConfirmedRaw!CN:CN)</f>
        <v>1832</v>
      </c>
      <c r="CM57">
        <f>SUMIF(ConfirmedRaw!$B:$B,$B57,ConfirmedRaw!CO:CO)</f>
        <v>1871</v>
      </c>
      <c r="CN57">
        <f>SUMIF(ConfirmedRaw!$B:$B,$B57,ConfirmedRaw!CP:CP)</f>
        <v>1881</v>
      </c>
      <c r="CO57">
        <f>SUMIF(ConfirmedRaw!$B:$B,$B57,ConfirmedRaw!CQ:CQ)</f>
        <v>0</v>
      </c>
      <c r="CP57">
        <f>SUMIF(ConfirmedRaw!$B:$B,$B57,ConfirmedRaw!CR:CR)</f>
        <v>0</v>
      </c>
      <c r="CQ57">
        <f>SUMIF(ConfirmedRaw!$B:$B,$B57,ConfirmedRaw!CS:CS)</f>
        <v>0</v>
      </c>
      <c r="CR57">
        <f>SUMIF(ConfirmedRaw!$B:$B,$B57,ConfirmedRaw!CT:CT)</f>
        <v>0</v>
      </c>
      <c r="CS57">
        <f>SUMIF(ConfirmedRaw!$B:$B,$B57,ConfirmedRaw!CU:CU)</f>
        <v>0</v>
      </c>
      <c r="CT57">
        <f>SUMIF(ConfirmedRaw!$B:$B,$B57,ConfirmedRaw!CV:CV)</f>
        <v>0</v>
      </c>
      <c r="CU57">
        <f>SUMIF(ConfirmedRaw!$B:$B,$B57,ConfirmedRaw!CW:CW)</f>
        <v>0</v>
      </c>
      <c r="CV57">
        <f>SUMIF(ConfirmedRaw!$B:$B,$B57,ConfirmedRaw!CX:CX)</f>
        <v>0</v>
      </c>
      <c r="CW57">
        <f>SUMIF(ConfirmedRaw!$B:$B,$B57,ConfirmedRaw!CY:CY)</f>
        <v>0</v>
      </c>
      <c r="CX57">
        <f>SUMIF(ConfirmedRaw!$B:$B,$B57,ConfirmedRaw!CZ:CZ)</f>
        <v>0</v>
      </c>
      <c r="CY57">
        <f>SUMIF(ConfirmedRaw!$B:$B,$B57,ConfirmedRaw!DA:DA)</f>
        <v>0</v>
      </c>
      <c r="CZ57">
        <f>SUMIF(ConfirmedRaw!$B:$B,$B57,ConfirmedRaw!DB:DB)</f>
        <v>0</v>
      </c>
      <c r="DA57">
        <f>SUMIF(ConfirmedRaw!$B:$B,$B57,ConfirmedRaw!DC:DC)</f>
        <v>0</v>
      </c>
      <c r="DB57">
        <f>SUMIF(ConfirmedRaw!$B:$B,$B57,ConfirmedRaw!DD:DD)</f>
        <v>0</v>
      </c>
      <c r="DC57">
        <f>SUMIF(ConfirmedRaw!$B:$B,$B57,ConfirmedRaw!DE:DE)</f>
        <v>0</v>
      </c>
      <c r="DD57">
        <f>SUMIF(ConfirmedRaw!$B:$B,$B57,ConfirmedRaw!DF:DF)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400</v>
      </c>
      <c r="BV58">
        <f>SUMIF(ConfirmedRaw!$B:$B,$B58,ConfirmedRaw!BX:BX)</f>
        <v>426</v>
      </c>
      <c r="BW58">
        <f>SUMIF(ConfirmedRaw!$B:$B,$B58,ConfirmedRaw!BY:BY)</f>
        <v>450</v>
      </c>
      <c r="BX58">
        <f>SUMIF(ConfirmedRaw!$B:$B,$B58,ConfirmedRaw!BZ:BZ)</f>
        <v>471</v>
      </c>
      <c r="BY58">
        <f>SUMIF(ConfirmedRaw!$B:$B,$B58,ConfirmedRaw!CA:CA)</f>
        <v>485</v>
      </c>
      <c r="BZ58">
        <f>SUMIF(ConfirmedRaw!$B:$B,$B58,ConfirmedRaw!CB:CB)</f>
        <v>534</v>
      </c>
      <c r="CA58">
        <f>SUMIF(ConfirmedRaw!$B:$B,$B58,ConfirmedRaw!CC:CC)</f>
        <v>581</v>
      </c>
      <c r="CB58">
        <f>SUMIF(ConfirmedRaw!$B:$B,$B58,ConfirmedRaw!CD:CD)</f>
        <v>682</v>
      </c>
      <c r="CC58">
        <f>SUMIF(ConfirmedRaw!$B:$B,$B58,ConfirmedRaw!CE:CE)</f>
        <v>701</v>
      </c>
      <c r="CD58">
        <f>SUMIF(ConfirmedRaw!$B:$B,$B58,ConfirmedRaw!CF:CF)</f>
        <v>715</v>
      </c>
      <c r="CE58">
        <f>SUMIF(ConfirmedRaw!$B:$B,$B58,ConfirmedRaw!CG:CG)</f>
        <v>728</v>
      </c>
      <c r="CF58">
        <f>SUMIF(ConfirmedRaw!$B:$B,$B58,ConfirmedRaw!CH:CH)</f>
        <v>742</v>
      </c>
      <c r="CG58">
        <f>SUMIF(ConfirmedRaw!$B:$B,$B58,ConfirmedRaw!CI:CI)</f>
        <v>769</v>
      </c>
      <c r="CH58">
        <f>SUMIF(ConfirmedRaw!$B:$B,$B58,ConfirmedRaw!CJ:CJ)</f>
        <v>835</v>
      </c>
      <c r="CI58">
        <f>SUMIF(ConfirmedRaw!$B:$B,$B58,ConfirmedRaw!CK:CK)</f>
        <v>863</v>
      </c>
      <c r="CJ58">
        <f>SUMIF(ConfirmedRaw!$B:$B,$B58,ConfirmedRaw!CL:CL)</f>
        <v>977</v>
      </c>
      <c r="CK58">
        <f>SUMIF(ConfirmedRaw!$B:$B,$B58,ConfirmedRaw!CM:CM)</f>
        <v>1049</v>
      </c>
      <c r="CL58">
        <f>SUMIF(ConfirmedRaw!$B:$B,$B58,ConfirmedRaw!CN:CN)</f>
        <v>1089</v>
      </c>
      <c r="CM58">
        <f>SUMIF(ConfirmedRaw!$B:$B,$B58,ConfirmedRaw!CO:CO)</f>
        <v>1161</v>
      </c>
      <c r="CN58">
        <f>SUMIF(ConfirmedRaw!$B:$B,$B58,ConfirmedRaw!CP:CP)</f>
        <v>1173</v>
      </c>
      <c r="CO58">
        <f>SUMIF(ConfirmedRaw!$B:$B,$B58,ConfirmedRaw!CQ:CQ)</f>
        <v>0</v>
      </c>
      <c r="CP58">
        <f>SUMIF(ConfirmedRaw!$B:$B,$B58,ConfirmedRaw!CR:CR)</f>
        <v>0</v>
      </c>
      <c r="CQ58">
        <f>SUMIF(ConfirmedRaw!$B:$B,$B58,ConfirmedRaw!CS:CS)</f>
        <v>0</v>
      </c>
      <c r="CR58">
        <f>SUMIF(ConfirmedRaw!$B:$B,$B58,ConfirmedRaw!CT:CT)</f>
        <v>0</v>
      </c>
      <c r="CS58">
        <f>SUMIF(ConfirmedRaw!$B:$B,$B58,ConfirmedRaw!CU:CU)</f>
        <v>0</v>
      </c>
      <c r="CT58">
        <f>SUMIF(ConfirmedRaw!$B:$B,$B58,ConfirmedRaw!CV:CV)</f>
        <v>0</v>
      </c>
      <c r="CU58">
        <f>SUMIF(ConfirmedRaw!$B:$B,$B58,ConfirmedRaw!CW:CW)</f>
        <v>0</v>
      </c>
      <c r="CV58">
        <f>SUMIF(ConfirmedRaw!$B:$B,$B58,ConfirmedRaw!CX:CX)</f>
        <v>0</v>
      </c>
      <c r="CW58">
        <f>SUMIF(ConfirmedRaw!$B:$B,$B58,ConfirmedRaw!CY:CY)</f>
        <v>0</v>
      </c>
      <c r="CX58">
        <f>SUMIF(ConfirmedRaw!$B:$B,$B58,ConfirmedRaw!CZ:CZ)</f>
        <v>0</v>
      </c>
      <c r="CY58">
        <f>SUMIF(ConfirmedRaw!$B:$B,$B58,ConfirmedRaw!DA:DA)</f>
        <v>0</v>
      </c>
      <c r="CZ58">
        <f>SUMIF(ConfirmedRaw!$B:$B,$B58,ConfirmedRaw!DB:DB)</f>
        <v>0</v>
      </c>
      <c r="DA58">
        <f>SUMIF(ConfirmedRaw!$B:$B,$B58,ConfirmedRaw!DC:DC)</f>
        <v>0</v>
      </c>
      <c r="DB58">
        <f>SUMIF(ConfirmedRaw!$B:$B,$B58,ConfirmedRaw!DD:DD)</f>
        <v>0</v>
      </c>
      <c r="DC58">
        <f>SUMIF(ConfirmedRaw!$B:$B,$B58,ConfirmedRaw!DE:DE)</f>
        <v>0</v>
      </c>
      <c r="DD58">
        <f>SUMIF(ConfirmedRaw!$B:$B,$B58,ConfirmedRaw!DF:DF)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1054</v>
      </c>
      <c r="BV59">
        <f>SUMIF(ConfirmedRaw!$B:$B,$B59,ConfirmedRaw!BX:BX)</f>
        <v>1133</v>
      </c>
      <c r="BW59">
        <f>SUMIF(ConfirmedRaw!$B:$B,$B59,ConfirmedRaw!BY:BY)</f>
        <v>1265</v>
      </c>
      <c r="BX59">
        <f>SUMIF(ConfirmedRaw!$B:$B,$B59,ConfirmedRaw!BZ:BZ)</f>
        <v>1451</v>
      </c>
      <c r="BY59">
        <f>SUMIF(ConfirmedRaw!$B:$B,$B59,ConfirmedRaw!CA:CA)</f>
        <v>1451</v>
      </c>
      <c r="BZ59">
        <f>SUMIF(ConfirmedRaw!$B:$B,$B59,ConfirmedRaw!CB:CB)</f>
        <v>1554</v>
      </c>
      <c r="CA59">
        <f>SUMIF(ConfirmedRaw!$B:$B,$B59,ConfirmedRaw!CC:CC)</f>
        <v>1628</v>
      </c>
      <c r="CB59">
        <f>SUMIF(ConfirmedRaw!$B:$B,$B59,ConfirmedRaw!CD:CD)</f>
        <v>1715</v>
      </c>
      <c r="CC59">
        <f>SUMIF(ConfirmedRaw!$B:$B,$B59,ConfirmedRaw!CE:CE)</f>
        <v>1795</v>
      </c>
      <c r="CD59">
        <f>SUMIF(ConfirmedRaw!$B:$B,$B59,ConfirmedRaw!CF:CF)</f>
        <v>1975</v>
      </c>
      <c r="CE59">
        <f>SUMIF(ConfirmedRaw!$B:$B,$B59,ConfirmedRaw!CG:CG)</f>
        <v>1975</v>
      </c>
      <c r="CF59">
        <f>SUMIF(ConfirmedRaw!$B:$B,$B59,ConfirmedRaw!CH:CH)</f>
        <v>2142</v>
      </c>
      <c r="CG59">
        <f>SUMIF(ConfirmedRaw!$B:$B,$B59,ConfirmedRaw!CI:CI)</f>
        <v>2208</v>
      </c>
      <c r="CH59">
        <f>SUMIF(ConfirmedRaw!$B:$B,$B59,ConfirmedRaw!CJ:CJ)</f>
        <v>2277</v>
      </c>
      <c r="CI59">
        <f>SUMIF(ConfirmedRaw!$B:$B,$B59,ConfirmedRaw!CK:CK)</f>
        <v>2443</v>
      </c>
      <c r="CJ59">
        <f>SUMIF(ConfirmedRaw!$B:$B,$B59,ConfirmedRaw!CL:CL)</f>
        <v>2571</v>
      </c>
      <c r="CK59">
        <f>SUMIF(ConfirmedRaw!$B:$B,$B59,ConfirmedRaw!CM:CM)</f>
        <v>2669</v>
      </c>
      <c r="CL59">
        <f>SUMIF(ConfirmedRaw!$B:$B,$B59,ConfirmedRaw!CN:CN)</f>
        <v>2758</v>
      </c>
      <c r="CM59">
        <f>SUMIF(ConfirmedRaw!$B:$B,$B59,ConfirmedRaw!CO:CO)</f>
        <v>2839</v>
      </c>
      <c r="CN59">
        <f>SUMIF(ConfirmedRaw!$B:$B,$B59,ConfirmedRaw!CP:CP)</f>
        <v>2941</v>
      </c>
      <c r="CO59">
        <f>SUMIF(ConfirmedRaw!$B:$B,$B59,ConfirmedRaw!CQ:CQ)</f>
        <v>0</v>
      </c>
      <c r="CP59">
        <f>SUMIF(ConfirmedRaw!$B:$B,$B59,ConfirmedRaw!CR:CR)</f>
        <v>0</v>
      </c>
      <c r="CQ59">
        <f>SUMIF(ConfirmedRaw!$B:$B,$B59,ConfirmedRaw!CS:CS)</f>
        <v>0</v>
      </c>
      <c r="CR59">
        <f>SUMIF(ConfirmedRaw!$B:$B,$B59,ConfirmedRaw!CT:CT)</f>
        <v>0</v>
      </c>
      <c r="CS59">
        <f>SUMIF(ConfirmedRaw!$B:$B,$B59,ConfirmedRaw!CU:CU)</f>
        <v>0</v>
      </c>
      <c r="CT59">
        <f>SUMIF(ConfirmedRaw!$B:$B,$B59,ConfirmedRaw!CV:CV)</f>
        <v>0</v>
      </c>
      <c r="CU59">
        <f>SUMIF(ConfirmedRaw!$B:$B,$B59,ConfirmedRaw!CW:CW)</f>
        <v>0</v>
      </c>
      <c r="CV59">
        <f>SUMIF(ConfirmedRaw!$B:$B,$B59,ConfirmedRaw!CX:CX)</f>
        <v>0</v>
      </c>
      <c r="CW59">
        <f>SUMIF(ConfirmedRaw!$B:$B,$B59,ConfirmedRaw!CY:CY)</f>
        <v>0</v>
      </c>
      <c r="CX59">
        <f>SUMIF(ConfirmedRaw!$B:$B,$B59,ConfirmedRaw!CZ:CZ)</f>
        <v>0</v>
      </c>
      <c r="CY59">
        <f>SUMIF(ConfirmedRaw!$B:$B,$B59,ConfirmedRaw!DA:DA)</f>
        <v>0</v>
      </c>
      <c r="CZ59">
        <f>SUMIF(ConfirmedRaw!$B:$B,$B59,ConfirmedRaw!DB:DB)</f>
        <v>0</v>
      </c>
      <c r="DA59">
        <f>SUMIF(ConfirmedRaw!$B:$B,$B59,ConfirmedRaw!DC:DC)</f>
        <v>0</v>
      </c>
      <c r="DB59">
        <f>SUMIF(ConfirmedRaw!$B:$B,$B59,ConfirmedRaw!DD:DD)</f>
        <v>0</v>
      </c>
      <c r="DC59">
        <f>SUMIF(ConfirmedRaw!$B:$B,$B59,ConfirmedRaw!DE:DE)</f>
        <v>0</v>
      </c>
      <c r="DD59">
        <f>SUMIF(ConfirmedRaw!$B:$B,$B59,ConfirmedRaw!DF:DF)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2118</v>
      </c>
      <c r="BV60">
        <f>SUMIF(ConfirmedRaw!$B:$B,$B60,ConfirmedRaw!BX:BX)</f>
        <v>2421</v>
      </c>
      <c r="BW60">
        <f>SUMIF(ConfirmedRaw!$B:$B,$B60,ConfirmedRaw!BY:BY)</f>
        <v>2686</v>
      </c>
      <c r="BX60">
        <f>SUMIF(ConfirmedRaw!$B:$B,$B60,ConfirmedRaw!BZ:BZ)</f>
        <v>2818</v>
      </c>
      <c r="BY60">
        <f>SUMIF(ConfirmedRaw!$B:$B,$B60,ConfirmedRaw!CA:CA)</f>
        <v>3157</v>
      </c>
      <c r="BZ60">
        <f>SUMIF(ConfirmedRaw!$B:$B,$B60,ConfirmedRaw!CB:CB)</f>
        <v>3766</v>
      </c>
      <c r="CA60">
        <f>SUMIF(ConfirmedRaw!$B:$B,$B60,ConfirmedRaw!CC:CC)</f>
        <v>4035</v>
      </c>
      <c r="CB60">
        <f>SUMIF(ConfirmedRaw!$B:$B,$B60,ConfirmedRaw!CD:CD)</f>
        <v>4263</v>
      </c>
      <c r="CC60">
        <f>SUMIF(ConfirmedRaw!$B:$B,$B60,ConfirmedRaw!CE:CE)</f>
        <v>4489</v>
      </c>
      <c r="CD60">
        <f>SUMIF(ConfirmedRaw!$B:$B,$B60,ConfirmedRaw!CF:CF)</f>
        <v>4695</v>
      </c>
      <c r="CE60">
        <f>SUMIF(ConfirmedRaw!$B:$B,$B60,ConfirmedRaw!CG:CG)</f>
        <v>5011</v>
      </c>
      <c r="CF60">
        <f>SUMIF(ConfirmedRaw!$B:$B,$B60,ConfirmedRaw!CH:CH)</f>
        <v>5230</v>
      </c>
      <c r="CG60">
        <f>SUMIF(ConfirmedRaw!$B:$B,$B60,ConfirmedRaw!CI:CI)</f>
        <v>5496</v>
      </c>
      <c r="CH60">
        <f>SUMIF(ConfirmedRaw!$B:$B,$B60,ConfirmedRaw!CJ:CJ)</f>
        <v>5837</v>
      </c>
      <c r="CI60">
        <f>SUMIF(ConfirmedRaw!$B:$B,$B60,ConfirmedRaw!CK:CK)</f>
        <v>6383</v>
      </c>
      <c r="CJ60">
        <f>SUMIF(ConfirmedRaw!$B:$B,$B60,ConfirmedRaw!CL:CL)</f>
        <v>6919</v>
      </c>
      <c r="CK60">
        <f>SUMIF(ConfirmedRaw!$B:$B,$B60,ConfirmedRaw!CM:CM)</f>
        <v>7025</v>
      </c>
      <c r="CL60">
        <f>SUMIF(ConfirmedRaw!$B:$B,$B60,ConfirmedRaw!CN:CN)</f>
        <v>7638</v>
      </c>
      <c r="CM60">
        <f>SUMIF(ConfirmedRaw!$B:$B,$B60,ConfirmedRaw!CO:CO)</f>
        <v>8348</v>
      </c>
      <c r="CN60">
        <f>SUMIF(ConfirmedRaw!$B:$B,$B60,ConfirmedRaw!CP:CP)</f>
        <v>8418</v>
      </c>
      <c r="CO60">
        <f>SUMIF(ConfirmedRaw!$B:$B,$B60,ConfirmedRaw!CQ:CQ)</f>
        <v>0</v>
      </c>
      <c r="CP60">
        <f>SUMIF(ConfirmedRaw!$B:$B,$B60,ConfirmedRaw!CR:CR)</f>
        <v>0</v>
      </c>
      <c r="CQ60">
        <f>SUMIF(ConfirmedRaw!$B:$B,$B60,ConfirmedRaw!CS:CS)</f>
        <v>0</v>
      </c>
      <c r="CR60">
        <f>SUMIF(ConfirmedRaw!$B:$B,$B60,ConfirmedRaw!CT:CT)</f>
        <v>0</v>
      </c>
      <c r="CS60">
        <f>SUMIF(ConfirmedRaw!$B:$B,$B60,ConfirmedRaw!CU:CU)</f>
        <v>0</v>
      </c>
      <c r="CT60">
        <f>SUMIF(ConfirmedRaw!$B:$B,$B60,ConfirmedRaw!CV:CV)</f>
        <v>0</v>
      </c>
      <c r="CU60">
        <f>SUMIF(ConfirmedRaw!$B:$B,$B60,ConfirmedRaw!CW:CW)</f>
        <v>0</v>
      </c>
      <c r="CV60">
        <f>SUMIF(ConfirmedRaw!$B:$B,$B60,ConfirmedRaw!CX:CX)</f>
        <v>0</v>
      </c>
      <c r="CW60">
        <f>SUMIF(ConfirmedRaw!$B:$B,$B60,ConfirmedRaw!CY:CY)</f>
        <v>0</v>
      </c>
      <c r="CX60">
        <f>SUMIF(ConfirmedRaw!$B:$B,$B60,ConfirmedRaw!CZ:CZ)</f>
        <v>0</v>
      </c>
      <c r="CY60">
        <f>SUMIF(ConfirmedRaw!$B:$B,$B60,ConfirmedRaw!DA:DA)</f>
        <v>0</v>
      </c>
      <c r="CZ60">
        <f>SUMIF(ConfirmedRaw!$B:$B,$B60,ConfirmedRaw!DB:DB)</f>
        <v>0</v>
      </c>
      <c r="DA60">
        <f>SUMIF(ConfirmedRaw!$B:$B,$B60,ConfirmedRaw!DC:DC)</f>
        <v>0</v>
      </c>
      <c r="DB60">
        <f>SUMIF(ConfirmedRaw!$B:$B,$B60,ConfirmedRaw!DD:DD)</f>
        <v>0</v>
      </c>
      <c r="DC60">
        <f>SUMIF(ConfirmedRaw!$B:$B,$B60,ConfirmedRaw!DE:DE)</f>
        <v>0</v>
      </c>
      <c r="DD60">
        <f>SUMIF(ConfirmedRaw!$B:$B,$B60,ConfirmedRaw!DF:DF)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1323</v>
      </c>
      <c r="BV61">
        <f>SUMIF(ConfirmedRaw!$B:$B,$B61,ConfirmedRaw!BX:BX)</f>
        <v>1414</v>
      </c>
      <c r="BW61">
        <f>SUMIF(ConfirmedRaw!$B:$B,$B61,ConfirmedRaw!BY:BY)</f>
        <v>1595</v>
      </c>
      <c r="BX61">
        <f>SUMIF(ConfirmedRaw!$B:$B,$B61,ConfirmedRaw!BZ:BZ)</f>
        <v>1746</v>
      </c>
      <c r="BY61">
        <f>SUMIF(ConfirmedRaw!$B:$B,$B61,ConfirmedRaw!CA:CA)</f>
        <v>2281</v>
      </c>
      <c r="BZ61">
        <f>SUMIF(ConfirmedRaw!$B:$B,$B61,ConfirmedRaw!CB:CB)</f>
        <v>2561</v>
      </c>
      <c r="CA61">
        <f>SUMIF(ConfirmedRaw!$B:$B,$B61,ConfirmedRaw!CC:CC)</f>
        <v>2954</v>
      </c>
      <c r="CB61">
        <f>SUMIF(ConfirmedRaw!$B:$B,$B61,ConfirmedRaw!CD:CD)</f>
        <v>4342</v>
      </c>
      <c r="CC61">
        <f>SUMIF(ConfirmedRaw!$B:$B,$B61,ConfirmedRaw!CE:CE)</f>
        <v>5256</v>
      </c>
      <c r="CD61">
        <f>SUMIF(ConfirmedRaw!$B:$B,$B61,ConfirmedRaw!CF:CF)</f>
        <v>5897</v>
      </c>
      <c r="CE61">
        <f>SUMIF(ConfirmedRaw!$B:$B,$B61,ConfirmedRaw!CG:CG)</f>
        <v>6848</v>
      </c>
      <c r="CF61">
        <f>SUMIF(ConfirmedRaw!$B:$B,$B61,ConfirmedRaw!CH:CH)</f>
        <v>7519</v>
      </c>
      <c r="CG61">
        <f>SUMIF(ConfirmedRaw!$B:$B,$B61,ConfirmedRaw!CI:CI)</f>
        <v>9784</v>
      </c>
      <c r="CH61">
        <f>SUMIF(ConfirmedRaw!$B:$B,$B61,ConfirmedRaw!CJ:CJ)</f>
        <v>10303</v>
      </c>
      <c r="CI61">
        <f>SUMIF(ConfirmedRaw!$B:$B,$B61,ConfirmedRaw!CK:CK)</f>
        <v>11475</v>
      </c>
      <c r="CJ61">
        <f>SUMIF(ConfirmedRaw!$B:$B,$B61,ConfirmedRaw!CL:CL)</f>
        <v>12491</v>
      </c>
      <c r="CK61">
        <f>SUMIF(ConfirmedRaw!$B:$B,$B61,ConfirmedRaw!CM:CM)</f>
        <v>13489</v>
      </c>
      <c r="CL61">
        <f>SUMIF(ConfirmedRaw!$B:$B,$B61,ConfirmedRaw!CN:CN)</f>
        <v>14420</v>
      </c>
      <c r="CM61">
        <f>SUMIF(ConfirmedRaw!$B:$B,$B61,ConfirmedRaw!CO:CO)</f>
        <v>15628</v>
      </c>
      <c r="CN61">
        <f>SUMIF(ConfirmedRaw!$B:$B,$B61,ConfirmedRaw!CP:CP)</f>
        <v>16325</v>
      </c>
      <c r="CO61">
        <f>SUMIF(ConfirmedRaw!$B:$B,$B61,ConfirmedRaw!CQ:CQ)</f>
        <v>0</v>
      </c>
      <c r="CP61">
        <f>SUMIF(ConfirmedRaw!$B:$B,$B61,ConfirmedRaw!CR:CR)</f>
        <v>0</v>
      </c>
      <c r="CQ61">
        <f>SUMIF(ConfirmedRaw!$B:$B,$B61,ConfirmedRaw!CS:CS)</f>
        <v>0</v>
      </c>
      <c r="CR61">
        <f>SUMIF(ConfirmedRaw!$B:$B,$B61,ConfirmedRaw!CT:CT)</f>
        <v>0</v>
      </c>
      <c r="CS61">
        <f>SUMIF(ConfirmedRaw!$B:$B,$B61,ConfirmedRaw!CU:CU)</f>
        <v>0</v>
      </c>
      <c r="CT61">
        <f>SUMIF(ConfirmedRaw!$B:$B,$B61,ConfirmedRaw!CV:CV)</f>
        <v>0</v>
      </c>
      <c r="CU61">
        <f>SUMIF(ConfirmedRaw!$B:$B,$B61,ConfirmedRaw!CW:CW)</f>
        <v>0</v>
      </c>
      <c r="CV61">
        <f>SUMIF(ConfirmedRaw!$B:$B,$B61,ConfirmedRaw!CX:CX)</f>
        <v>0</v>
      </c>
      <c r="CW61">
        <f>SUMIF(ConfirmedRaw!$B:$B,$B61,ConfirmedRaw!CY:CY)</f>
        <v>0</v>
      </c>
      <c r="CX61">
        <f>SUMIF(ConfirmedRaw!$B:$B,$B61,ConfirmedRaw!CZ:CZ)</f>
        <v>0</v>
      </c>
      <c r="CY61">
        <f>SUMIF(ConfirmedRaw!$B:$B,$B61,ConfirmedRaw!DA:DA)</f>
        <v>0</v>
      </c>
      <c r="CZ61">
        <f>SUMIF(ConfirmedRaw!$B:$B,$B61,ConfirmedRaw!DB:DB)</f>
        <v>0</v>
      </c>
      <c r="DA61">
        <f>SUMIF(ConfirmedRaw!$B:$B,$B61,ConfirmedRaw!DC:DC)</f>
        <v>0</v>
      </c>
      <c r="DB61">
        <f>SUMIF(ConfirmedRaw!$B:$B,$B61,ConfirmedRaw!DD:DD)</f>
        <v>0</v>
      </c>
      <c r="DC61">
        <f>SUMIF(ConfirmedRaw!$B:$B,$B61,ConfirmedRaw!DE:DE)</f>
        <v>0</v>
      </c>
      <c r="DD61">
        <f>SUMIF(ConfirmedRaw!$B:$B,$B61,ConfirmedRaw!DF:DF)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163</v>
      </c>
      <c r="BV62">
        <f>SUMIF(ConfirmedRaw!$B:$B,$B62,ConfirmedRaw!BX:BX)</f>
        <v>304</v>
      </c>
      <c r="BW62">
        <f>SUMIF(ConfirmedRaw!$B:$B,$B62,ConfirmedRaw!BY:BY)</f>
        <v>351</v>
      </c>
      <c r="BX62">
        <f>SUMIF(ConfirmedRaw!$B:$B,$B62,ConfirmedRaw!BZ:BZ)</f>
        <v>440</v>
      </c>
      <c r="BY62">
        <f>SUMIF(ConfirmedRaw!$B:$B,$B62,ConfirmedRaw!CA:CA)</f>
        <v>562</v>
      </c>
      <c r="BZ62">
        <f>SUMIF(ConfirmedRaw!$B:$B,$B62,ConfirmedRaw!CB:CB)</f>
        <v>700</v>
      </c>
      <c r="CA62">
        <f>SUMIF(ConfirmedRaw!$B:$B,$B62,ConfirmedRaw!CC:CC)</f>
        <v>861</v>
      </c>
      <c r="CB62">
        <f>SUMIF(ConfirmedRaw!$B:$B,$B62,ConfirmedRaw!CD:CD)</f>
        <v>1066</v>
      </c>
      <c r="CC62">
        <f>SUMIF(ConfirmedRaw!$B:$B,$B62,ConfirmedRaw!CE:CE)</f>
        <v>1486</v>
      </c>
      <c r="CD62">
        <f>SUMIF(ConfirmedRaw!$B:$B,$B62,ConfirmedRaw!CF:CF)</f>
        <v>1981</v>
      </c>
      <c r="CE62">
        <f>SUMIF(ConfirmedRaw!$B:$B,$B62,ConfirmedRaw!CG:CG)</f>
        <v>2226</v>
      </c>
      <c r="CF62">
        <f>SUMIF(ConfirmedRaw!$B:$B,$B62,ConfirmedRaw!CH:CH)</f>
        <v>2578</v>
      </c>
      <c r="CG62">
        <f>SUMIF(ConfirmedRaw!$B:$B,$B62,ConfirmedRaw!CI:CI)</f>
        <v>2919</v>
      </c>
      <c r="CH62">
        <f>SUMIF(ConfirmedRaw!$B:$B,$B62,ConfirmedRaw!CJ:CJ)</f>
        <v>3281</v>
      </c>
      <c r="CI62">
        <f>SUMIF(ConfirmedRaw!$B:$B,$B62,ConfirmedRaw!CK:CK)</f>
        <v>3728</v>
      </c>
      <c r="CJ62">
        <f>SUMIF(ConfirmedRaw!$B:$B,$B62,ConfirmedRaw!CL:CL)</f>
        <v>4204</v>
      </c>
      <c r="CK62">
        <f>SUMIF(ConfirmedRaw!$B:$B,$B62,ConfirmedRaw!CM:CM)</f>
        <v>4779</v>
      </c>
      <c r="CL62">
        <f>SUMIF(ConfirmedRaw!$B:$B,$B62,ConfirmedRaw!CN:CN)</f>
        <v>4779</v>
      </c>
      <c r="CM62">
        <f>SUMIF(ConfirmedRaw!$B:$B,$B62,ConfirmedRaw!CO:CO)</f>
        <v>4779</v>
      </c>
      <c r="CN62">
        <f>SUMIF(ConfirmedRaw!$B:$B,$B62,ConfirmedRaw!CP:CP)</f>
        <v>6264</v>
      </c>
      <c r="CO62">
        <f>SUMIF(ConfirmedRaw!$B:$B,$B62,ConfirmedRaw!CQ:CQ)</f>
        <v>0</v>
      </c>
      <c r="CP62">
        <f>SUMIF(ConfirmedRaw!$B:$B,$B62,ConfirmedRaw!CR:CR)</f>
        <v>0</v>
      </c>
      <c r="CQ62">
        <f>SUMIF(ConfirmedRaw!$B:$B,$B62,ConfirmedRaw!CS:CS)</f>
        <v>0</v>
      </c>
      <c r="CR62">
        <f>SUMIF(ConfirmedRaw!$B:$B,$B62,ConfirmedRaw!CT:CT)</f>
        <v>0</v>
      </c>
      <c r="CS62">
        <f>SUMIF(ConfirmedRaw!$B:$B,$B62,ConfirmedRaw!CU:CU)</f>
        <v>0</v>
      </c>
      <c r="CT62">
        <f>SUMIF(ConfirmedRaw!$B:$B,$B62,ConfirmedRaw!CV:CV)</f>
        <v>0</v>
      </c>
      <c r="CU62">
        <f>SUMIF(ConfirmedRaw!$B:$B,$B62,ConfirmedRaw!CW:CW)</f>
        <v>0</v>
      </c>
      <c r="CV62">
        <f>SUMIF(ConfirmedRaw!$B:$B,$B62,ConfirmedRaw!CX:CX)</f>
        <v>0</v>
      </c>
      <c r="CW62">
        <f>SUMIF(ConfirmedRaw!$B:$B,$B62,ConfirmedRaw!CY:CY)</f>
        <v>0</v>
      </c>
      <c r="CX62">
        <f>SUMIF(ConfirmedRaw!$B:$B,$B62,ConfirmedRaw!CZ:CZ)</f>
        <v>0</v>
      </c>
      <c r="CY62">
        <f>SUMIF(ConfirmedRaw!$B:$B,$B62,ConfirmedRaw!DA:DA)</f>
        <v>0</v>
      </c>
      <c r="CZ62">
        <f>SUMIF(ConfirmedRaw!$B:$B,$B62,ConfirmedRaw!DB:DB)</f>
        <v>0</v>
      </c>
      <c r="DA62">
        <f>SUMIF(ConfirmedRaw!$B:$B,$B62,ConfirmedRaw!DC:DC)</f>
        <v>0</v>
      </c>
      <c r="DB62">
        <f>SUMIF(ConfirmedRaw!$B:$B,$B62,ConfirmedRaw!DD:DD)</f>
        <v>0</v>
      </c>
      <c r="DC62">
        <f>SUMIF(ConfirmedRaw!$B:$B,$B62,ConfirmedRaw!DE:DE)</f>
        <v>0</v>
      </c>
      <c r="DD62">
        <f>SUMIF(ConfirmedRaw!$B:$B,$B62,ConfirmedRaw!DF:DF)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1181</v>
      </c>
      <c r="BV63">
        <f>SUMIF(ConfirmedRaw!$B:$B,$B63,ConfirmedRaw!BX:BX)</f>
        <v>1317</v>
      </c>
      <c r="BW63">
        <f>SUMIF(ConfirmedRaw!$B:$B,$B63,ConfirmedRaw!BY:BY)</f>
        <v>1475</v>
      </c>
      <c r="BX63">
        <f>SUMIF(ConfirmedRaw!$B:$B,$B63,ConfirmedRaw!BZ:BZ)</f>
        <v>1673</v>
      </c>
      <c r="BY63">
        <f>SUMIF(ConfirmedRaw!$B:$B,$B63,ConfirmedRaw!CA:CA)</f>
        <v>1801</v>
      </c>
      <c r="BZ63">
        <f>SUMIF(ConfirmedRaw!$B:$B,$B63,ConfirmedRaw!CB:CB)</f>
        <v>1988</v>
      </c>
      <c r="CA63">
        <f>SUMIF(ConfirmedRaw!$B:$B,$B63,ConfirmedRaw!CC:CC)</f>
        <v>2100</v>
      </c>
      <c r="CB63">
        <f>SUMIF(ConfirmedRaw!$B:$B,$B63,ConfirmedRaw!CD:CD)</f>
        <v>2249</v>
      </c>
      <c r="CC63">
        <f>SUMIF(ConfirmedRaw!$B:$B,$B63,ConfirmedRaw!CE:CE)</f>
        <v>2528</v>
      </c>
      <c r="CD63">
        <f>SUMIF(ConfirmedRaw!$B:$B,$B63,ConfirmedRaw!CF:CF)</f>
        <v>2752</v>
      </c>
      <c r="CE63">
        <f>SUMIF(ConfirmedRaw!$B:$B,$B63,ConfirmedRaw!CG:CG)</f>
        <v>2974</v>
      </c>
      <c r="CF63">
        <f>SUMIF(ConfirmedRaw!$B:$B,$B63,ConfirmedRaw!CH:CH)</f>
        <v>3234</v>
      </c>
      <c r="CG63">
        <f>SUMIF(ConfirmedRaw!$B:$B,$B63,ConfirmedRaw!CI:CI)</f>
        <v>3400</v>
      </c>
      <c r="CH63">
        <f>SUMIF(ConfirmedRaw!$B:$B,$B63,ConfirmedRaw!CJ:CJ)</f>
        <v>3472</v>
      </c>
      <c r="CI63">
        <f>SUMIF(ConfirmedRaw!$B:$B,$B63,ConfirmedRaw!CK:CK)</f>
        <v>3574</v>
      </c>
      <c r="CJ63">
        <f>SUMIF(ConfirmedRaw!$B:$B,$B63,ConfirmedRaw!CL:CL)</f>
        <v>3751</v>
      </c>
      <c r="CK63">
        <f>SUMIF(ConfirmedRaw!$B:$B,$B63,ConfirmedRaw!CM:CM)</f>
        <v>4016</v>
      </c>
      <c r="CL63">
        <f>SUMIF(ConfirmedRaw!$B:$B,$B63,ConfirmedRaw!CN:CN)</f>
        <v>4210</v>
      </c>
      <c r="CM63">
        <f>SUMIF(ConfirmedRaw!$B:$B,$B63,ConfirmedRaw!CO:CO)</f>
        <v>4273</v>
      </c>
      <c r="CN63">
        <f>SUMIF(ConfirmedRaw!$B:$B,$B63,ConfirmedRaw!CP:CP)</f>
        <v>4467</v>
      </c>
      <c r="CO63">
        <f>SUMIF(ConfirmedRaw!$B:$B,$B63,ConfirmedRaw!CQ:CQ)</f>
        <v>0</v>
      </c>
      <c r="CP63">
        <f>SUMIF(ConfirmedRaw!$B:$B,$B63,ConfirmedRaw!CR:CR)</f>
        <v>0</v>
      </c>
      <c r="CQ63">
        <f>SUMIF(ConfirmedRaw!$B:$B,$B63,ConfirmedRaw!CS:CS)</f>
        <v>0</v>
      </c>
      <c r="CR63">
        <f>SUMIF(ConfirmedRaw!$B:$B,$B63,ConfirmedRaw!CT:CT)</f>
        <v>0</v>
      </c>
      <c r="CS63">
        <f>SUMIF(ConfirmedRaw!$B:$B,$B63,ConfirmedRaw!CU:CU)</f>
        <v>0</v>
      </c>
      <c r="CT63">
        <f>SUMIF(ConfirmedRaw!$B:$B,$B63,ConfirmedRaw!CV:CV)</f>
        <v>0</v>
      </c>
      <c r="CU63">
        <f>SUMIF(ConfirmedRaw!$B:$B,$B63,ConfirmedRaw!CW:CW)</f>
        <v>0</v>
      </c>
      <c r="CV63">
        <f>SUMIF(ConfirmedRaw!$B:$B,$B63,ConfirmedRaw!CX:CX)</f>
        <v>0</v>
      </c>
      <c r="CW63">
        <f>SUMIF(ConfirmedRaw!$B:$B,$B63,ConfirmedRaw!CY:CY)</f>
        <v>0</v>
      </c>
      <c r="CX63">
        <f>SUMIF(ConfirmedRaw!$B:$B,$B63,ConfirmedRaw!CZ:CZ)</f>
        <v>0</v>
      </c>
      <c r="CY63">
        <f>SUMIF(ConfirmedRaw!$B:$B,$B63,ConfirmedRaw!DA:DA)</f>
        <v>0</v>
      </c>
      <c r="CZ63">
        <f>SUMIF(ConfirmedRaw!$B:$B,$B63,ConfirmedRaw!DB:DB)</f>
        <v>0</v>
      </c>
      <c r="DA63">
        <f>SUMIF(ConfirmedRaw!$B:$B,$B63,ConfirmedRaw!DC:DC)</f>
        <v>0</v>
      </c>
      <c r="DB63">
        <f>SUMIF(ConfirmedRaw!$B:$B,$B63,ConfirmedRaw!DD:DD)</f>
        <v>0</v>
      </c>
      <c r="DC63">
        <f>SUMIF(ConfirmedRaw!$B:$B,$B63,ConfirmedRaw!DE:DE)</f>
        <v>0</v>
      </c>
      <c r="DD63">
        <f>SUMIF(ConfirmedRaw!$B:$B,$B63,ConfirmedRaw!DF:DF)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847</v>
      </c>
      <c r="BV64">
        <f>SUMIF(ConfirmedRaw!$B:$B,$B64,ConfirmedRaw!BX:BX)</f>
        <v>986</v>
      </c>
      <c r="BW64">
        <f>SUMIF(ConfirmedRaw!$B:$B,$B64,ConfirmedRaw!BY:BY)</f>
        <v>1171</v>
      </c>
      <c r="BX64">
        <f>SUMIF(ConfirmedRaw!$B:$B,$B64,ConfirmedRaw!BZ:BZ)</f>
        <v>1251</v>
      </c>
      <c r="BY64">
        <f>SUMIF(ConfirmedRaw!$B:$B,$B64,ConfirmedRaw!CA:CA)</f>
        <v>1320</v>
      </c>
      <c r="BZ64">
        <f>SUMIF(ConfirmedRaw!$B:$B,$B64,ConfirmedRaw!CB:CB)</f>
        <v>1423</v>
      </c>
      <c r="CA64">
        <f>SUMIF(ConfirmedRaw!$B:$B,$B64,ConfirmedRaw!CC:CC)</f>
        <v>1468</v>
      </c>
      <c r="CB64">
        <f>SUMIF(ConfirmedRaw!$B:$B,$B64,ConfirmedRaw!CD:CD)</f>
        <v>1572</v>
      </c>
      <c r="CC64">
        <f>SUMIF(ConfirmedRaw!$B:$B,$B64,ConfirmedRaw!CE:CE)</f>
        <v>1666</v>
      </c>
      <c r="CD64">
        <f>SUMIF(ConfirmedRaw!$B:$B,$B64,ConfirmedRaw!CF:CF)</f>
        <v>1761</v>
      </c>
      <c r="CE64">
        <f>SUMIF(ConfirmedRaw!$B:$B,$B64,ConfirmedRaw!CG:CG)</f>
        <v>1825</v>
      </c>
      <c r="CF64">
        <f>SUMIF(ConfirmedRaw!$B:$B,$B64,ConfirmedRaw!CH:CH)</f>
        <v>1914</v>
      </c>
      <c r="CG64">
        <f>SUMIF(ConfirmedRaw!$B:$B,$B64,ConfirmedRaw!CI:CI)</f>
        <v>1983</v>
      </c>
      <c r="CH64">
        <f>SUMIF(ConfirmedRaw!$B:$B,$B64,ConfirmedRaw!CJ:CJ)</f>
        <v>2070</v>
      </c>
      <c r="CI64">
        <f>SUMIF(ConfirmedRaw!$B:$B,$B64,ConfirmedRaw!CK:CK)</f>
        <v>2160</v>
      </c>
      <c r="CJ64">
        <f>SUMIF(ConfirmedRaw!$B:$B,$B64,ConfirmedRaw!CL:CL)</f>
        <v>2268</v>
      </c>
      <c r="CK64">
        <f>SUMIF(ConfirmedRaw!$B:$B,$B64,ConfirmedRaw!CM:CM)</f>
        <v>2418</v>
      </c>
      <c r="CL64">
        <f>SUMIF(ConfirmedRaw!$B:$B,$B64,ConfirmedRaw!CN:CN)</f>
        <v>2534</v>
      </c>
      <c r="CM64">
        <f>SUMIF(ConfirmedRaw!$B:$B,$B64,ConfirmedRaw!CO:CO)</f>
        <v>2629</v>
      </c>
      <c r="CN64">
        <f>SUMIF(ConfirmedRaw!$B:$B,$B64,ConfirmedRaw!CP:CP)</f>
        <v>2718</v>
      </c>
      <c r="CO64">
        <f>SUMIF(ConfirmedRaw!$B:$B,$B64,ConfirmedRaw!CQ:CQ)</f>
        <v>0</v>
      </c>
      <c r="CP64">
        <f>SUMIF(ConfirmedRaw!$B:$B,$B64,ConfirmedRaw!CR:CR)</f>
        <v>0</v>
      </c>
      <c r="CQ64">
        <f>SUMIF(ConfirmedRaw!$B:$B,$B64,ConfirmedRaw!CS:CS)</f>
        <v>0</v>
      </c>
      <c r="CR64">
        <f>SUMIF(ConfirmedRaw!$B:$B,$B64,ConfirmedRaw!CT:CT)</f>
        <v>0</v>
      </c>
      <c r="CS64">
        <f>SUMIF(ConfirmedRaw!$B:$B,$B64,ConfirmedRaw!CU:CU)</f>
        <v>0</v>
      </c>
      <c r="CT64">
        <f>SUMIF(ConfirmedRaw!$B:$B,$B64,ConfirmedRaw!CV:CV)</f>
        <v>0</v>
      </c>
      <c r="CU64">
        <f>SUMIF(ConfirmedRaw!$B:$B,$B64,ConfirmedRaw!CW:CW)</f>
        <v>0</v>
      </c>
      <c r="CV64">
        <f>SUMIF(ConfirmedRaw!$B:$B,$B64,ConfirmedRaw!CX:CX)</f>
        <v>0</v>
      </c>
      <c r="CW64">
        <f>SUMIF(ConfirmedRaw!$B:$B,$B64,ConfirmedRaw!CY:CY)</f>
        <v>0</v>
      </c>
      <c r="CX64">
        <f>SUMIF(ConfirmedRaw!$B:$B,$B64,ConfirmedRaw!CZ:CZ)</f>
        <v>0</v>
      </c>
      <c r="CY64">
        <f>SUMIF(ConfirmedRaw!$B:$B,$B64,ConfirmedRaw!DA:DA)</f>
        <v>0</v>
      </c>
      <c r="CZ64">
        <f>SUMIF(ConfirmedRaw!$B:$B,$B64,ConfirmedRaw!DB:DB)</f>
        <v>0</v>
      </c>
      <c r="DA64">
        <f>SUMIF(ConfirmedRaw!$B:$B,$B64,ConfirmedRaw!DC:DC)</f>
        <v>0</v>
      </c>
      <c r="DB64">
        <f>SUMIF(ConfirmedRaw!$B:$B,$B64,ConfirmedRaw!DD:DD)</f>
        <v>0</v>
      </c>
      <c r="DC64">
        <f>SUMIF(ConfirmedRaw!$B:$B,$B64,ConfirmedRaw!DE:DE)</f>
        <v>0</v>
      </c>
      <c r="DD64">
        <f>SUMIF(ConfirmedRaw!$B:$B,$B64,ConfirmedRaw!DF:DF)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117</v>
      </c>
      <c r="BV65">
        <f>SUMIF(ConfirmedRaw!$B:$B,$B65,ConfirmedRaw!BX:BX)</f>
        <v>134</v>
      </c>
      <c r="BW65">
        <f>SUMIF(ConfirmedRaw!$B:$B,$B65,ConfirmedRaw!BY:BY)</f>
        <v>155</v>
      </c>
      <c r="BX65">
        <f>SUMIF(ConfirmedRaw!$B:$B,$B65,ConfirmedRaw!BZ:BZ)</f>
        <v>162</v>
      </c>
      <c r="BY65">
        <f>SUMIF(ConfirmedRaw!$B:$B,$B65,ConfirmedRaw!CA:CA)</f>
        <v>174</v>
      </c>
      <c r="BZ65">
        <f>SUMIF(ConfirmedRaw!$B:$B,$B65,ConfirmedRaw!CB:CB)</f>
        <v>188</v>
      </c>
      <c r="CA65">
        <f>SUMIF(ConfirmedRaw!$B:$B,$B65,ConfirmedRaw!CC:CC)</f>
        <v>196</v>
      </c>
      <c r="CB65">
        <f>SUMIF(ConfirmedRaw!$B:$B,$B65,ConfirmedRaw!CD:CD)</f>
        <v>211</v>
      </c>
      <c r="CC65">
        <f>SUMIF(ConfirmedRaw!$B:$B,$B65,ConfirmedRaw!CE:CE)</f>
        <v>218</v>
      </c>
      <c r="CD65">
        <f>SUMIF(ConfirmedRaw!$B:$B,$B65,ConfirmedRaw!CF:CF)</f>
        <v>234</v>
      </c>
      <c r="CE65">
        <f>SUMIF(ConfirmedRaw!$B:$B,$B65,ConfirmedRaw!CG:CG)</f>
        <v>242</v>
      </c>
      <c r="CF65">
        <f>SUMIF(ConfirmedRaw!$B:$B,$B65,ConfirmedRaw!CH:CH)</f>
        <v>257</v>
      </c>
      <c r="CG65">
        <f>SUMIF(ConfirmedRaw!$B:$B,$B65,ConfirmedRaw!CI:CI)</f>
        <v>272</v>
      </c>
      <c r="CH65">
        <f>SUMIF(ConfirmedRaw!$B:$B,$B65,ConfirmedRaw!CJ:CJ)</f>
        <v>300</v>
      </c>
      <c r="CI65">
        <f>SUMIF(ConfirmedRaw!$B:$B,$B65,ConfirmedRaw!CK:CK)</f>
        <v>306</v>
      </c>
      <c r="CJ65">
        <f>SUMIF(ConfirmedRaw!$B:$B,$B65,ConfirmedRaw!CL:CL)</f>
        <v>348</v>
      </c>
      <c r="CK65">
        <f>SUMIF(ConfirmedRaw!$B:$B,$B65,ConfirmedRaw!CM:CM)</f>
        <v>370</v>
      </c>
      <c r="CL65">
        <f>SUMIF(ConfirmedRaw!$B:$B,$B65,ConfirmedRaw!CN:CN)</f>
        <v>388</v>
      </c>
      <c r="CM65">
        <f>SUMIF(ConfirmedRaw!$B:$B,$B65,ConfirmedRaw!CO:CO)</f>
        <v>394</v>
      </c>
      <c r="CN65">
        <f>SUMIF(ConfirmedRaw!$B:$B,$B65,ConfirmedRaw!CP:CP)</f>
        <v>402</v>
      </c>
      <c r="CO65">
        <f>SUMIF(ConfirmedRaw!$B:$B,$B65,ConfirmedRaw!CQ:CQ)</f>
        <v>0</v>
      </c>
      <c r="CP65">
        <f>SUMIF(ConfirmedRaw!$B:$B,$B65,ConfirmedRaw!CR:CR)</f>
        <v>0</v>
      </c>
      <c r="CQ65">
        <f>SUMIF(ConfirmedRaw!$B:$B,$B65,ConfirmedRaw!CS:CS)</f>
        <v>0</v>
      </c>
      <c r="CR65">
        <f>SUMIF(ConfirmedRaw!$B:$B,$B65,ConfirmedRaw!CT:CT)</f>
        <v>0</v>
      </c>
      <c r="CS65">
        <f>SUMIF(ConfirmedRaw!$B:$B,$B65,ConfirmedRaw!CU:CU)</f>
        <v>0</v>
      </c>
      <c r="CT65">
        <f>SUMIF(ConfirmedRaw!$B:$B,$B65,ConfirmedRaw!CV:CV)</f>
        <v>0</v>
      </c>
      <c r="CU65">
        <f>SUMIF(ConfirmedRaw!$B:$B,$B65,ConfirmedRaw!CW:CW)</f>
        <v>0</v>
      </c>
      <c r="CV65">
        <f>SUMIF(ConfirmedRaw!$B:$B,$B65,ConfirmedRaw!CX:CX)</f>
        <v>0</v>
      </c>
      <c r="CW65">
        <f>SUMIF(ConfirmedRaw!$B:$B,$B65,ConfirmedRaw!CY:CY)</f>
        <v>0</v>
      </c>
      <c r="CX65">
        <f>SUMIF(ConfirmedRaw!$B:$B,$B65,ConfirmedRaw!CZ:CZ)</f>
        <v>0</v>
      </c>
      <c r="CY65">
        <f>SUMIF(ConfirmedRaw!$B:$B,$B65,ConfirmedRaw!DA:DA)</f>
        <v>0</v>
      </c>
      <c r="CZ65">
        <f>SUMIF(ConfirmedRaw!$B:$B,$B65,ConfirmedRaw!DB:DB)</f>
        <v>0</v>
      </c>
      <c r="DA65">
        <f>SUMIF(ConfirmedRaw!$B:$B,$B65,ConfirmedRaw!DC:DC)</f>
        <v>0</v>
      </c>
      <c r="DB65">
        <f>SUMIF(ConfirmedRaw!$B:$B,$B65,ConfirmedRaw!DD:DD)</f>
        <v>0</v>
      </c>
      <c r="DC65">
        <f>SUMIF(ConfirmedRaw!$B:$B,$B65,ConfirmedRaw!DE:DE)</f>
        <v>0</v>
      </c>
      <c r="DD65">
        <f>SUMIF(ConfirmedRaw!$B:$B,$B65,ConfirmedRaw!DF:DF)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1380</v>
      </c>
      <c r="BV66">
        <f>SUMIF(ConfirmedRaw!$B:$B,$B66,ConfirmedRaw!BX:BX)</f>
        <v>1462</v>
      </c>
      <c r="BW66">
        <f>SUMIF(ConfirmedRaw!$B:$B,$B66,ConfirmedRaw!BY:BY)</f>
        <v>1505</v>
      </c>
      <c r="BX66">
        <f>SUMIF(ConfirmedRaw!$B:$B,$B66,ConfirmedRaw!BZ:BZ)</f>
        <v>1585</v>
      </c>
      <c r="BY66">
        <f>SUMIF(ConfirmedRaw!$B:$B,$B66,ConfirmedRaw!CA:CA)</f>
        <v>1655</v>
      </c>
      <c r="BZ66">
        <f>SUMIF(ConfirmedRaw!$B:$B,$B66,ConfirmedRaw!CB:CB)</f>
        <v>1686</v>
      </c>
      <c r="CA66">
        <f>SUMIF(ConfirmedRaw!$B:$B,$B66,ConfirmedRaw!CC:CC)</f>
        <v>1749</v>
      </c>
      <c r="CB66">
        <f>SUMIF(ConfirmedRaw!$B:$B,$B66,ConfirmedRaw!CD:CD)</f>
        <v>1845</v>
      </c>
      <c r="CC66">
        <f>SUMIF(ConfirmedRaw!$B:$B,$B66,ConfirmedRaw!CE:CE)</f>
        <v>1934</v>
      </c>
      <c r="CD66">
        <f>SUMIF(ConfirmedRaw!$B:$B,$B66,ConfirmedRaw!CF:CF)</f>
        <v>2003</v>
      </c>
      <c r="CE66">
        <f>SUMIF(ConfirmedRaw!$B:$B,$B66,ConfirmedRaw!CG:CG)</f>
        <v>2028</v>
      </c>
      <c r="CF66">
        <f>SUMIF(ConfirmedRaw!$B:$B,$B66,ConfirmedRaw!CH:CH)</f>
        <v>2173</v>
      </c>
      <c r="CG66">
        <f>SUMIF(ConfirmedRaw!$B:$B,$B66,ConfirmedRaw!CI:CI)</f>
        <v>2272</v>
      </c>
      <c r="CH66">
        <f>SUMIF(ConfirmedRaw!$B:$B,$B66,ConfirmedRaw!CJ:CJ)</f>
        <v>2415</v>
      </c>
      <c r="CI66">
        <f>SUMIF(ConfirmedRaw!$B:$B,$B66,ConfirmedRaw!CK:CK)</f>
        <v>2506</v>
      </c>
      <c r="CJ66">
        <f>SUMIF(ConfirmedRaw!$B:$B,$B66,ConfirmedRaw!CL:CL)</f>
        <v>2605</v>
      </c>
      <c r="CK66">
        <f>SUMIF(ConfirmedRaw!$B:$B,$B66,ConfirmedRaw!CM:CM)</f>
        <v>2783</v>
      </c>
      <c r="CL66">
        <f>SUMIF(ConfirmedRaw!$B:$B,$B66,ConfirmedRaw!CN:CN)</f>
        <v>3034</v>
      </c>
      <c r="CM66">
        <f>SUMIF(ConfirmedRaw!$B:$B,$B66,ConfirmedRaw!CO:CO)</f>
        <v>3158</v>
      </c>
      <c r="CN66">
        <f>SUMIF(ConfirmedRaw!$B:$B,$B66,ConfirmedRaw!CP:CP)</f>
        <v>3300</v>
      </c>
      <c r="CO66">
        <f>SUMIF(ConfirmedRaw!$B:$B,$B66,ConfirmedRaw!CQ:CQ)</f>
        <v>0</v>
      </c>
      <c r="CP66">
        <f>SUMIF(ConfirmedRaw!$B:$B,$B66,ConfirmedRaw!CR:CR)</f>
        <v>0</v>
      </c>
      <c r="CQ66">
        <f>SUMIF(ConfirmedRaw!$B:$B,$B66,ConfirmedRaw!CS:CS)</f>
        <v>0</v>
      </c>
      <c r="CR66">
        <f>SUMIF(ConfirmedRaw!$B:$B,$B66,ConfirmedRaw!CT:CT)</f>
        <v>0</v>
      </c>
      <c r="CS66">
        <f>SUMIF(ConfirmedRaw!$B:$B,$B66,ConfirmedRaw!CU:CU)</f>
        <v>0</v>
      </c>
      <c r="CT66">
        <f>SUMIF(ConfirmedRaw!$B:$B,$B66,ConfirmedRaw!CV:CV)</f>
        <v>0</v>
      </c>
      <c r="CU66">
        <f>SUMIF(ConfirmedRaw!$B:$B,$B66,ConfirmedRaw!CW:CW)</f>
        <v>0</v>
      </c>
      <c r="CV66">
        <f>SUMIF(ConfirmedRaw!$B:$B,$B66,ConfirmedRaw!CX:CX)</f>
        <v>0</v>
      </c>
      <c r="CW66">
        <f>SUMIF(ConfirmedRaw!$B:$B,$B66,ConfirmedRaw!CY:CY)</f>
        <v>0</v>
      </c>
      <c r="CX66">
        <f>SUMIF(ConfirmedRaw!$B:$B,$B66,ConfirmedRaw!CZ:CZ)</f>
        <v>0</v>
      </c>
      <c r="CY66">
        <f>SUMIF(ConfirmedRaw!$B:$B,$B66,ConfirmedRaw!DA:DA)</f>
        <v>0</v>
      </c>
      <c r="CZ66">
        <f>SUMIF(ConfirmedRaw!$B:$B,$B66,ConfirmedRaw!DB:DB)</f>
        <v>0</v>
      </c>
      <c r="DA66">
        <f>SUMIF(ConfirmedRaw!$B:$B,$B66,ConfirmedRaw!DC:DC)</f>
        <v>0</v>
      </c>
      <c r="DB66">
        <f>SUMIF(ConfirmedRaw!$B:$B,$B66,ConfirmedRaw!DD:DD)</f>
        <v>0</v>
      </c>
      <c r="DC66">
        <f>SUMIF(ConfirmedRaw!$B:$B,$B66,ConfirmedRaw!DE:DE)</f>
        <v>0</v>
      </c>
      <c r="DD66">
        <f>SUMIF(ConfirmedRaw!$B:$B,$B66,ConfirmedRaw!DF:DF)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422</v>
      </c>
      <c r="BV67">
        <f>SUMIF(ConfirmedRaw!$B:$B,$B67,ConfirmedRaw!BX:BX)</f>
        <v>457</v>
      </c>
      <c r="BW67">
        <f>SUMIF(ConfirmedRaw!$B:$B,$B67,ConfirmedRaw!BY:BY)</f>
        <v>485</v>
      </c>
      <c r="BX67">
        <f>SUMIF(ConfirmedRaw!$B:$B,$B67,ConfirmedRaw!BZ:BZ)</f>
        <v>503</v>
      </c>
      <c r="BY67">
        <f>SUMIF(ConfirmedRaw!$B:$B,$B67,ConfirmedRaw!CA:CA)</f>
        <v>531</v>
      </c>
      <c r="BZ67">
        <f>SUMIF(ConfirmedRaw!$B:$B,$B67,ConfirmedRaw!CB:CB)</f>
        <v>549</v>
      </c>
      <c r="CA67">
        <f>SUMIF(ConfirmedRaw!$B:$B,$B67,ConfirmedRaw!CC:CC)</f>
        <v>577</v>
      </c>
      <c r="CB67">
        <f>SUMIF(ConfirmedRaw!$B:$B,$B67,ConfirmedRaw!CD:CD)</f>
        <v>593</v>
      </c>
      <c r="CC67">
        <f>SUMIF(ConfirmedRaw!$B:$B,$B67,ConfirmedRaw!CE:CE)</f>
        <v>618</v>
      </c>
      <c r="CD67">
        <f>SUMIF(ConfirmedRaw!$B:$B,$B67,ConfirmedRaw!CF:CF)</f>
        <v>635</v>
      </c>
      <c r="CE67">
        <f>SUMIF(ConfirmedRaw!$B:$B,$B67,ConfirmedRaw!CG:CG)</f>
        <v>661</v>
      </c>
      <c r="CF67">
        <f>SUMIF(ConfirmedRaw!$B:$B,$B67,ConfirmedRaw!CH:CH)</f>
        <v>675</v>
      </c>
      <c r="CG67">
        <f>SUMIF(ConfirmedRaw!$B:$B,$B67,ConfirmedRaw!CI:CI)</f>
        <v>685</v>
      </c>
      <c r="CH67">
        <f>SUMIF(ConfirmedRaw!$B:$B,$B67,ConfirmedRaw!CJ:CJ)</f>
        <v>713</v>
      </c>
      <c r="CI67">
        <f>SUMIF(ConfirmedRaw!$B:$B,$B67,ConfirmedRaw!CK:CK)</f>
        <v>747</v>
      </c>
      <c r="CJ67">
        <f>SUMIF(ConfirmedRaw!$B:$B,$B67,ConfirmedRaw!CL:CL)</f>
        <v>800</v>
      </c>
      <c r="CK67">
        <f>SUMIF(ConfirmedRaw!$B:$B,$B67,ConfirmedRaw!CM:CM)</f>
        <v>846</v>
      </c>
      <c r="CL67">
        <f>SUMIF(ConfirmedRaw!$B:$B,$B67,ConfirmedRaw!CN:CN)</f>
        <v>878</v>
      </c>
      <c r="CM67">
        <f>SUMIF(ConfirmedRaw!$B:$B,$B67,ConfirmedRaw!CO:CO)</f>
        <v>894</v>
      </c>
      <c r="CN67">
        <f>SUMIF(ConfirmedRaw!$B:$B,$B67,ConfirmedRaw!CP:CP)</f>
        <v>929</v>
      </c>
      <c r="CO67">
        <f>SUMIF(ConfirmedRaw!$B:$B,$B67,ConfirmedRaw!CQ:CQ)</f>
        <v>0</v>
      </c>
      <c r="CP67">
        <f>SUMIF(ConfirmedRaw!$B:$B,$B67,ConfirmedRaw!CR:CR)</f>
        <v>0</v>
      </c>
      <c r="CQ67">
        <f>SUMIF(ConfirmedRaw!$B:$B,$B67,ConfirmedRaw!CS:CS)</f>
        <v>0</v>
      </c>
      <c r="CR67">
        <f>SUMIF(ConfirmedRaw!$B:$B,$B67,ConfirmedRaw!CT:CT)</f>
        <v>0</v>
      </c>
      <c r="CS67">
        <f>SUMIF(ConfirmedRaw!$B:$B,$B67,ConfirmedRaw!CU:CU)</f>
        <v>0</v>
      </c>
      <c r="CT67">
        <f>SUMIF(ConfirmedRaw!$B:$B,$B67,ConfirmedRaw!CV:CV)</f>
        <v>0</v>
      </c>
      <c r="CU67">
        <f>SUMIF(ConfirmedRaw!$B:$B,$B67,ConfirmedRaw!CW:CW)</f>
        <v>0</v>
      </c>
      <c r="CV67">
        <f>SUMIF(ConfirmedRaw!$B:$B,$B67,ConfirmedRaw!CX:CX)</f>
        <v>0</v>
      </c>
      <c r="CW67">
        <f>SUMIF(ConfirmedRaw!$B:$B,$B67,ConfirmedRaw!CY:CY)</f>
        <v>0</v>
      </c>
      <c r="CX67">
        <f>SUMIF(ConfirmedRaw!$B:$B,$B67,ConfirmedRaw!CZ:CZ)</f>
        <v>0</v>
      </c>
      <c r="CY67">
        <f>SUMIF(ConfirmedRaw!$B:$B,$B67,ConfirmedRaw!DA:DA)</f>
        <v>0</v>
      </c>
      <c r="CZ67">
        <f>SUMIF(ConfirmedRaw!$B:$B,$B67,ConfirmedRaw!DB:DB)</f>
        <v>0</v>
      </c>
      <c r="DA67">
        <f>SUMIF(ConfirmedRaw!$B:$B,$B67,ConfirmedRaw!DC:DC)</f>
        <v>0</v>
      </c>
      <c r="DB67">
        <f>SUMIF(ConfirmedRaw!$B:$B,$B67,ConfirmedRaw!DD:DD)</f>
        <v>0</v>
      </c>
      <c r="DC67">
        <f>SUMIF(ConfirmedRaw!$B:$B,$B67,ConfirmedRaw!DE:DE)</f>
        <v>0</v>
      </c>
      <c r="DD67">
        <f>SUMIF(ConfirmedRaw!$B:$B,$B67,ConfirmedRaw!DF:DF)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375</v>
      </c>
      <c r="BV68">
        <f>SUMIF(ConfirmedRaw!$B:$B,$B68,ConfirmedRaw!BX:BX)</f>
        <v>396</v>
      </c>
      <c r="BW68">
        <f>SUMIF(ConfirmedRaw!$B:$B,$B68,ConfirmedRaw!BY:BY)</f>
        <v>416</v>
      </c>
      <c r="BX68">
        <f>SUMIF(ConfirmedRaw!$B:$B,$B68,ConfirmedRaw!BZ:BZ)</f>
        <v>435</v>
      </c>
      <c r="BY68">
        <f>SUMIF(ConfirmedRaw!$B:$B,$B68,ConfirmedRaw!CA:CA)</f>
        <v>454</v>
      </c>
      <c r="BZ68">
        <f>SUMIF(ConfirmedRaw!$B:$B,$B68,ConfirmedRaw!CB:CB)</f>
        <v>467</v>
      </c>
      <c r="CA68">
        <f>SUMIF(ConfirmedRaw!$B:$B,$B68,ConfirmedRaw!CC:CC)</f>
        <v>483</v>
      </c>
      <c r="CB68">
        <f>SUMIF(ConfirmedRaw!$B:$B,$B68,ConfirmedRaw!CD:CD)</f>
        <v>502</v>
      </c>
      <c r="CC68">
        <f>SUMIF(ConfirmedRaw!$B:$B,$B68,ConfirmedRaw!CE:CE)</f>
        <v>539</v>
      </c>
      <c r="CD68">
        <f>SUMIF(ConfirmedRaw!$B:$B,$B68,ConfirmedRaw!CF:CF)</f>
        <v>558</v>
      </c>
      <c r="CE68">
        <f>SUMIF(ConfirmedRaw!$B:$B,$B68,ConfirmedRaw!CG:CG)</f>
        <v>577</v>
      </c>
      <c r="CF68">
        <f>SUMIF(ConfirmedRaw!$B:$B,$B68,ConfirmedRaw!CH:CH)</f>
        <v>595</v>
      </c>
      <c r="CG68">
        <f>SUMIF(ConfirmedRaw!$B:$B,$B68,ConfirmedRaw!CI:CI)</f>
        <v>612</v>
      </c>
      <c r="CH68">
        <f>SUMIF(ConfirmedRaw!$B:$B,$B68,ConfirmedRaw!CJ:CJ)</f>
        <v>618</v>
      </c>
      <c r="CI68">
        <f>SUMIF(ConfirmedRaw!$B:$B,$B68,ConfirmedRaw!CK:CK)</f>
        <v>626</v>
      </c>
      <c r="CJ68">
        <f>SUMIF(ConfirmedRaw!$B:$B,$B68,ConfirmedRaw!CL:CL)</f>
        <v>642</v>
      </c>
      <c r="CK68">
        <f>SUMIF(ConfirmedRaw!$B:$B,$B68,ConfirmedRaw!CM:CM)</f>
        <v>649</v>
      </c>
      <c r="CL68">
        <f>SUMIF(ConfirmedRaw!$B:$B,$B68,ConfirmedRaw!CN:CN)</f>
        <v>655</v>
      </c>
      <c r="CM68">
        <f>SUMIF(ConfirmedRaw!$B:$B,$B68,ConfirmedRaw!CO:CO)</f>
        <v>660</v>
      </c>
      <c r="CN68">
        <f>SUMIF(ConfirmedRaw!$B:$B,$B68,ConfirmedRaw!CP:CP)</f>
        <v>662</v>
      </c>
      <c r="CO68">
        <f>SUMIF(ConfirmedRaw!$B:$B,$B68,ConfirmedRaw!CQ:CQ)</f>
        <v>0</v>
      </c>
      <c r="CP68">
        <f>SUMIF(ConfirmedRaw!$B:$B,$B68,ConfirmedRaw!CR:CR)</f>
        <v>0</v>
      </c>
      <c r="CQ68">
        <f>SUMIF(ConfirmedRaw!$B:$B,$B68,ConfirmedRaw!CS:CS)</f>
        <v>0</v>
      </c>
      <c r="CR68">
        <f>SUMIF(ConfirmedRaw!$B:$B,$B68,ConfirmedRaw!CT:CT)</f>
        <v>0</v>
      </c>
      <c r="CS68">
        <f>SUMIF(ConfirmedRaw!$B:$B,$B68,ConfirmedRaw!CU:CU)</f>
        <v>0</v>
      </c>
      <c r="CT68">
        <f>SUMIF(ConfirmedRaw!$B:$B,$B68,ConfirmedRaw!CV:CV)</f>
        <v>0</v>
      </c>
      <c r="CU68">
        <f>SUMIF(ConfirmedRaw!$B:$B,$B68,ConfirmedRaw!CW:CW)</f>
        <v>0</v>
      </c>
      <c r="CV68">
        <f>SUMIF(ConfirmedRaw!$B:$B,$B68,ConfirmedRaw!CX:CX)</f>
        <v>0</v>
      </c>
      <c r="CW68">
        <f>SUMIF(ConfirmedRaw!$B:$B,$B68,ConfirmedRaw!CY:CY)</f>
        <v>0</v>
      </c>
      <c r="CX68">
        <f>SUMIF(ConfirmedRaw!$B:$B,$B68,ConfirmedRaw!CZ:CZ)</f>
        <v>0</v>
      </c>
      <c r="CY68">
        <f>SUMIF(ConfirmedRaw!$B:$B,$B68,ConfirmedRaw!DA:DA)</f>
        <v>0</v>
      </c>
      <c r="CZ68">
        <f>SUMIF(ConfirmedRaw!$B:$B,$B68,ConfirmedRaw!DB:DB)</f>
        <v>0</v>
      </c>
      <c r="DA68">
        <f>SUMIF(ConfirmedRaw!$B:$B,$B68,ConfirmedRaw!DC:DC)</f>
        <v>0</v>
      </c>
      <c r="DB68">
        <f>SUMIF(ConfirmedRaw!$B:$B,$B68,ConfirmedRaw!DD:DD)</f>
        <v>0</v>
      </c>
      <c r="DC68">
        <f>SUMIF(ConfirmedRaw!$B:$B,$B68,ConfirmedRaw!DE:DE)</f>
        <v>0</v>
      </c>
      <c r="DD68">
        <f>SUMIF(ConfirmedRaw!$B:$B,$B68,ConfirmedRaw!DF:DF)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525</v>
      </c>
      <c r="BV69">
        <f>SUMIF(ConfirmedRaw!$B:$B,$B69,ConfirmedRaw!BX:BX)</f>
        <v>585</v>
      </c>
      <c r="BW69">
        <f>SUMIF(ConfirmedRaw!$B:$B,$B69,ConfirmedRaw!BY:BY)</f>
        <v>623</v>
      </c>
      <c r="BX69">
        <f>SUMIF(ConfirmedRaw!$B:$B,$B69,ConfirmedRaw!BZ:BZ)</f>
        <v>678</v>
      </c>
      <c r="BY69">
        <f>SUMIF(ConfirmedRaw!$B:$B,$B69,ConfirmedRaw!CA:CA)</f>
        <v>733</v>
      </c>
      <c r="BZ69">
        <f>SUMIF(ConfirmedRaw!$B:$B,$B69,ConfirmedRaw!CB:CB)</f>
        <v>744</v>
      </c>
      <c r="CA69">
        <f>SUMIF(ConfirmedRaw!$B:$B,$B69,ConfirmedRaw!CC:CC)</f>
        <v>817</v>
      </c>
      <c r="CB69">
        <f>SUMIF(ConfirmedRaw!$B:$B,$B69,ConfirmedRaw!CD:CD)</f>
        <v>895</v>
      </c>
      <c r="CC69">
        <f>SUMIF(ConfirmedRaw!$B:$B,$B69,ConfirmedRaw!CE:CE)</f>
        <v>980</v>
      </c>
      <c r="CD69">
        <f>SUMIF(ConfirmedRaw!$B:$B,$B69,ConfirmedRaw!CF:CF)</f>
        <v>1190</v>
      </c>
      <c r="CE69">
        <f>SUMIF(ConfirmedRaw!$B:$B,$B69,ConfirmedRaw!CG:CG)</f>
        <v>1310</v>
      </c>
      <c r="CF69">
        <f>SUMIF(ConfirmedRaw!$B:$B,$B69,ConfirmedRaw!CH:CH)</f>
        <v>1410</v>
      </c>
      <c r="CG69">
        <f>SUMIF(ConfirmedRaw!$B:$B,$B69,ConfirmedRaw!CI:CI)</f>
        <v>1458</v>
      </c>
      <c r="CH69">
        <f>SUMIF(ConfirmedRaw!$B:$B,$B69,ConfirmedRaw!CJ:CJ)</f>
        <v>1512</v>
      </c>
      <c r="CI69">
        <f>SUMIF(ConfirmedRaw!$B:$B,$B69,ConfirmedRaw!CK:CK)</f>
        <v>1579</v>
      </c>
      <c r="CJ69">
        <f>SUMIF(ConfirmedRaw!$B:$B,$B69,ConfirmedRaw!CL:CL)</f>
        <v>1652</v>
      </c>
      <c r="CK69">
        <f>SUMIF(ConfirmedRaw!$B:$B,$B69,ConfirmedRaw!CM:CM)</f>
        <v>1763</v>
      </c>
      <c r="CL69">
        <f>SUMIF(ConfirmedRaw!$B:$B,$B69,ConfirmedRaw!CN:CN)</f>
        <v>1834</v>
      </c>
      <c r="CM69">
        <f>SUMIF(ConfirmedRaw!$B:$B,$B69,ConfirmedRaw!CO:CO)</f>
        <v>1916</v>
      </c>
      <c r="CN69">
        <f>SUMIF(ConfirmedRaw!$B:$B,$B69,ConfirmedRaw!CP:CP)</f>
        <v>1984</v>
      </c>
      <c r="CO69">
        <f>SUMIF(ConfirmedRaw!$B:$B,$B69,ConfirmedRaw!CQ:CQ)</f>
        <v>0</v>
      </c>
      <c r="CP69">
        <f>SUMIF(ConfirmedRaw!$B:$B,$B69,ConfirmedRaw!CR:CR)</f>
        <v>0</v>
      </c>
      <c r="CQ69">
        <f>SUMIF(ConfirmedRaw!$B:$B,$B69,ConfirmedRaw!CS:CS)</f>
        <v>0</v>
      </c>
      <c r="CR69">
        <f>SUMIF(ConfirmedRaw!$B:$B,$B69,ConfirmedRaw!CT:CT)</f>
        <v>0</v>
      </c>
      <c r="CS69">
        <f>SUMIF(ConfirmedRaw!$B:$B,$B69,ConfirmedRaw!CU:CU)</f>
        <v>0</v>
      </c>
      <c r="CT69">
        <f>SUMIF(ConfirmedRaw!$B:$B,$B69,ConfirmedRaw!CV:CV)</f>
        <v>0</v>
      </c>
      <c r="CU69">
        <f>SUMIF(ConfirmedRaw!$B:$B,$B69,ConfirmedRaw!CW:CW)</f>
        <v>0</v>
      </c>
      <c r="CV69">
        <f>SUMIF(ConfirmedRaw!$B:$B,$B69,ConfirmedRaw!CX:CX)</f>
        <v>0</v>
      </c>
      <c r="CW69">
        <f>SUMIF(ConfirmedRaw!$B:$B,$B69,ConfirmedRaw!CY:CY)</f>
        <v>0</v>
      </c>
      <c r="CX69">
        <f>SUMIF(ConfirmedRaw!$B:$B,$B69,ConfirmedRaw!CZ:CZ)</f>
        <v>0</v>
      </c>
      <c r="CY69">
        <f>SUMIF(ConfirmedRaw!$B:$B,$B69,ConfirmedRaw!DA:DA)</f>
        <v>0</v>
      </c>
      <c r="CZ69">
        <f>SUMIF(ConfirmedRaw!$B:$B,$B69,ConfirmedRaw!DB:DB)</f>
        <v>0</v>
      </c>
      <c r="DA69">
        <f>SUMIF(ConfirmedRaw!$B:$B,$B69,ConfirmedRaw!DC:DC)</f>
        <v>0</v>
      </c>
      <c r="DB69">
        <f>SUMIF(ConfirmedRaw!$B:$B,$B69,ConfirmedRaw!DD:DD)</f>
        <v>0</v>
      </c>
      <c r="DC69">
        <f>SUMIF(ConfirmedRaw!$B:$B,$B69,ConfirmedRaw!DE:DE)</f>
        <v>0</v>
      </c>
      <c r="DD69">
        <f>SUMIF(ConfirmedRaw!$B:$B,$B69,ConfirmedRaw!DF:DF)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210</v>
      </c>
      <c r="BV70">
        <f>SUMIF(ConfirmedRaw!$B:$B,$B70,ConfirmedRaw!BX:BX)</f>
        <v>231</v>
      </c>
      <c r="BW70">
        <f>SUMIF(ConfirmedRaw!$B:$B,$B70,ConfirmedRaw!BY:BY)</f>
        <v>252</v>
      </c>
      <c r="BX70">
        <f>SUMIF(ConfirmedRaw!$B:$B,$B70,ConfirmedRaw!BZ:BZ)</f>
        <v>277</v>
      </c>
      <c r="BY70">
        <f>SUMIF(ConfirmedRaw!$B:$B,$B70,ConfirmedRaw!CA:CA)</f>
        <v>298</v>
      </c>
      <c r="BZ70">
        <f>SUMIF(ConfirmedRaw!$B:$B,$B70,ConfirmedRaw!CB:CB)</f>
        <v>331</v>
      </c>
      <c r="CA70">
        <f>SUMIF(ConfirmedRaw!$B:$B,$B70,ConfirmedRaw!CC:CC)</f>
        <v>371</v>
      </c>
      <c r="CB70">
        <f>SUMIF(ConfirmedRaw!$B:$B,$B70,ConfirmedRaw!CD:CD)</f>
        <v>419</v>
      </c>
      <c r="CC70">
        <f>SUMIF(ConfirmedRaw!$B:$B,$B70,ConfirmedRaw!CE:CE)</f>
        <v>457</v>
      </c>
      <c r="CD70">
        <f>SUMIF(ConfirmedRaw!$B:$B,$B70,ConfirmedRaw!CF:CF)</f>
        <v>484</v>
      </c>
      <c r="CE70">
        <f>SUMIF(ConfirmedRaw!$B:$B,$B70,ConfirmedRaw!CG:CG)</f>
        <v>546</v>
      </c>
      <c r="CF70">
        <f>SUMIF(ConfirmedRaw!$B:$B,$B70,ConfirmedRaw!CH:CH)</f>
        <v>599</v>
      </c>
      <c r="CG70">
        <f>SUMIF(ConfirmedRaw!$B:$B,$B70,ConfirmedRaw!CI:CI)</f>
        <v>727</v>
      </c>
      <c r="CH70">
        <f>SUMIF(ConfirmedRaw!$B:$B,$B70,ConfirmedRaw!CJ:CJ)</f>
        <v>813</v>
      </c>
      <c r="CI70">
        <f>SUMIF(ConfirmedRaw!$B:$B,$B70,ConfirmedRaw!CK:CK)</f>
        <v>910</v>
      </c>
      <c r="CJ70">
        <f>SUMIF(ConfirmedRaw!$B:$B,$B70,ConfirmedRaw!CL:CL)</f>
        <v>1019</v>
      </c>
      <c r="CK70">
        <f>SUMIF(ConfirmedRaw!$B:$B,$B70,ConfirmedRaw!CM:CM)</f>
        <v>1069</v>
      </c>
      <c r="CL70">
        <f>SUMIF(ConfirmedRaw!$B:$B,$B70,ConfirmedRaw!CN:CN)</f>
        <v>1180</v>
      </c>
      <c r="CM70">
        <f>SUMIF(ConfirmedRaw!$B:$B,$B70,ConfirmedRaw!CO:CO)</f>
        <v>1266</v>
      </c>
      <c r="CN70">
        <f>SUMIF(ConfirmedRaw!$B:$B,$B70,ConfirmedRaw!CP:CP)</f>
        <v>1410</v>
      </c>
      <c r="CO70">
        <f>SUMIF(ConfirmedRaw!$B:$B,$B70,ConfirmedRaw!CQ:CQ)</f>
        <v>0</v>
      </c>
      <c r="CP70">
        <f>SUMIF(ConfirmedRaw!$B:$B,$B70,ConfirmedRaw!CR:CR)</f>
        <v>0</v>
      </c>
      <c r="CQ70">
        <f>SUMIF(ConfirmedRaw!$B:$B,$B70,ConfirmedRaw!CS:CS)</f>
        <v>0</v>
      </c>
      <c r="CR70">
        <f>SUMIF(ConfirmedRaw!$B:$B,$B70,ConfirmedRaw!CT:CT)</f>
        <v>0</v>
      </c>
      <c r="CS70">
        <f>SUMIF(ConfirmedRaw!$B:$B,$B70,ConfirmedRaw!CU:CU)</f>
        <v>0</v>
      </c>
      <c r="CT70">
        <f>SUMIF(ConfirmedRaw!$B:$B,$B70,ConfirmedRaw!CV:CV)</f>
        <v>0</v>
      </c>
      <c r="CU70">
        <f>SUMIF(ConfirmedRaw!$B:$B,$B70,ConfirmedRaw!CW:CW)</f>
        <v>0</v>
      </c>
      <c r="CV70">
        <f>SUMIF(ConfirmedRaw!$B:$B,$B70,ConfirmedRaw!CX:CX)</f>
        <v>0</v>
      </c>
      <c r="CW70">
        <f>SUMIF(ConfirmedRaw!$B:$B,$B70,ConfirmedRaw!CY:CY)</f>
        <v>0</v>
      </c>
      <c r="CX70">
        <f>SUMIF(ConfirmedRaw!$B:$B,$B70,ConfirmedRaw!CZ:CZ)</f>
        <v>0</v>
      </c>
      <c r="CY70">
        <f>SUMIF(ConfirmedRaw!$B:$B,$B70,ConfirmedRaw!DA:DA)</f>
        <v>0</v>
      </c>
      <c r="CZ70">
        <f>SUMIF(ConfirmedRaw!$B:$B,$B70,ConfirmedRaw!DB:DB)</f>
        <v>0</v>
      </c>
      <c r="DA70">
        <f>SUMIF(ConfirmedRaw!$B:$B,$B70,ConfirmedRaw!DC:DC)</f>
        <v>0</v>
      </c>
      <c r="DB70">
        <f>SUMIF(ConfirmedRaw!$B:$B,$B70,ConfirmedRaw!DD:DD)</f>
        <v>0</v>
      </c>
      <c r="DC70">
        <f>SUMIF(ConfirmedRaw!$B:$B,$B70,ConfirmedRaw!DE:DE)</f>
        <v>0</v>
      </c>
      <c r="DD70">
        <f>SUMIF(ConfirmedRaw!$B:$B,$B70,ConfirmedRaw!DF:DF)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2748</v>
      </c>
      <c r="BV71">
        <f>SUMIF(ConfirmedRaw!$B:$B,$B71,ConfirmedRaw!BX:BX)</f>
        <v>3163</v>
      </c>
      <c r="BW71">
        <f>SUMIF(ConfirmedRaw!$B:$B,$B71,ConfirmedRaw!BY:BY)</f>
        <v>3368</v>
      </c>
      <c r="BX71">
        <f>SUMIF(ConfirmedRaw!$B:$B,$B71,ConfirmedRaw!BZ:BZ)</f>
        <v>3465</v>
      </c>
      <c r="BY71">
        <f>SUMIF(ConfirmedRaw!$B:$B,$B71,ConfirmedRaw!CA:CA)</f>
        <v>3646</v>
      </c>
      <c r="BZ71">
        <f>SUMIF(ConfirmedRaw!$B:$B,$B71,ConfirmedRaw!CB:CB)</f>
        <v>3747</v>
      </c>
      <c r="CA71">
        <f>SUMIF(ConfirmedRaw!$B:$B,$B71,ConfirmedRaw!CC:CC)</f>
        <v>3747</v>
      </c>
      <c r="CB71">
        <f>SUMIF(ConfirmedRaw!$B:$B,$B71,ConfirmedRaw!CD:CD)</f>
        <v>4450</v>
      </c>
      <c r="CC71">
        <f>SUMIF(ConfirmedRaw!$B:$B,$B71,ConfirmedRaw!CE:CE)</f>
        <v>4965</v>
      </c>
      <c r="CD71">
        <f>SUMIF(ConfirmedRaw!$B:$B,$B71,ConfirmedRaw!CF:CF)</f>
        <v>7161</v>
      </c>
      <c r="CE71">
        <f>SUMIF(ConfirmedRaw!$B:$B,$B71,ConfirmedRaw!CG:CG)</f>
        <v>7257</v>
      </c>
      <c r="CF71">
        <f>SUMIF(ConfirmedRaw!$B:$B,$B71,ConfirmedRaw!CH:CH)</f>
        <v>7466</v>
      </c>
      <c r="CG71">
        <f>SUMIF(ConfirmedRaw!$B:$B,$B71,ConfirmedRaw!CI:CI)</f>
        <v>7529</v>
      </c>
      <c r="CH71">
        <f>SUMIF(ConfirmedRaw!$B:$B,$B71,ConfirmedRaw!CJ:CJ)</f>
        <v>7603</v>
      </c>
      <c r="CI71">
        <f>SUMIF(ConfirmedRaw!$B:$B,$B71,ConfirmedRaw!CK:CK)</f>
        <v>7858</v>
      </c>
      <c r="CJ71">
        <f>SUMIF(ConfirmedRaw!$B:$B,$B71,ConfirmedRaw!CL:CL)</f>
        <v>8225</v>
      </c>
      <c r="CK71">
        <f>SUMIF(ConfirmedRaw!$B:$B,$B71,ConfirmedRaw!CM:CM)</f>
        <v>8450</v>
      </c>
      <c r="CL71">
        <f>SUMIF(ConfirmedRaw!$B:$B,$B71,ConfirmedRaw!CN:CN)</f>
        <v>9022</v>
      </c>
      <c r="CM71">
        <f>SUMIF(ConfirmedRaw!$B:$B,$B71,ConfirmedRaw!CO:CO)</f>
        <v>9468</v>
      </c>
      <c r="CN71">
        <f>SUMIF(ConfirmedRaw!$B:$B,$B71,ConfirmedRaw!CP:CP)</f>
        <v>10128</v>
      </c>
      <c r="CO71">
        <f>SUMIF(ConfirmedRaw!$B:$B,$B71,ConfirmedRaw!CQ:CQ)</f>
        <v>0</v>
      </c>
      <c r="CP71">
        <f>SUMIF(ConfirmedRaw!$B:$B,$B71,ConfirmedRaw!CR:CR)</f>
        <v>0</v>
      </c>
      <c r="CQ71">
        <f>SUMIF(ConfirmedRaw!$B:$B,$B71,ConfirmedRaw!CS:CS)</f>
        <v>0</v>
      </c>
      <c r="CR71">
        <f>SUMIF(ConfirmedRaw!$B:$B,$B71,ConfirmedRaw!CT:CT)</f>
        <v>0</v>
      </c>
      <c r="CS71">
        <f>SUMIF(ConfirmedRaw!$B:$B,$B71,ConfirmedRaw!CU:CU)</f>
        <v>0</v>
      </c>
      <c r="CT71">
        <f>SUMIF(ConfirmedRaw!$B:$B,$B71,ConfirmedRaw!CV:CV)</f>
        <v>0</v>
      </c>
      <c r="CU71">
        <f>SUMIF(ConfirmedRaw!$B:$B,$B71,ConfirmedRaw!CW:CW)</f>
        <v>0</v>
      </c>
      <c r="CV71">
        <f>SUMIF(ConfirmedRaw!$B:$B,$B71,ConfirmedRaw!CX:CX)</f>
        <v>0</v>
      </c>
      <c r="CW71">
        <f>SUMIF(ConfirmedRaw!$B:$B,$B71,ConfirmedRaw!CY:CY)</f>
        <v>0</v>
      </c>
      <c r="CX71">
        <f>SUMIF(ConfirmedRaw!$B:$B,$B71,ConfirmedRaw!CZ:CZ)</f>
        <v>0</v>
      </c>
      <c r="CY71">
        <f>SUMIF(ConfirmedRaw!$B:$B,$B71,ConfirmedRaw!DA:DA)</f>
        <v>0</v>
      </c>
      <c r="CZ71">
        <f>SUMIF(ConfirmedRaw!$B:$B,$B71,ConfirmedRaw!DB:DB)</f>
        <v>0</v>
      </c>
      <c r="DA71">
        <f>SUMIF(ConfirmedRaw!$B:$B,$B71,ConfirmedRaw!DC:DC)</f>
        <v>0</v>
      </c>
      <c r="DB71">
        <f>SUMIF(ConfirmedRaw!$B:$B,$B71,ConfirmedRaw!DD:DD)</f>
        <v>0</v>
      </c>
      <c r="DC71">
        <f>SUMIF(ConfirmedRaw!$B:$B,$B71,ConfirmedRaw!DE:DE)</f>
        <v>0</v>
      </c>
      <c r="DD71">
        <f>SUMIF(ConfirmedRaw!$B:$B,$B71,ConfirmedRaw!DF:DF)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446</v>
      </c>
      <c r="BV72">
        <f>SUMIF(ConfirmedRaw!$B:$B,$B72,ConfirmedRaw!BX:BX)</f>
        <v>458</v>
      </c>
      <c r="BW72">
        <f>SUMIF(ConfirmedRaw!$B:$B,$B72,ConfirmedRaw!BY:BY)</f>
        <v>493</v>
      </c>
      <c r="BX72">
        <f>SUMIF(ConfirmedRaw!$B:$B,$B72,ConfirmedRaw!BZ:BZ)</f>
        <v>509</v>
      </c>
      <c r="BY72">
        <f>SUMIF(ConfirmedRaw!$B:$B,$B72,ConfirmedRaw!CA:CA)</f>
        <v>533</v>
      </c>
      <c r="BZ72">
        <f>SUMIF(ConfirmedRaw!$B:$B,$B72,ConfirmedRaw!CB:CB)</f>
        <v>542</v>
      </c>
      <c r="CA72">
        <f>SUMIF(ConfirmedRaw!$B:$B,$B72,ConfirmedRaw!CC:CC)</f>
        <v>548</v>
      </c>
      <c r="CB72">
        <f>SUMIF(ConfirmedRaw!$B:$B,$B72,ConfirmedRaw!CD:CD)</f>
        <v>577</v>
      </c>
      <c r="CC72">
        <f>SUMIF(ConfirmedRaw!$B:$B,$B72,ConfirmedRaw!CE:CE)</f>
        <v>589</v>
      </c>
      <c r="CD72">
        <f>SUMIF(ConfirmedRaw!$B:$B,$B72,ConfirmedRaw!CF:CF)</f>
        <v>612</v>
      </c>
      <c r="CE72">
        <f>SUMIF(ConfirmedRaw!$B:$B,$B72,ConfirmedRaw!CG:CG)</f>
        <v>630</v>
      </c>
      <c r="CF72">
        <f>SUMIF(ConfirmedRaw!$B:$B,$B72,ConfirmedRaw!CH:CH)</f>
        <v>651</v>
      </c>
      <c r="CG72">
        <f>SUMIF(ConfirmedRaw!$B:$B,$B72,ConfirmedRaw!CI:CI)</f>
        <v>655</v>
      </c>
      <c r="CH72">
        <f>SUMIF(ConfirmedRaw!$B:$B,$B72,ConfirmedRaw!CJ:CJ)</f>
        <v>657</v>
      </c>
      <c r="CI72">
        <f>SUMIF(ConfirmedRaw!$B:$B,$B72,ConfirmedRaw!CK:CK)</f>
        <v>666</v>
      </c>
      <c r="CJ72">
        <f>SUMIF(ConfirmedRaw!$B:$B,$B72,ConfirmedRaw!CL:CL)</f>
        <v>675</v>
      </c>
      <c r="CK72">
        <f>SUMIF(ConfirmedRaw!$B:$B,$B72,ConfirmedRaw!CM:CM)</f>
        <v>682</v>
      </c>
      <c r="CL72">
        <f>SUMIF(ConfirmedRaw!$B:$B,$B72,ConfirmedRaw!CN:CN)</f>
        <v>712</v>
      </c>
      <c r="CM72">
        <f>SUMIF(ConfirmedRaw!$B:$B,$B72,ConfirmedRaw!CO:CO)</f>
        <v>727</v>
      </c>
      <c r="CN72">
        <f>SUMIF(ConfirmedRaw!$B:$B,$B72,ConfirmedRaw!CP:CP)</f>
        <v>739</v>
      </c>
      <c r="CO72">
        <f>SUMIF(ConfirmedRaw!$B:$B,$B72,ConfirmedRaw!CQ:CQ)</f>
        <v>0</v>
      </c>
      <c r="CP72">
        <f>SUMIF(ConfirmedRaw!$B:$B,$B72,ConfirmedRaw!CR:CR)</f>
        <v>0</v>
      </c>
      <c r="CQ72">
        <f>SUMIF(ConfirmedRaw!$B:$B,$B72,ConfirmedRaw!CS:CS)</f>
        <v>0</v>
      </c>
      <c r="CR72">
        <f>SUMIF(ConfirmedRaw!$B:$B,$B72,ConfirmedRaw!CT:CT)</f>
        <v>0</v>
      </c>
      <c r="CS72">
        <f>SUMIF(ConfirmedRaw!$B:$B,$B72,ConfirmedRaw!CU:CU)</f>
        <v>0</v>
      </c>
      <c r="CT72">
        <f>SUMIF(ConfirmedRaw!$B:$B,$B72,ConfirmedRaw!CV:CV)</f>
        <v>0</v>
      </c>
      <c r="CU72">
        <f>SUMIF(ConfirmedRaw!$B:$B,$B72,ConfirmedRaw!CW:CW)</f>
        <v>0</v>
      </c>
      <c r="CV72">
        <f>SUMIF(ConfirmedRaw!$B:$B,$B72,ConfirmedRaw!CX:CX)</f>
        <v>0</v>
      </c>
      <c r="CW72">
        <f>SUMIF(ConfirmedRaw!$B:$B,$B72,ConfirmedRaw!CY:CY)</f>
        <v>0</v>
      </c>
      <c r="CX72">
        <f>SUMIF(ConfirmedRaw!$B:$B,$B72,ConfirmedRaw!CZ:CZ)</f>
        <v>0</v>
      </c>
      <c r="CY72">
        <f>SUMIF(ConfirmedRaw!$B:$B,$B72,ConfirmedRaw!DA:DA)</f>
        <v>0</v>
      </c>
      <c r="CZ72">
        <f>SUMIF(ConfirmedRaw!$B:$B,$B72,ConfirmedRaw!DB:DB)</f>
        <v>0</v>
      </c>
      <c r="DA72">
        <f>SUMIF(ConfirmedRaw!$B:$B,$B72,ConfirmedRaw!DC:DC)</f>
        <v>0</v>
      </c>
      <c r="DB72">
        <f>SUMIF(ConfirmedRaw!$B:$B,$B72,ConfirmedRaw!DD:DD)</f>
        <v>0</v>
      </c>
      <c r="DC72">
        <f>SUMIF(ConfirmedRaw!$B:$B,$B72,ConfirmedRaw!DE:DE)</f>
        <v>0</v>
      </c>
      <c r="DD72">
        <f>SUMIF(ConfirmedRaw!$B:$B,$B72,ConfirmedRaw!DF:DF)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423</v>
      </c>
      <c r="BV73">
        <f>SUMIF(ConfirmedRaw!$B:$B,$B73,ConfirmedRaw!BX:BX)</f>
        <v>455</v>
      </c>
      <c r="BW73">
        <f>SUMIF(ConfirmedRaw!$B:$B,$B73,ConfirmedRaw!BY:BY)</f>
        <v>495</v>
      </c>
      <c r="BX73">
        <f>SUMIF(ConfirmedRaw!$B:$B,$B73,ConfirmedRaw!BZ:BZ)</f>
        <v>553</v>
      </c>
      <c r="BY73">
        <f>SUMIF(ConfirmedRaw!$B:$B,$B73,ConfirmedRaw!CA:CA)</f>
        <v>574</v>
      </c>
      <c r="BZ73">
        <f>SUMIF(ConfirmedRaw!$B:$B,$B73,ConfirmedRaw!CB:CB)</f>
        <v>596</v>
      </c>
      <c r="CA73">
        <f>SUMIF(ConfirmedRaw!$B:$B,$B73,ConfirmedRaw!CC:CC)</f>
        <v>623</v>
      </c>
      <c r="CB73">
        <f>SUMIF(ConfirmedRaw!$B:$B,$B73,ConfirmedRaw!CD:CD)</f>
        <v>628</v>
      </c>
      <c r="CC73">
        <f>SUMIF(ConfirmedRaw!$B:$B,$B73,ConfirmedRaw!CE:CE)</f>
        <v>643</v>
      </c>
      <c r="CD73">
        <f>SUMIF(ConfirmedRaw!$B:$B,$B73,ConfirmedRaw!CF:CF)</f>
        <v>671</v>
      </c>
      <c r="CE73">
        <f>SUMIF(ConfirmedRaw!$B:$B,$B73,ConfirmedRaw!CG:CG)</f>
        <v>685</v>
      </c>
      <c r="CF73">
        <f>SUMIF(ConfirmedRaw!$B:$B,$B73,ConfirmedRaw!CH:CH)</f>
        <v>707</v>
      </c>
      <c r="CG73">
        <f>SUMIF(ConfirmedRaw!$B:$B,$B73,ConfirmedRaw!CI:CI)</f>
        <v>726</v>
      </c>
      <c r="CH73">
        <f>SUMIF(ConfirmedRaw!$B:$B,$B73,ConfirmedRaw!CJ:CJ)</f>
        <v>747</v>
      </c>
      <c r="CI73">
        <f>SUMIF(ConfirmedRaw!$B:$B,$B73,ConfirmedRaw!CK:CK)</f>
        <v>780</v>
      </c>
      <c r="CJ73">
        <f>SUMIF(ConfirmedRaw!$B:$B,$B73,ConfirmedRaw!CL:CL)</f>
        <v>822</v>
      </c>
      <c r="CK73">
        <f>SUMIF(ConfirmedRaw!$B:$B,$B73,ConfirmedRaw!CM:CM)</f>
        <v>864</v>
      </c>
      <c r="CL73">
        <f>SUMIF(ConfirmedRaw!$B:$B,$B73,ConfirmedRaw!CN:CN)</f>
        <v>864</v>
      </c>
      <c r="CM73">
        <f>SUMIF(ConfirmedRaw!$B:$B,$B73,ConfirmedRaw!CO:CO)</f>
        <v>879</v>
      </c>
      <c r="CN73">
        <f>SUMIF(ConfirmedRaw!$B:$B,$B73,ConfirmedRaw!CP:CP)</f>
        <v>884</v>
      </c>
      <c r="CO73">
        <f>SUMIF(ConfirmedRaw!$B:$B,$B73,ConfirmedRaw!CQ:CQ)</f>
        <v>0</v>
      </c>
      <c r="CP73">
        <f>SUMIF(ConfirmedRaw!$B:$B,$B73,ConfirmedRaw!CR:CR)</f>
        <v>0</v>
      </c>
      <c r="CQ73">
        <f>SUMIF(ConfirmedRaw!$B:$B,$B73,ConfirmedRaw!CS:CS)</f>
        <v>0</v>
      </c>
      <c r="CR73">
        <f>SUMIF(ConfirmedRaw!$B:$B,$B73,ConfirmedRaw!CT:CT)</f>
        <v>0</v>
      </c>
      <c r="CS73">
        <f>SUMIF(ConfirmedRaw!$B:$B,$B73,ConfirmedRaw!CU:CU)</f>
        <v>0</v>
      </c>
      <c r="CT73">
        <f>SUMIF(ConfirmedRaw!$B:$B,$B73,ConfirmedRaw!CV:CV)</f>
        <v>0</v>
      </c>
      <c r="CU73">
        <f>SUMIF(ConfirmedRaw!$B:$B,$B73,ConfirmedRaw!CW:CW)</f>
        <v>0</v>
      </c>
      <c r="CV73">
        <f>SUMIF(ConfirmedRaw!$B:$B,$B73,ConfirmedRaw!CX:CX)</f>
        <v>0</v>
      </c>
      <c r="CW73">
        <f>SUMIF(ConfirmedRaw!$B:$B,$B73,ConfirmedRaw!CY:CY)</f>
        <v>0</v>
      </c>
      <c r="CX73">
        <f>SUMIF(ConfirmedRaw!$B:$B,$B73,ConfirmedRaw!CZ:CZ)</f>
        <v>0</v>
      </c>
      <c r="CY73">
        <f>SUMIF(ConfirmedRaw!$B:$B,$B73,ConfirmedRaw!DA:DA)</f>
        <v>0</v>
      </c>
      <c r="CZ73">
        <f>SUMIF(ConfirmedRaw!$B:$B,$B73,ConfirmedRaw!DB:DB)</f>
        <v>0</v>
      </c>
      <c r="DA73">
        <f>SUMIF(ConfirmedRaw!$B:$B,$B73,ConfirmedRaw!DC:DC)</f>
        <v>0</v>
      </c>
      <c r="DB73">
        <f>SUMIF(ConfirmedRaw!$B:$B,$B73,ConfirmedRaw!DD:DD)</f>
        <v>0</v>
      </c>
      <c r="DC73">
        <f>SUMIF(ConfirmedRaw!$B:$B,$B73,ConfirmedRaw!DE:DE)</f>
        <v>0</v>
      </c>
      <c r="DD73">
        <f>SUMIF(ConfirmedRaw!$B:$B,$B73,ConfirmedRaw!DF:DF)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359</v>
      </c>
      <c r="BV74">
        <f>SUMIF(ConfirmedRaw!$B:$B,$B74,ConfirmedRaw!BX:BX)</f>
        <v>400</v>
      </c>
      <c r="BW74">
        <f>SUMIF(ConfirmedRaw!$B:$B,$B74,ConfirmedRaw!BY:BY)</f>
        <v>443</v>
      </c>
      <c r="BX74">
        <f>SUMIF(ConfirmedRaw!$B:$B,$B74,ConfirmedRaw!BZ:BZ)</f>
        <v>521</v>
      </c>
      <c r="BY74">
        <f>SUMIF(ConfirmedRaw!$B:$B,$B74,ConfirmedRaw!CA:CA)</f>
        <v>584</v>
      </c>
      <c r="BZ74">
        <f>SUMIF(ConfirmedRaw!$B:$B,$B74,ConfirmedRaw!CB:CB)</f>
        <v>641</v>
      </c>
      <c r="CA74">
        <f>SUMIF(ConfirmedRaw!$B:$B,$B74,ConfirmedRaw!CC:CC)</f>
        <v>717</v>
      </c>
      <c r="CB74">
        <f>SUMIF(ConfirmedRaw!$B:$B,$B74,ConfirmedRaw!CD:CD)</f>
        <v>822</v>
      </c>
      <c r="CC74">
        <f>SUMIF(ConfirmedRaw!$B:$B,$B74,ConfirmedRaw!CE:CE)</f>
        <v>926</v>
      </c>
      <c r="CD74">
        <f>SUMIF(ConfirmedRaw!$B:$B,$B74,ConfirmedRaw!CF:CF)</f>
        <v>991</v>
      </c>
      <c r="CE74">
        <f>SUMIF(ConfirmedRaw!$B:$B,$B74,ConfirmedRaw!CG:CG)</f>
        <v>1058</v>
      </c>
      <c r="CF74">
        <f>SUMIF(ConfirmedRaw!$B:$B,$B74,ConfirmedRaw!CH:CH)</f>
        <v>1098</v>
      </c>
      <c r="CG74">
        <f>SUMIF(ConfirmedRaw!$B:$B,$B74,ConfirmedRaw!CI:CI)</f>
        <v>1148</v>
      </c>
      <c r="CH74">
        <f>SUMIF(ConfirmedRaw!$B:$B,$B74,ConfirmedRaw!CJ:CJ)</f>
        <v>1197</v>
      </c>
      <c r="CI74">
        <f>SUMIF(ConfirmedRaw!$B:$B,$B74,ConfirmedRaw!CK:CK)</f>
        <v>1253</v>
      </c>
      <c r="CJ74">
        <f>SUMIF(ConfirmedRaw!$B:$B,$B74,ConfirmedRaw!CL:CL)</f>
        <v>1283</v>
      </c>
      <c r="CK74">
        <f>SUMIF(ConfirmedRaw!$B:$B,$B74,ConfirmedRaw!CM:CM)</f>
        <v>1340</v>
      </c>
      <c r="CL74">
        <f>SUMIF(ConfirmedRaw!$B:$B,$B74,ConfirmedRaw!CN:CN)</f>
        <v>1373</v>
      </c>
      <c r="CM74">
        <f>SUMIF(ConfirmedRaw!$B:$B,$B74,ConfirmedRaw!CO:CO)</f>
        <v>1398</v>
      </c>
      <c r="CN74">
        <f>SUMIF(ConfirmedRaw!$B:$B,$B74,ConfirmedRaw!CP:CP)</f>
        <v>1436</v>
      </c>
      <c r="CO74">
        <f>SUMIF(ConfirmedRaw!$B:$B,$B74,ConfirmedRaw!CQ:CQ)</f>
        <v>0</v>
      </c>
      <c r="CP74">
        <f>SUMIF(ConfirmedRaw!$B:$B,$B74,ConfirmedRaw!CR:CR)</f>
        <v>0</v>
      </c>
      <c r="CQ74">
        <f>SUMIF(ConfirmedRaw!$B:$B,$B74,ConfirmedRaw!CS:CS)</f>
        <v>0</v>
      </c>
      <c r="CR74">
        <f>SUMIF(ConfirmedRaw!$B:$B,$B74,ConfirmedRaw!CT:CT)</f>
        <v>0</v>
      </c>
      <c r="CS74">
        <f>SUMIF(ConfirmedRaw!$B:$B,$B74,ConfirmedRaw!CU:CU)</f>
        <v>0</v>
      </c>
      <c r="CT74">
        <f>SUMIF(ConfirmedRaw!$B:$B,$B74,ConfirmedRaw!CV:CV)</f>
        <v>0</v>
      </c>
      <c r="CU74">
        <f>SUMIF(ConfirmedRaw!$B:$B,$B74,ConfirmedRaw!CW:CW)</f>
        <v>0</v>
      </c>
      <c r="CV74">
        <f>SUMIF(ConfirmedRaw!$B:$B,$B74,ConfirmedRaw!CX:CX)</f>
        <v>0</v>
      </c>
      <c r="CW74">
        <f>SUMIF(ConfirmedRaw!$B:$B,$B74,ConfirmedRaw!CY:CY)</f>
        <v>0</v>
      </c>
      <c r="CX74">
        <f>SUMIF(ConfirmedRaw!$B:$B,$B74,ConfirmedRaw!CZ:CZ)</f>
        <v>0</v>
      </c>
      <c r="CY74">
        <f>SUMIF(ConfirmedRaw!$B:$B,$B74,ConfirmedRaw!DA:DA)</f>
        <v>0</v>
      </c>
      <c r="CZ74">
        <f>SUMIF(ConfirmedRaw!$B:$B,$B74,ConfirmedRaw!DB:DB)</f>
        <v>0</v>
      </c>
      <c r="DA74">
        <f>SUMIF(ConfirmedRaw!$B:$B,$B74,ConfirmedRaw!DC:DC)</f>
        <v>0</v>
      </c>
      <c r="DB74">
        <f>SUMIF(ConfirmedRaw!$B:$B,$B74,ConfirmedRaw!DD:DD)</f>
        <v>0</v>
      </c>
      <c r="DC74">
        <f>SUMIF(ConfirmedRaw!$B:$B,$B74,ConfirmedRaw!DE:DE)</f>
        <v>0</v>
      </c>
      <c r="DD74">
        <f>SUMIF(ConfirmedRaw!$B:$B,$B74,ConfirmedRaw!DF:DF)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320</v>
      </c>
      <c r="BV75">
        <f>SUMIF(ConfirmedRaw!$B:$B,$B75,ConfirmedRaw!BX:BX)</f>
        <v>356</v>
      </c>
      <c r="BW75">
        <f>SUMIF(ConfirmedRaw!$B:$B,$B75,ConfirmedRaw!BY:BY)</f>
        <v>396</v>
      </c>
      <c r="BX75">
        <f>SUMIF(ConfirmedRaw!$B:$B,$B75,ConfirmedRaw!BZ:BZ)</f>
        <v>426</v>
      </c>
      <c r="BY75">
        <f>SUMIF(ConfirmedRaw!$B:$B,$B75,ConfirmedRaw!CA:CA)</f>
        <v>446</v>
      </c>
      <c r="BZ75">
        <f>SUMIF(ConfirmedRaw!$B:$B,$B75,ConfirmedRaw!CB:CB)</f>
        <v>465</v>
      </c>
      <c r="CA75">
        <f>SUMIF(ConfirmedRaw!$B:$B,$B75,ConfirmedRaw!CC:CC)</f>
        <v>494</v>
      </c>
      <c r="CB75">
        <f>SUMIF(ConfirmedRaw!$B:$B,$B75,ConfirmedRaw!CD:CD)</f>
        <v>526</v>
      </c>
      <c r="CC75">
        <f>SUMIF(ConfirmedRaw!$B:$B,$B75,ConfirmedRaw!CE:CE)</f>
        <v>564</v>
      </c>
      <c r="CD75">
        <f>SUMIF(ConfirmedRaw!$B:$B,$B75,ConfirmedRaw!CF:CF)</f>
        <v>595</v>
      </c>
      <c r="CE75">
        <f>SUMIF(ConfirmedRaw!$B:$B,$B75,ConfirmedRaw!CG:CG)</f>
        <v>616</v>
      </c>
      <c r="CF75">
        <f>SUMIF(ConfirmedRaw!$B:$B,$B75,ConfirmedRaw!CH:CH)</f>
        <v>633</v>
      </c>
      <c r="CG75">
        <f>SUMIF(ConfirmedRaw!$B:$B,$B75,ConfirmedRaw!CI:CI)</f>
        <v>662</v>
      </c>
      <c r="CH75">
        <f>SUMIF(ConfirmedRaw!$B:$B,$B75,ConfirmedRaw!CJ:CJ)</f>
        <v>695</v>
      </c>
      <c r="CI75">
        <f>SUMIF(ConfirmedRaw!$B:$B,$B75,ConfirmedRaw!CK:CK)</f>
        <v>715</v>
      </c>
      <c r="CJ75">
        <f>SUMIF(ConfirmedRaw!$B:$B,$B75,ConfirmedRaw!CL:CL)</f>
        <v>735</v>
      </c>
      <c r="CK75">
        <f>SUMIF(ConfirmedRaw!$B:$B,$B75,ConfirmedRaw!CM:CM)</f>
        <v>750</v>
      </c>
      <c r="CL75">
        <f>SUMIF(ConfirmedRaw!$B:$B,$B75,ConfirmedRaw!CN:CN)</f>
        <v>761</v>
      </c>
      <c r="CM75">
        <f>SUMIF(ConfirmedRaw!$B:$B,$B75,ConfirmedRaw!CO:CO)</f>
        <v>767</v>
      </c>
      <c r="CN75">
        <f>SUMIF(ConfirmedRaw!$B:$B,$B75,ConfirmedRaw!CP:CP)</f>
        <v>772</v>
      </c>
      <c r="CO75">
        <f>SUMIF(ConfirmedRaw!$B:$B,$B75,ConfirmedRaw!CQ:CQ)</f>
        <v>0</v>
      </c>
      <c r="CP75">
        <f>SUMIF(ConfirmedRaw!$B:$B,$B75,ConfirmedRaw!CR:CR)</f>
        <v>0</v>
      </c>
      <c r="CQ75">
        <f>SUMIF(ConfirmedRaw!$B:$B,$B75,ConfirmedRaw!CS:CS)</f>
        <v>0</v>
      </c>
      <c r="CR75">
        <f>SUMIF(ConfirmedRaw!$B:$B,$B75,ConfirmedRaw!CT:CT)</f>
        <v>0</v>
      </c>
      <c r="CS75">
        <f>SUMIF(ConfirmedRaw!$B:$B,$B75,ConfirmedRaw!CU:CU)</f>
        <v>0</v>
      </c>
      <c r="CT75">
        <f>SUMIF(ConfirmedRaw!$B:$B,$B75,ConfirmedRaw!CV:CV)</f>
        <v>0</v>
      </c>
      <c r="CU75">
        <f>SUMIF(ConfirmedRaw!$B:$B,$B75,ConfirmedRaw!CW:CW)</f>
        <v>0</v>
      </c>
      <c r="CV75">
        <f>SUMIF(ConfirmedRaw!$B:$B,$B75,ConfirmedRaw!CX:CX)</f>
        <v>0</v>
      </c>
      <c r="CW75">
        <f>SUMIF(ConfirmedRaw!$B:$B,$B75,ConfirmedRaw!CY:CY)</f>
        <v>0</v>
      </c>
      <c r="CX75">
        <f>SUMIF(ConfirmedRaw!$B:$B,$B75,ConfirmedRaw!CZ:CZ)</f>
        <v>0</v>
      </c>
      <c r="CY75">
        <f>SUMIF(ConfirmedRaw!$B:$B,$B75,ConfirmedRaw!DA:DA)</f>
        <v>0</v>
      </c>
      <c r="CZ75">
        <f>SUMIF(ConfirmedRaw!$B:$B,$B75,ConfirmedRaw!DB:DB)</f>
        <v>0</v>
      </c>
      <c r="DA75">
        <f>SUMIF(ConfirmedRaw!$B:$B,$B75,ConfirmedRaw!DC:DC)</f>
        <v>0</v>
      </c>
      <c r="DB75">
        <f>SUMIF(ConfirmedRaw!$B:$B,$B75,ConfirmedRaw!DD:DD)</f>
        <v>0</v>
      </c>
      <c r="DC75">
        <f>SUMIF(ConfirmedRaw!$B:$B,$B75,ConfirmedRaw!DE:DE)</f>
        <v>0</v>
      </c>
      <c r="DD75">
        <f>SUMIF(ConfirmedRaw!$B:$B,$B75,ConfirmedRaw!DF:DF)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354</v>
      </c>
      <c r="BV76">
        <f>SUMIF(ConfirmedRaw!$B:$B,$B76,ConfirmedRaw!BX:BX)</f>
        <v>384</v>
      </c>
      <c r="BW76">
        <f>SUMIF(ConfirmedRaw!$B:$B,$B76,ConfirmedRaw!BY:BY)</f>
        <v>430</v>
      </c>
      <c r="BX76">
        <f>SUMIF(ConfirmedRaw!$B:$B,$B76,ConfirmedRaw!BZ:BZ)</f>
        <v>483</v>
      </c>
      <c r="BY76">
        <f>SUMIF(ConfirmedRaw!$B:$B,$B76,ConfirmedRaw!CA:CA)</f>
        <v>555</v>
      </c>
      <c r="BZ76">
        <f>SUMIF(ConfirmedRaw!$B:$B,$B76,ConfirmedRaw!CB:CB)</f>
        <v>570</v>
      </c>
      <c r="CA76">
        <f>SUMIF(ConfirmedRaw!$B:$B,$B76,ConfirmedRaw!CC:CC)</f>
        <v>599</v>
      </c>
      <c r="CB76">
        <f>SUMIF(ConfirmedRaw!$B:$B,$B76,ConfirmedRaw!CD:CD)</f>
        <v>617</v>
      </c>
      <c r="CC76">
        <f>SUMIF(ConfirmedRaw!$B:$B,$B76,ConfirmedRaw!CE:CE)</f>
        <v>663</v>
      </c>
      <c r="CD76">
        <f>SUMIF(ConfirmedRaw!$B:$B,$B76,ConfirmedRaw!CF:CF)</f>
        <v>711</v>
      </c>
      <c r="CE76">
        <f>SUMIF(ConfirmedRaw!$B:$B,$B76,ConfirmedRaw!CG:CG)</f>
        <v>760</v>
      </c>
      <c r="CF76">
        <f>SUMIF(ConfirmedRaw!$B:$B,$B76,ConfirmedRaw!CH:CH)</f>
        <v>828</v>
      </c>
      <c r="CG76">
        <f>SUMIF(ConfirmedRaw!$B:$B,$B76,ConfirmedRaw!CI:CI)</f>
        <v>854</v>
      </c>
      <c r="CH76">
        <f>SUMIF(ConfirmedRaw!$B:$B,$B76,ConfirmedRaw!CJ:CJ)</f>
        <v>908</v>
      </c>
      <c r="CI76">
        <f>SUMIF(ConfirmedRaw!$B:$B,$B76,ConfirmedRaw!CK:CK)</f>
        <v>974</v>
      </c>
      <c r="CJ76">
        <f>SUMIF(ConfirmedRaw!$B:$B,$B76,ConfirmedRaw!CL:CL)</f>
        <v>1081</v>
      </c>
      <c r="CK76">
        <f>SUMIF(ConfirmedRaw!$B:$B,$B76,ConfirmedRaw!CM:CM)</f>
        <v>1117</v>
      </c>
      <c r="CL76">
        <f>SUMIF(ConfirmedRaw!$B:$B,$B76,ConfirmedRaw!CN:CN)</f>
        <v>1170</v>
      </c>
      <c r="CM76">
        <f>SUMIF(ConfirmedRaw!$B:$B,$B76,ConfirmedRaw!CO:CO)</f>
        <v>1207</v>
      </c>
      <c r="CN76">
        <f>SUMIF(ConfirmedRaw!$B:$B,$B76,ConfirmedRaw!CP:CP)</f>
        <v>1225</v>
      </c>
      <c r="CO76">
        <f>SUMIF(ConfirmedRaw!$B:$B,$B76,ConfirmedRaw!CQ:CQ)</f>
        <v>0</v>
      </c>
      <c r="CP76">
        <f>SUMIF(ConfirmedRaw!$B:$B,$B76,ConfirmedRaw!CR:CR)</f>
        <v>0</v>
      </c>
      <c r="CQ76">
        <f>SUMIF(ConfirmedRaw!$B:$B,$B76,ConfirmedRaw!CS:CS)</f>
        <v>0</v>
      </c>
      <c r="CR76">
        <f>SUMIF(ConfirmedRaw!$B:$B,$B76,ConfirmedRaw!CT:CT)</f>
        <v>0</v>
      </c>
      <c r="CS76">
        <f>SUMIF(ConfirmedRaw!$B:$B,$B76,ConfirmedRaw!CU:CU)</f>
        <v>0</v>
      </c>
      <c r="CT76">
        <f>SUMIF(ConfirmedRaw!$B:$B,$B76,ConfirmedRaw!CV:CV)</f>
        <v>0</v>
      </c>
      <c r="CU76">
        <f>SUMIF(ConfirmedRaw!$B:$B,$B76,ConfirmedRaw!CW:CW)</f>
        <v>0</v>
      </c>
      <c r="CV76">
        <f>SUMIF(ConfirmedRaw!$B:$B,$B76,ConfirmedRaw!CX:CX)</f>
        <v>0</v>
      </c>
      <c r="CW76">
        <f>SUMIF(ConfirmedRaw!$B:$B,$B76,ConfirmedRaw!CY:CY)</f>
        <v>0</v>
      </c>
      <c r="CX76">
        <f>SUMIF(ConfirmedRaw!$B:$B,$B76,ConfirmedRaw!CZ:CZ)</f>
        <v>0</v>
      </c>
      <c r="CY76">
        <f>SUMIF(ConfirmedRaw!$B:$B,$B76,ConfirmedRaw!DA:DA)</f>
        <v>0</v>
      </c>
      <c r="CZ76">
        <f>SUMIF(ConfirmedRaw!$B:$B,$B76,ConfirmedRaw!DB:DB)</f>
        <v>0</v>
      </c>
      <c r="DA76">
        <f>SUMIF(ConfirmedRaw!$B:$B,$B76,ConfirmedRaw!DC:DC)</f>
        <v>0</v>
      </c>
      <c r="DB76">
        <f>SUMIF(ConfirmedRaw!$B:$B,$B76,ConfirmedRaw!DD:DD)</f>
        <v>0</v>
      </c>
      <c r="DC76">
        <f>SUMIF(ConfirmedRaw!$B:$B,$B76,ConfirmedRaw!DE:DE)</f>
        <v>0</v>
      </c>
      <c r="DD76">
        <f>SUMIF(ConfirmedRaw!$B:$B,$B76,ConfirmedRaw!DF:DF)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459</v>
      </c>
      <c r="BV77">
        <f>SUMIF(ConfirmedRaw!$B:$B,$B77,ConfirmedRaw!BX:BX)</f>
        <v>533</v>
      </c>
      <c r="BW77">
        <f>SUMIF(ConfirmedRaw!$B:$B,$B77,ConfirmedRaw!BY:BY)</f>
        <v>579</v>
      </c>
      <c r="BX77">
        <f>SUMIF(ConfirmedRaw!$B:$B,$B77,ConfirmedRaw!BZ:BZ)</f>
        <v>624</v>
      </c>
      <c r="BY77">
        <f>SUMIF(ConfirmedRaw!$B:$B,$B77,ConfirmedRaw!CA:CA)</f>
        <v>654</v>
      </c>
      <c r="BZ77">
        <f>SUMIF(ConfirmedRaw!$B:$B,$B77,ConfirmedRaw!CB:CB)</f>
        <v>674</v>
      </c>
      <c r="CA77">
        <f>SUMIF(ConfirmedRaw!$B:$B,$B77,ConfirmedRaw!CC:CC)</f>
        <v>764</v>
      </c>
      <c r="CB77">
        <f>SUMIF(ConfirmedRaw!$B:$B,$B77,ConfirmedRaw!CD:CD)</f>
        <v>804</v>
      </c>
      <c r="CC77">
        <f>SUMIF(ConfirmedRaw!$B:$B,$B77,ConfirmedRaw!CE:CE)</f>
        <v>858</v>
      </c>
      <c r="CD77">
        <f>SUMIF(ConfirmedRaw!$B:$B,$B77,ConfirmedRaw!CF:CF)</f>
        <v>901</v>
      </c>
      <c r="CE77">
        <f>SUMIF(ConfirmedRaw!$B:$B,$B77,ConfirmedRaw!CG:CG)</f>
        <v>946</v>
      </c>
      <c r="CF77">
        <f>SUMIF(ConfirmedRaw!$B:$B,$B77,ConfirmedRaw!CH:CH)</f>
        <v>1009</v>
      </c>
      <c r="CG77">
        <f>SUMIF(ConfirmedRaw!$B:$B,$B77,ConfirmedRaw!CI:CI)</f>
        <v>1037</v>
      </c>
      <c r="CH77">
        <f>SUMIF(ConfirmedRaw!$B:$B,$B77,ConfirmedRaw!CJ:CJ)</f>
        <v>1083</v>
      </c>
      <c r="CI77">
        <f>SUMIF(ConfirmedRaw!$B:$B,$B77,ConfirmedRaw!CK:CK)</f>
        <v>1110</v>
      </c>
      <c r="CJ77">
        <f>SUMIF(ConfirmedRaw!$B:$B,$B77,ConfirmedRaw!CL:CL)</f>
        <v>1167</v>
      </c>
      <c r="CK77">
        <f>SUMIF(ConfirmedRaw!$B:$B,$B77,ConfirmedRaw!CM:CM)</f>
        <v>1214</v>
      </c>
      <c r="CL77">
        <f>SUMIF(ConfirmedRaw!$B:$B,$B77,ConfirmedRaw!CN:CN)</f>
        <v>1268</v>
      </c>
      <c r="CM77">
        <f>SUMIF(ConfirmedRaw!$B:$B,$B77,ConfirmedRaw!CO:CO)</f>
        <v>1285</v>
      </c>
      <c r="CN77">
        <f>SUMIF(ConfirmedRaw!$B:$B,$B77,ConfirmedRaw!CP:CP)</f>
        <v>1309</v>
      </c>
      <c r="CO77">
        <f>SUMIF(ConfirmedRaw!$B:$B,$B77,ConfirmedRaw!CQ:CQ)</f>
        <v>0</v>
      </c>
      <c r="CP77">
        <f>SUMIF(ConfirmedRaw!$B:$B,$B77,ConfirmedRaw!CR:CR)</f>
        <v>0</v>
      </c>
      <c r="CQ77">
        <f>SUMIF(ConfirmedRaw!$B:$B,$B77,ConfirmedRaw!CS:CS)</f>
        <v>0</v>
      </c>
      <c r="CR77">
        <f>SUMIF(ConfirmedRaw!$B:$B,$B77,ConfirmedRaw!CT:CT)</f>
        <v>0</v>
      </c>
      <c r="CS77">
        <f>SUMIF(ConfirmedRaw!$B:$B,$B77,ConfirmedRaw!CU:CU)</f>
        <v>0</v>
      </c>
      <c r="CT77">
        <f>SUMIF(ConfirmedRaw!$B:$B,$B77,ConfirmedRaw!CV:CV)</f>
        <v>0</v>
      </c>
      <c r="CU77">
        <f>SUMIF(ConfirmedRaw!$B:$B,$B77,ConfirmedRaw!CW:CW)</f>
        <v>0</v>
      </c>
      <c r="CV77">
        <f>SUMIF(ConfirmedRaw!$B:$B,$B77,ConfirmedRaw!CX:CX)</f>
        <v>0</v>
      </c>
      <c r="CW77">
        <f>SUMIF(ConfirmedRaw!$B:$B,$B77,ConfirmedRaw!CY:CY)</f>
        <v>0</v>
      </c>
      <c r="CX77">
        <f>SUMIF(ConfirmedRaw!$B:$B,$B77,ConfirmedRaw!CZ:CZ)</f>
        <v>0</v>
      </c>
      <c r="CY77">
        <f>SUMIF(ConfirmedRaw!$B:$B,$B77,ConfirmedRaw!DA:DA)</f>
        <v>0</v>
      </c>
      <c r="CZ77">
        <f>SUMIF(ConfirmedRaw!$B:$B,$B77,ConfirmedRaw!DB:DB)</f>
        <v>0</v>
      </c>
      <c r="DA77">
        <f>SUMIF(ConfirmedRaw!$B:$B,$B77,ConfirmedRaw!DC:DC)</f>
        <v>0</v>
      </c>
      <c r="DB77">
        <f>SUMIF(ConfirmedRaw!$B:$B,$B77,ConfirmedRaw!DD:DD)</f>
        <v>0</v>
      </c>
      <c r="DC77">
        <f>SUMIF(ConfirmedRaw!$B:$B,$B77,ConfirmedRaw!DE:DE)</f>
        <v>0</v>
      </c>
      <c r="DD77">
        <f>SUMIF(ConfirmedRaw!$B:$B,$B77,ConfirmedRaw!DF:DF)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1065</v>
      </c>
      <c r="BV78">
        <f>SUMIF(ConfirmedRaw!$B:$B,$B78,ConfirmedRaw!BX:BX)</f>
        <v>1161</v>
      </c>
      <c r="BW78">
        <f>SUMIF(ConfirmedRaw!$B:$B,$B78,ConfirmedRaw!BY:BY)</f>
        <v>1267</v>
      </c>
      <c r="BX78">
        <f>SUMIF(ConfirmedRaw!$B:$B,$B78,ConfirmedRaw!BZ:BZ)</f>
        <v>1406</v>
      </c>
      <c r="BY78">
        <f>SUMIF(ConfirmedRaw!$B:$B,$B78,ConfirmedRaw!CA:CA)</f>
        <v>1485</v>
      </c>
      <c r="BZ78">
        <f>SUMIF(ConfirmedRaw!$B:$B,$B78,ConfirmedRaw!CB:CB)</f>
        <v>1579</v>
      </c>
      <c r="CA78">
        <f>SUMIF(ConfirmedRaw!$B:$B,$B78,ConfirmedRaw!CC:CC)</f>
        <v>1780</v>
      </c>
      <c r="CB78">
        <f>SUMIF(ConfirmedRaw!$B:$B,$B78,ConfirmedRaw!CD:CD)</f>
        <v>2054</v>
      </c>
      <c r="CC78">
        <f>SUMIF(ConfirmedRaw!$B:$B,$B78,ConfirmedRaw!CE:CE)</f>
        <v>2223</v>
      </c>
      <c r="CD78">
        <f>SUMIF(ConfirmedRaw!$B:$B,$B78,ConfirmedRaw!CF:CF)</f>
        <v>2473</v>
      </c>
      <c r="CE78">
        <f>SUMIF(ConfirmedRaw!$B:$B,$B78,ConfirmedRaw!CG:CG)</f>
        <v>2709</v>
      </c>
      <c r="CF78">
        <f>SUMIF(ConfirmedRaw!$B:$B,$B78,ConfirmedRaw!CH:CH)</f>
        <v>2776</v>
      </c>
      <c r="CG78">
        <f>SUMIF(ConfirmedRaw!$B:$B,$B78,ConfirmedRaw!CI:CI)</f>
        <v>2852</v>
      </c>
      <c r="CH78">
        <f>SUMIF(ConfirmedRaw!$B:$B,$B78,ConfirmedRaw!CJ:CJ)</f>
        <v>2979</v>
      </c>
      <c r="CI78">
        <f>SUMIF(ConfirmedRaw!$B:$B,$B78,ConfirmedRaw!CK:CK)</f>
        <v>3105</v>
      </c>
      <c r="CJ78">
        <f>SUMIF(ConfirmedRaw!$B:$B,$B78,ConfirmedRaw!CL:CL)</f>
        <v>3233</v>
      </c>
      <c r="CK78">
        <f>SUMIF(ConfirmedRaw!$B:$B,$B78,ConfirmedRaw!CM:CM)</f>
        <v>3439</v>
      </c>
      <c r="CL78">
        <f>SUMIF(ConfirmedRaw!$B:$B,$B78,ConfirmedRaw!CN:CN)</f>
        <v>3439</v>
      </c>
      <c r="CM78">
        <f>SUMIF(ConfirmedRaw!$B:$B,$B78,ConfirmedRaw!CO:CO)</f>
        <v>3792</v>
      </c>
      <c r="CN78">
        <f>SUMIF(ConfirmedRaw!$B:$B,$B78,ConfirmedRaw!CP:CP)</f>
        <v>3977</v>
      </c>
      <c r="CO78">
        <f>SUMIF(ConfirmedRaw!$B:$B,$B78,ConfirmedRaw!CQ:CQ)</f>
        <v>0</v>
      </c>
      <c r="CP78">
        <f>SUMIF(ConfirmedRaw!$B:$B,$B78,ConfirmedRaw!CR:CR)</f>
        <v>0</v>
      </c>
      <c r="CQ78">
        <f>SUMIF(ConfirmedRaw!$B:$B,$B78,ConfirmedRaw!CS:CS)</f>
        <v>0</v>
      </c>
      <c r="CR78">
        <f>SUMIF(ConfirmedRaw!$B:$B,$B78,ConfirmedRaw!CT:CT)</f>
        <v>0</v>
      </c>
      <c r="CS78">
        <f>SUMIF(ConfirmedRaw!$B:$B,$B78,ConfirmedRaw!CU:CU)</f>
        <v>0</v>
      </c>
      <c r="CT78">
        <f>SUMIF(ConfirmedRaw!$B:$B,$B78,ConfirmedRaw!CV:CV)</f>
        <v>0</v>
      </c>
      <c r="CU78">
        <f>SUMIF(ConfirmedRaw!$B:$B,$B78,ConfirmedRaw!CW:CW)</f>
        <v>0</v>
      </c>
      <c r="CV78">
        <f>SUMIF(ConfirmedRaw!$B:$B,$B78,ConfirmedRaw!CX:CX)</f>
        <v>0</v>
      </c>
      <c r="CW78">
        <f>SUMIF(ConfirmedRaw!$B:$B,$B78,ConfirmedRaw!CY:CY)</f>
        <v>0</v>
      </c>
      <c r="CX78">
        <f>SUMIF(ConfirmedRaw!$B:$B,$B78,ConfirmedRaw!CZ:CZ)</f>
        <v>0</v>
      </c>
      <c r="CY78">
        <f>SUMIF(ConfirmedRaw!$B:$B,$B78,ConfirmedRaw!DA:DA)</f>
        <v>0</v>
      </c>
      <c r="CZ78">
        <f>SUMIF(ConfirmedRaw!$B:$B,$B78,ConfirmedRaw!DB:DB)</f>
        <v>0</v>
      </c>
      <c r="DA78">
        <f>SUMIF(ConfirmedRaw!$B:$B,$B78,ConfirmedRaw!DC:DC)</f>
        <v>0</v>
      </c>
      <c r="DB78">
        <f>SUMIF(ConfirmedRaw!$B:$B,$B78,ConfirmedRaw!DD:DD)</f>
        <v>0</v>
      </c>
      <c r="DC78">
        <f>SUMIF(ConfirmedRaw!$B:$B,$B78,ConfirmedRaw!DE:DE)</f>
        <v>0</v>
      </c>
      <c r="DD78">
        <f>SUMIF(ConfirmedRaw!$B:$B,$B78,ConfirmedRaw!DF:DF)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188</v>
      </c>
      <c r="BV79">
        <f>SUMIF(ConfirmedRaw!$B:$B,$B79,ConfirmedRaw!BX:BX)</f>
        <v>196</v>
      </c>
      <c r="BW79">
        <f>SUMIF(ConfirmedRaw!$B:$B,$B79,ConfirmedRaw!BY:BY)</f>
        <v>202</v>
      </c>
      <c r="BX79">
        <f>SUMIF(ConfirmedRaw!$B:$B,$B79,ConfirmedRaw!BZ:BZ)</f>
        <v>213</v>
      </c>
      <c r="BY79">
        <f>SUMIF(ConfirmedRaw!$B:$B,$B79,ConfirmedRaw!CA:CA)</f>
        <v>227</v>
      </c>
      <c r="BZ79">
        <f>SUMIF(ConfirmedRaw!$B:$B,$B79,ConfirmedRaw!CB:CB)</f>
        <v>241</v>
      </c>
      <c r="CA79">
        <f>SUMIF(ConfirmedRaw!$B:$B,$B79,ConfirmedRaw!CC:CC)</f>
        <v>293</v>
      </c>
      <c r="CB79">
        <f>SUMIF(ConfirmedRaw!$B:$B,$B79,ConfirmedRaw!CD:CD)</f>
        <v>299</v>
      </c>
      <c r="CC79">
        <f>SUMIF(ConfirmedRaw!$B:$B,$B79,ConfirmedRaw!CE:CE)</f>
        <v>337</v>
      </c>
      <c r="CD79">
        <f>SUMIF(ConfirmedRaw!$B:$B,$B79,ConfirmedRaw!CF:CF)</f>
        <v>350</v>
      </c>
      <c r="CE79">
        <f>SUMIF(ConfirmedRaw!$B:$B,$B79,ConfirmedRaw!CG:CG)</f>
        <v>370</v>
      </c>
      <c r="CF79">
        <f>SUMIF(ConfirmedRaw!$B:$B,$B79,ConfirmedRaw!CH:CH)</f>
        <v>378</v>
      </c>
      <c r="CG79">
        <f>SUMIF(ConfirmedRaw!$B:$B,$B79,ConfirmedRaw!CI:CI)</f>
        <v>384</v>
      </c>
      <c r="CH79">
        <f>SUMIF(ConfirmedRaw!$B:$B,$B79,ConfirmedRaw!CJ:CJ)</f>
        <v>393</v>
      </c>
      <c r="CI79">
        <f>SUMIF(ConfirmedRaw!$B:$B,$B79,ConfirmedRaw!CK:CK)</f>
        <v>399</v>
      </c>
      <c r="CJ79">
        <f>SUMIF(ConfirmedRaw!$B:$B,$B79,ConfirmedRaw!CL:CL)</f>
        <v>412</v>
      </c>
      <c r="CK79">
        <f>SUMIF(ConfirmedRaw!$B:$B,$B79,ConfirmedRaw!CM:CM)</f>
        <v>422</v>
      </c>
      <c r="CL79">
        <f>SUMIF(ConfirmedRaw!$B:$B,$B79,ConfirmedRaw!CN:CN)</f>
        <v>426</v>
      </c>
      <c r="CM79">
        <f>SUMIF(ConfirmedRaw!$B:$B,$B79,ConfirmedRaw!CO:CO)</f>
        <v>427</v>
      </c>
      <c r="CN79">
        <f>SUMIF(ConfirmedRaw!$B:$B,$B79,ConfirmedRaw!CP:CP)</f>
        <v>431</v>
      </c>
      <c r="CO79">
        <f>SUMIF(ConfirmedRaw!$B:$B,$B79,ConfirmedRaw!CQ:CQ)</f>
        <v>0</v>
      </c>
      <c r="CP79">
        <f>SUMIF(ConfirmedRaw!$B:$B,$B79,ConfirmedRaw!CR:CR)</f>
        <v>0</v>
      </c>
      <c r="CQ79">
        <f>SUMIF(ConfirmedRaw!$B:$B,$B79,ConfirmedRaw!CS:CS)</f>
        <v>0</v>
      </c>
      <c r="CR79">
        <f>SUMIF(ConfirmedRaw!$B:$B,$B79,ConfirmedRaw!CT:CT)</f>
        <v>0</v>
      </c>
      <c r="CS79">
        <f>SUMIF(ConfirmedRaw!$B:$B,$B79,ConfirmedRaw!CU:CU)</f>
        <v>0</v>
      </c>
      <c r="CT79">
        <f>SUMIF(ConfirmedRaw!$B:$B,$B79,ConfirmedRaw!CV:CV)</f>
        <v>0</v>
      </c>
      <c r="CU79">
        <f>SUMIF(ConfirmedRaw!$B:$B,$B79,ConfirmedRaw!CW:CW)</f>
        <v>0</v>
      </c>
      <c r="CV79">
        <f>SUMIF(ConfirmedRaw!$B:$B,$B79,ConfirmedRaw!CX:CX)</f>
        <v>0</v>
      </c>
      <c r="CW79">
        <f>SUMIF(ConfirmedRaw!$B:$B,$B79,ConfirmedRaw!CY:CY)</f>
        <v>0</v>
      </c>
      <c r="CX79">
        <f>SUMIF(ConfirmedRaw!$B:$B,$B79,ConfirmedRaw!CZ:CZ)</f>
        <v>0</v>
      </c>
      <c r="CY79">
        <f>SUMIF(ConfirmedRaw!$B:$B,$B79,ConfirmedRaw!DA:DA)</f>
        <v>0</v>
      </c>
      <c r="CZ79">
        <f>SUMIF(ConfirmedRaw!$B:$B,$B79,ConfirmedRaw!DB:DB)</f>
        <v>0</v>
      </c>
      <c r="DA79">
        <f>SUMIF(ConfirmedRaw!$B:$B,$B79,ConfirmedRaw!DC:DC)</f>
        <v>0</v>
      </c>
      <c r="DB79">
        <f>SUMIF(ConfirmedRaw!$B:$B,$B79,ConfirmedRaw!DD:DD)</f>
        <v>0</v>
      </c>
      <c r="DC79">
        <f>SUMIF(ConfirmedRaw!$B:$B,$B79,ConfirmedRaw!DE:DE)</f>
        <v>0</v>
      </c>
      <c r="DD79">
        <f>SUMIF(ConfirmedRaw!$B:$B,$B79,ConfirmedRaw!DF:DF)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1094</v>
      </c>
      <c r="BU80">
        <f>SUMIF(ConfirmedRaw!$B:$B,$B80,ConfirmedRaw!BW:BW)</f>
        <v>1215</v>
      </c>
      <c r="BV80">
        <f>SUMIF(ConfirmedRaw!$B:$B,$B80,ConfirmedRaw!BX:BX)</f>
        <v>1378</v>
      </c>
      <c r="BW80">
        <f>SUMIF(ConfirmedRaw!$B:$B,$B80,ConfirmedRaw!BY:BY)</f>
        <v>1510</v>
      </c>
      <c r="BX80">
        <f>SUMIF(ConfirmedRaw!$B:$B,$B80,ConfirmedRaw!BZ:BZ)</f>
        <v>1688</v>
      </c>
      <c r="BY80">
        <f>SUMIF(ConfirmedRaw!$B:$B,$B80,ConfirmedRaw!CA:CA)</f>
        <v>1890</v>
      </c>
      <c r="BZ80">
        <f>SUMIF(ConfirmedRaw!$B:$B,$B80,ConfirmedRaw!CB:CB)</f>
        <v>2143</v>
      </c>
      <c r="CA80">
        <f>SUMIF(ConfirmedRaw!$B:$B,$B80,ConfirmedRaw!CC:CC)</f>
        <v>2439</v>
      </c>
      <c r="CB80">
        <f>SUMIF(ConfirmedRaw!$B:$B,$B80,ConfirmedRaw!CD:CD)</f>
        <v>2785</v>
      </c>
      <c r="CC80">
        <f>SUMIF(ConfirmedRaw!$B:$B,$B80,ConfirmedRaw!CE:CE)</f>
        <v>3181</v>
      </c>
      <c r="CD80">
        <f>SUMIF(ConfirmedRaw!$B:$B,$B80,ConfirmedRaw!CF:CF)</f>
        <v>3441</v>
      </c>
      <c r="CE80">
        <f>SUMIF(ConfirmedRaw!$B:$B,$B80,ConfirmedRaw!CG:CG)</f>
        <v>3844</v>
      </c>
      <c r="CF80">
        <f>SUMIF(ConfirmedRaw!$B:$B,$B80,ConfirmedRaw!CH:CH)</f>
        <v>4219</v>
      </c>
      <c r="CG80">
        <f>SUMIF(ConfirmedRaw!$B:$B,$B80,ConfirmedRaw!CI:CI)</f>
        <v>4661</v>
      </c>
      <c r="CH80">
        <f>SUMIF(ConfirmedRaw!$B:$B,$B80,ConfirmedRaw!CJ:CJ)</f>
        <v>5014</v>
      </c>
      <c r="CI80">
        <f>SUMIF(ConfirmedRaw!$B:$B,$B80,ConfirmedRaw!CK:CK)</f>
        <v>5399</v>
      </c>
      <c r="CJ80">
        <f>SUMIF(ConfirmedRaw!$B:$B,$B80,ConfirmedRaw!CL:CL)</f>
        <v>5847</v>
      </c>
      <c r="CK80">
        <f>SUMIF(ConfirmedRaw!$B:$B,$B80,ConfirmedRaw!CM:CM)</f>
        <v>6297</v>
      </c>
      <c r="CL80">
        <f>SUMIF(ConfirmedRaw!$B:$B,$B80,ConfirmedRaw!CN:CN)</f>
        <v>6875</v>
      </c>
      <c r="CM80">
        <f>SUMIF(ConfirmedRaw!$B:$B,$B80,ConfirmedRaw!CO:CO)</f>
        <v>7497</v>
      </c>
      <c r="CN80">
        <f>SUMIF(ConfirmedRaw!$B:$B,$B80,ConfirmedRaw!CP:CP)</f>
        <v>8261</v>
      </c>
      <c r="CO80">
        <f>SUMIF(ConfirmedRaw!$B:$B,$B80,ConfirmedRaw!CQ:CQ)</f>
        <v>0</v>
      </c>
      <c r="CP80">
        <f>SUMIF(ConfirmedRaw!$B:$B,$B80,ConfirmedRaw!CR:CR)</f>
        <v>0</v>
      </c>
      <c r="CQ80">
        <f>SUMIF(ConfirmedRaw!$B:$B,$B80,ConfirmedRaw!CS:CS)</f>
        <v>0</v>
      </c>
      <c r="CR80">
        <f>SUMIF(ConfirmedRaw!$B:$B,$B80,ConfirmedRaw!CT:CT)</f>
        <v>0</v>
      </c>
      <c r="CS80">
        <f>SUMIF(ConfirmedRaw!$B:$B,$B80,ConfirmedRaw!CU:CU)</f>
        <v>0</v>
      </c>
      <c r="CT80">
        <f>SUMIF(ConfirmedRaw!$B:$B,$B80,ConfirmedRaw!CV:CV)</f>
        <v>0</v>
      </c>
      <c r="CU80">
        <f>SUMIF(ConfirmedRaw!$B:$B,$B80,ConfirmedRaw!CW:CW)</f>
        <v>0</v>
      </c>
      <c r="CV80">
        <f>SUMIF(ConfirmedRaw!$B:$B,$B80,ConfirmedRaw!CX:CX)</f>
        <v>0</v>
      </c>
      <c r="CW80">
        <f>SUMIF(ConfirmedRaw!$B:$B,$B80,ConfirmedRaw!CY:CY)</f>
        <v>0</v>
      </c>
      <c r="CX80">
        <f>SUMIF(ConfirmedRaw!$B:$B,$B80,ConfirmedRaw!CZ:CZ)</f>
        <v>0</v>
      </c>
      <c r="CY80">
        <f>SUMIF(ConfirmedRaw!$B:$B,$B80,ConfirmedRaw!DA:DA)</f>
        <v>0</v>
      </c>
      <c r="CZ80">
        <f>SUMIF(ConfirmedRaw!$B:$B,$B80,ConfirmedRaw!DB:DB)</f>
        <v>0</v>
      </c>
      <c r="DA80">
        <f>SUMIF(ConfirmedRaw!$B:$B,$B80,ConfirmedRaw!DC:DC)</f>
        <v>0</v>
      </c>
      <c r="DB80">
        <f>SUMIF(ConfirmedRaw!$B:$B,$B80,ConfirmedRaw!DD:DD)</f>
        <v>0</v>
      </c>
      <c r="DC80">
        <f>SUMIF(ConfirmedRaw!$B:$B,$B80,ConfirmedRaw!DE:DE)</f>
        <v>0</v>
      </c>
      <c r="DD80">
        <f>SUMIF(ConfirmedRaw!$B:$B,$B80,ConfirmedRaw!DF:DF)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190</v>
      </c>
      <c r="BV81">
        <f>SUMIF(ConfirmedRaw!$B:$B,$B81,ConfirmedRaw!BX:BX)</f>
        <v>195</v>
      </c>
      <c r="BW81">
        <f>SUMIF(ConfirmedRaw!$B:$B,$B81,ConfirmedRaw!BY:BY)</f>
        <v>207</v>
      </c>
      <c r="BX81">
        <f>SUMIF(ConfirmedRaw!$B:$B,$B81,ConfirmedRaw!BZ:BZ)</f>
        <v>219</v>
      </c>
      <c r="BY81">
        <f>SUMIF(ConfirmedRaw!$B:$B,$B81,ConfirmedRaw!CA:CA)</f>
        <v>222</v>
      </c>
      <c r="BZ81">
        <f>SUMIF(ConfirmedRaw!$B:$B,$B81,ConfirmedRaw!CB:CB)</f>
        <v>226</v>
      </c>
      <c r="CA81">
        <f>SUMIF(ConfirmedRaw!$B:$B,$B81,ConfirmedRaw!CC:CC)</f>
        <v>237</v>
      </c>
      <c r="CB81">
        <f>SUMIF(ConfirmedRaw!$B:$B,$B81,ConfirmedRaw!CD:CD)</f>
        <v>244</v>
      </c>
      <c r="CC81">
        <f>SUMIF(ConfirmedRaw!$B:$B,$B81,ConfirmedRaw!CE:CE)</f>
        <v>250</v>
      </c>
      <c r="CD81">
        <f>SUMIF(ConfirmedRaw!$B:$B,$B81,ConfirmedRaw!CF:CF)</f>
        <v>265</v>
      </c>
      <c r="CE81">
        <f>SUMIF(ConfirmedRaw!$B:$B,$B81,ConfirmedRaw!CG:CG)</f>
        <v>278</v>
      </c>
      <c r="CF81">
        <f>SUMIF(ConfirmedRaw!$B:$B,$B81,ConfirmedRaw!CH:CH)</f>
        <v>280</v>
      </c>
      <c r="CG81">
        <f>SUMIF(ConfirmedRaw!$B:$B,$B81,ConfirmedRaw!CI:CI)</f>
        <v>291</v>
      </c>
      <c r="CH81">
        <f>SUMIF(ConfirmedRaw!$B:$B,$B81,ConfirmedRaw!CJ:CJ)</f>
        <v>299</v>
      </c>
      <c r="CI81">
        <f>SUMIF(ConfirmedRaw!$B:$B,$B81,ConfirmedRaw!CK:CK)</f>
        <v>314</v>
      </c>
      <c r="CJ81">
        <f>SUMIF(ConfirmedRaw!$B:$B,$B81,ConfirmedRaw!CL:CL)</f>
        <v>335</v>
      </c>
      <c r="CK81">
        <f>SUMIF(ConfirmedRaw!$B:$B,$B81,ConfirmedRaw!CM:CM)</f>
        <v>342</v>
      </c>
      <c r="CL81">
        <f>SUMIF(ConfirmedRaw!$B:$B,$B81,ConfirmedRaw!CN:CN)</f>
        <v>350</v>
      </c>
      <c r="CM81">
        <f>SUMIF(ConfirmedRaw!$B:$B,$B81,ConfirmedRaw!CO:CO)</f>
        <v>367</v>
      </c>
      <c r="CN81">
        <f>SUMIF(ConfirmedRaw!$B:$B,$B81,ConfirmedRaw!CP:CP)</f>
        <v>377</v>
      </c>
      <c r="CO81">
        <f>SUMIF(ConfirmedRaw!$B:$B,$B81,ConfirmedRaw!CQ:CQ)</f>
        <v>0</v>
      </c>
      <c r="CP81">
        <f>SUMIF(ConfirmedRaw!$B:$B,$B81,ConfirmedRaw!CR:CR)</f>
        <v>0</v>
      </c>
      <c r="CQ81">
        <f>SUMIF(ConfirmedRaw!$B:$B,$B81,ConfirmedRaw!CS:CS)</f>
        <v>0</v>
      </c>
      <c r="CR81">
        <f>SUMIF(ConfirmedRaw!$B:$B,$B81,ConfirmedRaw!CT:CT)</f>
        <v>0</v>
      </c>
      <c r="CS81">
        <f>SUMIF(ConfirmedRaw!$B:$B,$B81,ConfirmedRaw!CU:CU)</f>
        <v>0</v>
      </c>
      <c r="CT81">
        <f>SUMIF(ConfirmedRaw!$B:$B,$B81,ConfirmedRaw!CV:CV)</f>
        <v>0</v>
      </c>
      <c r="CU81">
        <f>SUMIF(ConfirmedRaw!$B:$B,$B81,ConfirmedRaw!CW:CW)</f>
        <v>0</v>
      </c>
      <c r="CV81">
        <f>SUMIF(ConfirmedRaw!$B:$B,$B81,ConfirmedRaw!CX:CX)</f>
        <v>0</v>
      </c>
      <c r="CW81">
        <f>SUMIF(ConfirmedRaw!$B:$B,$B81,ConfirmedRaw!CY:CY)</f>
        <v>0</v>
      </c>
      <c r="CX81">
        <f>SUMIF(ConfirmedRaw!$B:$B,$B81,ConfirmedRaw!CZ:CZ)</f>
        <v>0</v>
      </c>
      <c r="CY81">
        <f>SUMIF(ConfirmedRaw!$B:$B,$B81,ConfirmedRaw!DA:DA)</f>
        <v>0</v>
      </c>
      <c r="CZ81">
        <f>SUMIF(ConfirmedRaw!$B:$B,$B81,ConfirmedRaw!DB:DB)</f>
        <v>0</v>
      </c>
      <c r="DA81">
        <f>SUMIF(ConfirmedRaw!$B:$B,$B81,ConfirmedRaw!DC:DC)</f>
        <v>0</v>
      </c>
      <c r="DB81">
        <f>SUMIF(ConfirmedRaw!$B:$B,$B81,ConfirmedRaw!DD:DD)</f>
        <v>0</v>
      </c>
      <c r="DC81">
        <f>SUMIF(ConfirmedRaw!$B:$B,$B81,ConfirmedRaw!DE:DE)</f>
        <v>0</v>
      </c>
      <c r="DD81">
        <f>SUMIF(ConfirmedRaw!$B:$B,$B81,ConfirmedRaw!DF:DF)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19</v>
      </c>
      <c r="BV82">
        <f>SUMIF(ConfirmedRaw!$B:$B,$B82,ConfirmedRaw!BX:BX)</f>
        <v>19</v>
      </c>
      <c r="BW82">
        <f>SUMIF(ConfirmedRaw!$B:$B,$B82,ConfirmedRaw!BY:BY)</f>
        <v>19</v>
      </c>
      <c r="BX82">
        <f>SUMIF(ConfirmedRaw!$B:$B,$B82,ConfirmedRaw!BZ:BZ)</f>
        <v>19</v>
      </c>
      <c r="BY82">
        <f>SUMIF(ConfirmedRaw!$B:$B,$B82,ConfirmedRaw!CA:CA)</f>
        <v>19</v>
      </c>
      <c r="BZ82">
        <f>SUMIF(ConfirmedRaw!$B:$B,$B82,ConfirmedRaw!CB:CB)</f>
        <v>19</v>
      </c>
      <c r="CA82">
        <f>SUMIF(ConfirmedRaw!$B:$B,$B82,ConfirmedRaw!CC:CC)</f>
        <v>19</v>
      </c>
      <c r="CB82">
        <f>SUMIF(ConfirmedRaw!$B:$B,$B82,ConfirmedRaw!CD:CD)</f>
        <v>19</v>
      </c>
      <c r="CC82">
        <f>SUMIF(ConfirmedRaw!$B:$B,$B82,ConfirmedRaw!CE:CE)</f>
        <v>19</v>
      </c>
      <c r="CD82">
        <f>SUMIF(ConfirmedRaw!$B:$B,$B82,ConfirmedRaw!CF:CF)</f>
        <v>19</v>
      </c>
      <c r="CE82">
        <f>SUMIF(ConfirmedRaw!$B:$B,$B82,ConfirmedRaw!CG:CG)</f>
        <v>19</v>
      </c>
      <c r="CF82">
        <f>SUMIF(ConfirmedRaw!$B:$B,$B82,ConfirmedRaw!CH:CH)</f>
        <v>20</v>
      </c>
      <c r="CG82">
        <f>SUMIF(ConfirmedRaw!$B:$B,$B82,ConfirmedRaw!CI:CI)</f>
        <v>20</v>
      </c>
      <c r="CH82">
        <f>SUMIF(ConfirmedRaw!$B:$B,$B82,ConfirmedRaw!CJ:CJ)</f>
        <v>20</v>
      </c>
      <c r="CI82">
        <f>SUMIF(ConfirmedRaw!$B:$B,$B82,ConfirmedRaw!CK:CK)</f>
        <v>22</v>
      </c>
      <c r="CJ82">
        <f>SUMIF(ConfirmedRaw!$B:$B,$B82,ConfirmedRaw!CL:CL)</f>
        <v>25</v>
      </c>
      <c r="CK82">
        <f>SUMIF(ConfirmedRaw!$B:$B,$B82,ConfirmedRaw!CM:CM)</f>
        <v>28</v>
      </c>
      <c r="CL82">
        <f>SUMIF(ConfirmedRaw!$B:$B,$B82,ConfirmedRaw!CN:CN)</f>
        <v>35</v>
      </c>
      <c r="CM82">
        <f>SUMIF(ConfirmedRaw!$B:$B,$B82,ConfirmedRaw!CO:CO)</f>
        <v>52</v>
      </c>
      <c r="CN82">
        <f>SUMIF(ConfirmedRaw!$B:$B,$B82,ConfirmedRaw!CP:CP)</f>
        <v>69</v>
      </c>
      <c r="CO82">
        <f>SUMIF(ConfirmedRaw!$B:$B,$B82,ConfirmedRaw!CQ:CQ)</f>
        <v>0</v>
      </c>
      <c r="CP82">
        <f>SUMIF(ConfirmedRaw!$B:$B,$B82,ConfirmedRaw!CR:CR)</f>
        <v>0</v>
      </c>
      <c r="CQ82">
        <f>SUMIF(ConfirmedRaw!$B:$B,$B82,ConfirmedRaw!CS:CS)</f>
        <v>0</v>
      </c>
      <c r="CR82">
        <f>SUMIF(ConfirmedRaw!$B:$B,$B82,ConfirmedRaw!CT:CT)</f>
        <v>0</v>
      </c>
      <c r="CS82">
        <f>SUMIF(ConfirmedRaw!$B:$B,$B82,ConfirmedRaw!CU:CU)</f>
        <v>0</v>
      </c>
      <c r="CT82">
        <f>SUMIF(ConfirmedRaw!$B:$B,$B82,ConfirmedRaw!CV:CV)</f>
        <v>0</v>
      </c>
      <c r="CU82">
        <f>SUMIF(ConfirmedRaw!$B:$B,$B82,ConfirmedRaw!CW:CW)</f>
        <v>0</v>
      </c>
      <c r="CV82">
        <f>SUMIF(ConfirmedRaw!$B:$B,$B82,ConfirmedRaw!CX:CX)</f>
        <v>0</v>
      </c>
      <c r="CW82">
        <f>SUMIF(ConfirmedRaw!$B:$B,$B82,ConfirmedRaw!CY:CY)</f>
        <v>0</v>
      </c>
      <c r="CX82">
        <f>SUMIF(ConfirmedRaw!$B:$B,$B82,ConfirmedRaw!CZ:CZ)</f>
        <v>0</v>
      </c>
      <c r="CY82">
        <f>SUMIF(ConfirmedRaw!$B:$B,$B82,ConfirmedRaw!DA:DA)</f>
        <v>0</v>
      </c>
      <c r="CZ82">
        <f>SUMIF(ConfirmedRaw!$B:$B,$B82,ConfirmedRaw!DB:DB)</f>
        <v>0</v>
      </c>
      <c r="DA82">
        <f>SUMIF(ConfirmedRaw!$B:$B,$B82,ConfirmedRaw!DC:DC)</f>
        <v>0</v>
      </c>
      <c r="DB82">
        <f>SUMIF(ConfirmedRaw!$B:$B,$B82,ConfirmedRaw!DD:DD)</f>
        <v>0</v>
      </c>
      <c r="DC82">
        <f>SUMIF(ConfirmedRaw!$B:$B,$B82,ConfirmedRaw!DE:DE)</f>
        <v>0</v>
      </c>
      <c r="DD82">
        <f>SUMIF(ConfirmedRaw!$B:$B,$B82,ConfirmedRaw!DF:DF)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571</v>
      </c>
      <c r="BV83">
        <f>SUMIF(ConfirmedRaw!$B:$B,$B83,ConfirmedRaw!BX:BX)</f>
        <v>663</v>
      </c>
      <c r="BW83">
        <f>SUMIF(ConfirmedRaw!$B:$B,$B83,ConfirmedRaw!BY:BY)</f>
        <v>736</v>
      </c>
      <c r="BX83">
        <f>SUMIF(ConfirmedRaw!$B:$B,$B83,ConfirmedRaw!BZ:BZ)</f>
        <v>770</v>
      </c>
      <c r="BY83">
        <f>SUMIF(ConfirmedRaw!$B:$B,$B83,ConfirmedRaw!CA:CA)</f>
        <v>822</v>
      </c>
      <c r="BZ83">
        <f>SUMIF(ConfirmedRaw!$B:$B,$B83,ConfirmedRaw!CB:CB)</f>
        <v>833</v>
      </c>
      <c r="CA83">
        <f>SUMIF(ConfirmedRaw!$B:$B,$B83,ConfirmedRaw!CC:CC)</f>
        <v>853</v>
      </c>
      <c r="CB83">
        <f>SUMIF(ConfirmedRaw!$B:$B,$B83,ConfirmedRaw!CD:CD)</f>
        <v>881</v>
      </c>
      <c r="CC83">
        <f>SUMIF(ConfirmedRaw!$B:$B,$B83,ConfirmedRaw!CE:CE)</f>
        <v>921</v>
      </c>
      <c r="CD83">
        <f>SUMIF(ConfirmedRaw!$B:$B,$B83,ConfirmedRaw!CF:CF)</f>
        <v>937</v>
      </c>
      <c r="CE83">
        <f>SUMIF(ConfirmedRaw!$B:$B,$B83,ConfirmedRaw!CG:CG)</f>
        <v>967</v>
      </c>
      <c r="CF83">
        <f>SUMIF(ConfirmedRaw!$B:$B,$B83,ConfirmedRaw!CH:CH)</f>
        <v>1013</v>
      </c>
      <c r="CG83">
        <f>SUMIF(ConfirmedRaw!$B:$B,$B83,ConfirmedRaw!CI:CI)</f>
        <v>1039</v>
      </c>
      <c r="CH83">
        <f>SUMIF(ConfirmedRaw!$B:$B,$B83,ConfirmedRaw!CJ:CJ)</f>
        <v>1067</v>
      </c>
      <c r="CI83">
        <f>SUMIF(ConfirmedRaw!$B:$B,$B83,ConfirmedRaw!CK:CK)</f>
        <v>1111</v>
      </c>
      <c r="CJ83">
        <f>SUMIF(ConfirmedRaw!$B:$B,$B83,ConfirmedRaw!CL:CL)</f>
        <v>1159</v>
      </c>
      <c r="CK83">
        <f>SUMIF(ConfirmedRaw!$B:$B,$B83,ConfirmedRaw!CM:CM)</f>
        <v>1201</v>
      </c>
      <c r="CL83">
        <f>SUMIF(ConfirmedRaw!$B:$B,$B83,ConfirmedRaw!CN:CN)</f>
        <v>1248</v>
      </c>
      <c r="CM83">
        <f>SUMIF(ConfirmedRaw!$B:$B,$B83,ConfirmedRaw!CO:CO)</f>
        <v>1291</v>
      </c>
      <c r="CN83">
        <f>SUMIF(ConfirmedRaw!$B:$B,$B83,ConfirmedRaw!CP:CP)</f>
        <v>1339</v>
      </c>
      <c r="CO83">
        <f>SUMIF(ConfirmedRaw!$B:$B,$B83,ConfirmedRaw!CQ:CQ)</f>
        <v>0</v>
      </c>
      <c r="CP83">
        <f>SUMIF(ConfirmedRaw!$B:$B,$B83,ConfirmedRaw!CR:CR)</f>
        <v>0</v>
      </c>
      <c r="CQ83">
        <f>SUMIF(ConfirmedRaw!$B:$B,$B83,ConfirmedRaw!CS:CS)</f>
        <v>0</v>
      </c>
      <c r="CR83">
        <f>SUMIF(ConfirmedRaw!$B:$B,$B83,ConfirmedRaw!CT:CT)</f>
        <v>0</v>
      </c>
      <c r="CS83">
        <f>SUMIF(ConfirmedRaw!$B:$B,$B83,ConfirmedRaw!CU:CU)</f>
        <v>0</v>
      </c>
      <c r="CT83">
        <f>SUMIF(ConfirmedRaw!$B:$B,$B83,ConfirmedRaw!CV:CV)</f>
        <v>0</v>
      </c>
      <c r="CU83">
        <f>SUMIF(ConfirmedRaw!$B:$B,$B83,ConfirmedRaw!CW:CW)</f>
        <v>0</v>
      </c>
      <c r="CV83">
        <f>SUMIF(ConfirmedRaw!$B:$B,$B83,ConfirmedRaw!CX:CX)</f>
        <v>0</v>
      </c>
      <c r="CW83">
        <f>SUMIF(ConfirmedRaw!$B:$B,$B83,ConfirmedRaw!CY:CY)</f>
        <v>0</v>
      </c>
      <c r="CX83">
        <f>SUMIF(ConfirmedRaw!$B:$B,$B83,ConfirmedRaw!CZ:CZ)</f>
        <v>0</v>
      </c>
      <c r="CY83">
        <f>SUMIF(ConfirmedRaw!$B:$B,$B83,ConfirmedRaw!DA:DA)</f>
        <v>0</v>
      </c>
      <c r="CZ83">
        <f>SUMIF(ConfirmedRaw!$B:$B,$B83,ConfirmedRaw!DB:DB)</f>
        <v>0</v>
      </c>
      <c r="DA83">
        <f>SUMIF(ConfirmedRaw!$B:$B,$B83,ConfirmedRaw!DC:DC)</f>
        <v>0</v>
      </c>
      <c r="DB83">
        <f>SUMIF(ConfirmedRaw!$B:$B,$B83,ConfirmedRaw!DD:DD)</f>
        <v>0</v>
      </c>
      <c r="DC83">
        <f>SUMIF(ConfirmedRaw!$B:$B,$B83,ConfirmedRaw!DE:DE)</f>
        <v>0</v>
      </c>
      <c r="DD83">
        <f>SUMIF(ConfirmedRaw!$B:$B,$B83,ConfirmedRaw!DF:DF)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44</v>
      </c>
      <c r="BV84">
        <f>SUMIF(ConfirmedRaw!$B:$B,$B84,ConfirmedRaw!BX:BX)</f>
        <v>47</v>
      </c>
      <c r="BW84">
        <f>SUMIF(ConfirmedRaw!$B:$B,$B84,ConfirmedRaw!BY:BY)</f>
        <v>47</v>
      </c>
      <c r="BX84">
        <f>SUMIF(ConfirmedRaw!$B:$B,$B84,ConfirmedRaw!BZ:BZ)</f>
        <v>53</v>
      </c>
      <c r="BY84">
        <f>SUMIF(ConfirmedRaw!$B:$B,$B84,ConfirmedRaw!CA:CA)</f>
        <v>58</v>
      </c>
      <c r="BZ84">
        <f>SUMIF(ConfirmedRaw!$B:$B,$B84,ConfirmedRaw!CB:CB)</f>
        <v>58</v>
      </c>
      <c r="CA84">
        <f>SUMIF(ConfirmedRaw!$B:$B,$B84,ConfirmedRaw!CC:CC)</f>
        <v>63</v>
      </c>
      <c r="CB84">
        <f>SUMIF(ConfirmedRaw!$B:$B,$B84,ConfirmedRaw!CD:CD)</f>
        <v>63</v>
      </c>
      <c r="CC84">
        <f>SUMIF(ConfirmedRaw!$B:$B,$B84,ConfirmedRaw!CE:CE)</f>
        <v>63</v>
      </c>
      <c r="CD84">
        <f>SUMIF(ConfirmedRaw!$B:$B,$B84,ConfirmedRaw!CF:CF)</f>
        <v>63</v>
      </c>
      <c r="CE84">
        <f>SUMIF(ConfirmedRaw!$B:$B,$B84,ConfirmedRaw!CG:CG)</f>
        <v>65</v>
      </c>
      <c r="CF84">
        <f>SUMIF(ConfirmedRaw!$B:$B,$B84,ConfirmedRaw!CH:CH)</f>
        <v>69</v>
      </c>
      <c r="CG84">
        <f>SUMIF(ConfirmedRaw!$B:$B,$B84,ConfirmedRaw!CI:CI)</f>
        <v>73</v>
      </c>
      <c r="CH84">
        <f>SUMIF(ConfirmedRaw!$B:$B,$B84,ConfirmedRaw!CJ:CJ)</f>
        <v>73</v>
      </c>
      <c r="CI84">
        <f>SUMIF(ConfirmedRaw!$B:$B,$B84,ConfirmedRaw!CK:CK)</f>
        <v>125</v>
      </c>
      <c r="CJ84">
        <f>SUMIF(ConfirmedRaw!$B:$B,$B84,ConfirmedRaw!CL:CL)</f>
        <v>143</v>
      </c>
      <c r="CK84">
        <f>SUMIF(ConfirmedRaw!$B:$B,$B84,ConfirmedRaw!CM:CM)</f>
        <v>143</v>
      </c>
      <c r="CL84">
        <f>SUMIF(ConfirmedRaw!$B:$B,$B84,ConfirmedRaw!CN:CN)</f>
        <v>163</v>
      </c>
      <c r="CM84">
        <f>SUMIF(ConfirmedRaw!$B:$B,$B84,ConfirmedRaw!CO:CO)</f>
        <v>173</v>
      </c>
      <c r="CN84">
        <f>SUMIF(ConfirmedRaw!$B:$B,$B84,ConfirmedRaw!CP:CP)</f>
        <v>223</v>
      </c>
      <c r="CO84">
        <f>SUMIF(ConfirmedRaw!$B:$B,$B84,ConfirmedRaw!CQ:CQ)</f>
        <v>0</v>
      </c>
      <c r="CP84">
        <f>SUMIF(ConfirmedRaw!$B:$B,$B84,ConfirmedRaw!CR:CR)</f>
        <v>0</v>
      </c>
      <c r="CQ84">
        <f>SUMIF(ConfirmedRaw!$B:$B,$B84,ConfirmedRaw!CS:CS)</f>
        <v>0</v>
      </c>
      <c r="CR84">
        <f>SUMIF(ConfirmedRaw!$B:$B,$B84,ConfirmedRaw!CT:CT)</f>
        <v>0</v>
      </c>
      <c r="CS84">
        <f>SUMIF(ConfirmedRaw!$B:$B,$B84,ConfirmedRaw!CU:CU)</f>
        <v>0</v>
      </c>
      <c r="CT84">
        <f>SUMIF(ConfirmedRaw!$B:$B,$B84,ConfirmedRaw!CV:CV)</f>
        <v>0</v>
      </c>
      <c r="CU84">
        <f>SUMIF(ConfirmedRaw!$B:$B,$B84,ConfirmedRaw!CW:CW)</f>
        <v>0</v>
      </c>
      <c r="CV84">
        <f>SUMIF(ConfirmedRaw!$B:$B,$B84,ConfirmedRaw!CX:CX)</f>
        <v>0</v>
      </c>
      <c r="CW84">
        <f>SUMIF(ConfirmedRaw!$B:$B,$B84,ConfirmedRaw!CY:CY)</f>
        <v>0</v>
      </c>
      <c r="CX84">
        <f>SUMIF(ConfirmedRaw!$B:$B,$B84,ConfirmedRaw!CZ:CZ)</f>
        <v>0</v>
      </c>
      <c r="CY84">
        <f>SUMIF(ConfirmedRaw!$B:$B,$B84,ConfirmedRaw!DA:DA)</f>
        <v>0</v>
      </c>
      <c r="CZ84">
        <f>SUMIF(ConfirmedRaw!$B:$B,$B84,ConfirmedRaw!DB:DB)</f>
        <v>0</v>
      </c>
      <c r="DA84">
        <f>SUMIF(ConfirmedRaw!$B:$B,$B84,ConfirmedRaw!DC:DC)</f>
        <v>0</v>
      </c>
      <c r="DB84">
        <f>SUMIF(ConfirmedRaw!$B:$B,$B84,ConfirmedRaw!DD:DD)</f>
        <v>0</v>
      </c>
      <c r="DC84">
        <f>SUMIF(ConfirmedRaw!$B:$B,$B84,ConfirmedRaw!DE:DE)</f>
        <v>0</v>
      </c>
      <c r="DD84">
        <f>SUMIF(ConfirmedRaw!$B:$B,$B84,ConfirmedRaw!DF:DF)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237</v>
      </c>
      <c r="BV85">
        <f>SUMIF(ConfirmedRaw!$B:$B,$B85,ConfirmedRaw!BX:BX)</f>
        <v>273</v>
      </c>
      <c r="BW85">
        <f>SUMIF(ConfirmedRaw!$B:$B,$B85,ConfirmedRaw!BY:BY)</f>
        <v>281</v>
      </c>
      <c r="BX85">
        <f>SUMIF(ConfirmedRaw!$B:$B,$B85,ConfirmedRaw!BZ:BZ)</f>
        <v>299</v>
      </c>
      <c r="BY85">
        <f>SUMIF(ConfirmedRaw!$B:$B,$B85,ConfirmedRaw!CA:CA)</f>
        <v>349</v>
      </c>
      <c r="BZ85">
        <f>SUMIF(ConfirmedRaw!$B:$B,$B85,ConfirmedRaw!CB:CB)</f>
        <v>367</v>
      </c>
      <c r="CA85">
        <f>SUMIF(ConfirmedRaw!$B:$B,$B85,ConfirmedRaw!CC:CC)</f>
        <v>423</v>
      </c>
      <c r="CB85">
        <f>SUMIF(ConfirmedRaw!$B:$B,$B85,ConfirmedRaw!CD:CD)</f>
        <v>444</v>
      </c>
      <c r="CC85">
        <f>SUMIF(ConfirmedRaw!$B:$B,$B85,ConfirmedRaw!CE:CE)</f>
        <v>484</v>
      </c>
      <c r="CD85">
        <f>SUMIF(ConfirmedRaw!$B:$B,$B85,ConfirmedRaw!CF:CF)</f>
        <v>521</v>
      </c>
      <c r="CE85">
        <f>SUMIF(ConfirmedRaw!$B:$B,$B85,ConfirmedRaw!CG:CG)</f>
        <v>555</v>
      </c>
      <c r="CF85">
        <f>SUMIF(ConfirmedRaw!$B:$B,$B85,ConfirmedRaw!CH:CH)</f>
        <v>607</v>
      </c>
      <c r="CG85">
        <f>SUMIF(ConfirmedRaw!$B:$B,$B85,ConfirmedRaw!CI:CI)</f>
        <v>665</v>
      </c>
      <c r="CH85">
        <f>SUMIF(ConfirmedRaw!$B:$B,$B85,ConfirmedRaw!CJ:CJ)</f>
        <v>714</v>
      </c>
      <c r="CI85">
        <f>SUMIF(ConfirmedRaw!$B:$B,$B85,ConfirmedRaw!CK:CK)</f>
        <v>784</v>
      </c>
      <c r="CJ85">
        <f>SUMIF(ConfirmedRaw!$B:$B,$B85,ConfirmedRaw!CL:CL)</f>
        <v>840</v>
      </c>
      <c r="CK85">
        <f>SUMIF(ConfirmedRaw!$B:$B,$B85,ConfirmedRaw!CM:CM)</f>
        <v>906</v>
      </c>
      <c r="CL85">
        <f>SUMIF(ConfirmedRaw!$B:$B,$B85,ConfirmedRaw!CN:CN)</f>
        <v>933</v>
      </c>
      <c r="CM85">
        <f>SUMIF(ConfirmedRaw!$B:$B,$B85,ConfirmedRaw!CO:CO)</f>
        <v>996</v>
      </c>
      <c r="CN85">
        <f>SUMIF(ConfirmedRaw!$B:$B,$B85,ConfirmedRaw!CP:CP)</f>
        <v>1026</v>
      </c>
      <c r="CO85">
        <f>SUMIF(ConfirmedRaw!$B:$B,$B85,ConfirmedRaw!CQ:CQ)</f>
        <v>0</v>
      </c>
      <c r="CP85">
        <f>SUMIF(ConfirmedRaw!$B:$B,$B85,ConfirmedRaw!CR:CR)</f>
        <v>0</v>
      </c>
      <c r="CQ85">
        <f>SUMIF(ConfirmedRaw!$B:$B,$B85,ConfirmedRaw!CS:CS)</f>
        <v>0</v>
      </c>
      <c r="CR85">
        <f>SUMIF(ConfirmedRaw!$B:$B,$B85,ConfirmedRaw!CT:CT)</f>
        <v>0</v>
      </c>
      <c r="CS85">
        <f>SUMIF(ConfirmedRaw!$B:$B,$B85,ConfirmedRaw!CU:CU)</f>
        <v>0</v>
      </c>
      <c r="CT85">
        <f>SUMIF(ConfirmedRaw!$B:$B,$B85,ConfirmedRaw!CV:CV)</f>
        <v>0</v>
      </c>
      <c r="CU85">
        <f>SUMIF(ConfirmedRaw!$B:$B,$B85,ConfirmedRaw!CW:CW)</f>
        <v>0</v>
      </c>
      <c r="CV85">
        <f>SUMIF(ConfirmedRaw!$B:$B,$B85,ConfirmedRaw!CX:CX)</f>
        <v>0</v>
      </c>
      <c r="CW85">
        <f>SUMIF(ConfirmedRaw!$B:$B,$B85,ConfirmedRaw!CY:CY)</f>
        <v>0</v>
      </c>
      <c r="CX85">
        <f>SUMIF(ConfirmedRaw!$B:$B,$B85,ConfirmedRaw!CZ:CZ)</f>
        <v>0</v>
      </c>
      <c r="CY85">
        <f>SUMIF(ConfirmedRaw!$B:$B,$B85,ConfirmedRaw!DA:DA)</f>
        <v>0</v>
      </c>
      <c r="CZ85">
        <f>SUMIF(ConfirmedRaw!$B:$B,$B85,ConfirmedRaw!DB:DB)</f>
        <v>0</v>
      </c>
      <c r="DA85">
        <f>SUMIF(ConfirmedRaw!$B:$B,$B85,ConfirmedRaw!DC:DC)</f>
        <v>0</v>
      </c>
      <c r="DB85">
        <f>SUMIF(ConfirmedRaw!$B:$B,$B85,ConfirmedRaw!DD:DD)</f>
        <v>0</v>
      </c>
      <c r="DC85">
        <f>SUMIF(ConfirmedRaw!$B:$B,$B85,ConfirmedRaw!DE:DE)</f>
        <v>0</v>
      </c>
      <c r="DD85">
        <f>SUMIF(ConfirmedRaw!$B:$B,$B85,ConfirmedRaw!DF:DF)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654</v>
      </c>
      <c r="BV86">
        <f>SUMIF(ConfirmedRaw!$B:$B,$B86,ConfirmedRaw!BX:BX)</f>
        <v>708</v>
      </c>
      <c r="BW86">
        <f>SUMIF(ConfirmedRaw!$B:$B,$B86,ConfirmedRaw!BY:BY)</f>
        <v>791</v>
      </c>
      <c r="BX86">
        <f>SUMIF(ConfirmedRaw!$B:$B,$B86,ConfirmedRaw!BZ:BZ)</f>
        <v>919</v>
      </c>
      <c r="BY86">
        <f>SUMIF(ConfirmedRaw!$B:$B,$B86,ConfirmedRaw!CA:CA)</f>
        <v>1021</v>
      </c>
      <c r="BZ86">
        <f>SUMIF(ConfirmedRaw!$B:$B,$B86,ConfirmedRaw!CB:CB)</f>
        <v>1120</v>
      </c>
      <c r="CA86">
        <f>SUMIF(ConfirmedRaw!$B:$B,$B86,ConfirmedRaw!CC:CC)</f>
        <v>1184</v>
      </c>
      <c r="CB86">
        <f>SUMIF(ConfirmedRaw!$B:$B,$B86,ConfirmedRaw!CD:CD)</f>
        <v>1275</v>
      </c>
      <c r="CC86">
        <f>SUMIF(ConfirmedRaw!$B:$B,$B86,ConfirmedRaw!CE:CE)</f>
        <v>1374</v>
      </c>
      <c r="CD86">
        <f>SUMIF(ConfirmedRaw!$B:$B,$B86,ConfirmedRaw!CF:CF)</f>
        <v>1448</v>
      </c>
      <c r="CE86">
        <f>SUMIF(ConfirmedRaw!$B:$B,$B86,ConfirmedRaw!CG:CG)</f>
        <v>1545</v>
      </c>
      <c r="CF86">
        <f>SUMIF(ConfirmedRaw!$B:$B,$B86,ConfirmedRaw!CH:CH)</f>
        <v>1661</v>
      </c>
      <c r="CG86">
        <f>SUMIF(ConfirmedRaw!$B:$B,$B86,ConfirmedRaw!CI:CI)</f>
        <v>1763</v>
      </c>
      <c r="CH86">
        <f>SUMIF(ConfirmedRaw!$B:$B,$B86,ConfirmedRaw!CJ:CJ)</f>
        <v>1888</v>
      </c>
      <c r="CI86">
        <f>SUMIF(ConfirmedRaw!$B:$B,$B86,ConfirmedRaw!CK:CK)</f>
        <v>2024</v>
      </c>
      <c r="CJ86">
        <f>SUMIF(ConfirmedRaw!$B:$B,$B86,ConfirmedRaw!CL:CL)</f>
        <v>2283</v>
      </c>
      <c r="CK86">
        <f>SUMIF(ConfirmedRaw!$B:$B,$B86,ConfirmedRaw!CM:CM)</f>
        <v>2564</v>
      </c>
      <c r="CL86">
        <f>SUMIF(ConfirmedRaw!$B:$B,$B86,ConfirmedRaw!CN:CN)</f>
        <v>2685</v>
      </c>
      <c r="CM86">
        <f>SUMIF(ConfirmedRaw!$B:$B,$B86,ConfirmedRaw!CO:CO)</f>
        <v>2855</v>
      </c>
      <c r="CN86">
        <f>SUMIF(ConfirmedRaw!$B:$B,$B86,ConfirmedRaw!CP:CP)</f>
        <v>3046</v>
      </c>
      <c r="CO86">
        <f>SUMIF(ConfirmedRaw!$B:$B,$B86,ConfirmedRaw!CQ:CQ)</f>
        <v>0</v>
      </c>
      <c r="CP86">
        <f>SUMIF(ConfirmedRaw!$B:$B,$B86,ConfirmedRaw!CR:CR)</f>
        <v>0</v>
      </c>
      <c r="CQ86">
        <f>SUMIF(ConfirmedRaw!$B:$B,$B86,ConfirmedRaw!CS:CS)</f>
        <v>0</v>
      </c>
      <c r="CR86">
        <f>SUMIF(ConfirmedRaw!$B:$B,$B86,ConfirmedRaw!CT:CT)</f>
        <v>0</v>
      </c>
      <c r="CS86">
        <f>SUMIF(ConfirmedRaw!$B:$B,$B86,ConfirmedRaw!CU:CU)</f>
        <v>0</v>
      </c>
      <c r="CT86">
        <f>SUMIF(ConfirmedRaw!$B:$B,$B86,ConfirmedRaw!CV:CV)</f>
        <v>0</v>
      </c>
      <c r="CU86">
        <f>SUMIF(ConfirmedRaw!$B:$B,$B86,ConfirmedRaw!CW:CW)</f>
        <v>0</v>
      </c>
      <c r="CV86">
        <f>SUMIF(ConfirmedRaw!$B:$B,$B86,ConfirmedRaw!CX:CX)</f>
        <v>0</v>
      </c>
      <c r="CW86">
        <f>SUMIF(ConfirmedRaw!$B:$B,$B86,ConfirmedRaw!CY:CY)</f>
        <v>0</v>
      </c>
      <c r="CX86">
        <f>SUMIF(ConfirmedRaw!$B:$B,$B86,ConfirmedRaw!CZ:CZ)</f>
        <v>0</v>
      </c>
      <c r="CY86">
        <f>SUMIF(ConfirmedRaw!$B:$B,$B86,ConfirmedRaw!DA:DA)</f>
        <v>0</v>
      </c>
      <c r="CZ86">
        <f>SUMIF(ConfirmedRaw!$B:$B,$B86,ConfirmedRaw!DB:DB)</f>
        <v>0</v>
      </c>
      <c r="DA86">
        <f>SUMIF(ConfirmedRaw!$B:$B,$B86,ConfirmedRaw!DC:DC)</f>
        <v>0</v>
      </c>
      <c r="DB86">
        <f>SUMIF(ConfirmedRaw!$B:$B,$B86,ConfirmedRaw!DD:DD)</f>
        <v>0</v>
      </c>
      <c r="DC86">
        <f>SUMIF(ConfirmedRaw!$B:$B,$B86,ConfirmedRaw!DE:DE)</f>
        <v>0</v>
      </c>
      <c r="DD86">
        <f>SUMIF(ConfirmedRaw!$B:$B,$B86,ConfirmedRaw!DF:DF)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581</v>
      </c>
      <c r="BV87">
        <f>SUMIF(ConfirmedRaw!$B:$B,$B87,ConfirmedRaw!BX:BX)</f>
        <v>649</v>
      </c>
      <c r="BW87">
        <f>SUMIF(ConfirmedRaw!$B:$B,$B87,ConfirmedRaw!BY:BY)</f>
        <v>696</v>
      </c>
      <c r="BX87">
        <f>SUMIF(ConfirmedRaw!$B:$B,$B87,ConfirmedRaw!BZ:BZ)</f>
        <v>771</v>
      </c>
      <c r="BY87">
        <f>SUMIF(ConfirmedRaw!$B:$B,$B87,ConfirmedRaw!CA:CA)</f>
        <v>811</v>
      </c>
      <c r="BZ87">
        <f>SUMIF(ConfirmedRaw!$B:$B,$B87,ConfirmedRaw!CB:CB)</f>
        <v>843</v>
      </c>
      <c r="CA87">
        <f>SUMIF(ConfirmedRaw!$B:$B,$B87,ConfirmedRaw!CC:CC)</f>
        <v>880</v>
      </c>
      <c r="CB87">
        <f>SUMIF(ConfirmedRaw!$B:$B,$B87,ConfirmedRaw!CD:CD)</f>
        <v>912</v>
      </c>
      <c r="CC87">
        <f>SUMIF(ConfirmedRaw!$B:$B,$B87,ConfirmedRaw!CE:CE)</f>
        <v>955</v>
      </c>
      <c r="CD87">
        <f>SUMIF(ConfirmedRaw!$B:$B,$B87,ConfirmedRaw!CF:CF)</f>
        <v>999</v>
      </c>
      <c r="CE87">
        <f>SUMIF(ConfirmedRaw!$B:$B,$B87,ConfirmedRaw!CG:CG)</f>
        <v>1026</v>
      </c>
      <c r="CF87">
        <f>SUMIF(ConfirmedRaw!$B:$B,$B87,ConfirmedRaw!CH:CH)</f>
        <v>1053</v>
      </c>
      <c r="CG87">
        <f>SUMIF(ConfirmedRaw!$B:$B,$B87,ConfirmedRaw!CI:CI)</f>
        <v>1062</v>
      </c>
      <c r="CH87">
        <f>SUMIF(ConfirmedRaw!$B:$B,$B87,ConfirmedRaw!CJ:CJ)</f>
        <v>1070</v>
      </c>
      <c r="CI87">
        <f>SUMIF(ConfirmedRaw!$B:$B,$B87,ConfirmedRaw!CK:CK)</f>
        <v>1091</v>
      </c>
      <c r="CJ87">
        <f>SUMIF(ConfirmedRaw!$B:$B,$B87,ConfirmedRaw!CL:CL)</f>
        <v>1128</v>
      </c>
      <c r="CK87">
        <f>SUMIF(ConfirmedRaw!$B:$B,$B87,ConfirmedRaw!CM:CM)</f>
        <v>1149</v>
      </c>
      <c r="CL87">
        <f>SUMIF(ConfirmedRaw!$B:$B,$B87,ConfirmedRaw!CN:CN)</f>
        <v>1239</v>
      </c>
      <c r="CM87">
        <f>SUMIF(ConfirmedRaw!$B:$B,$B87,ConfirmedRaw!CO:CO)</f>
        <v>1298</v>
      </c>
      <c r="CN87">
        <f>SUMIF(ConfirmedRaw!$B:$B,$B87,ConfirmedRaw!CP:CP)</f>
        <v>1326</v>
      </c>
      <c r="CO87">
        <f>SUMIF(ConfirmedRaw!$B:$B,$B87,ConfirmedRaw!CQ:CQ)</f>
        <v>0</v>
      </c>
      <c r="CP87">
        <f>SUMIF(ConfirmedRaw!$B:$B,$B87,ConfirmedRaw!CR:CR)</f>
        <v>0</v>
      </c>
      <c r="CQ87">
        <f>SUMIF(ConfirmedRaw!$B:$B,$B87,ConfirmedRaw!CS:CS)</f>
        <v>0</v>
      </c>
      <c r="CR87">
        <f>SUMIF(ConfirmedRaw!$B:$B,$B87,ConfirmedRaw!CT:CT)</f>
        <v>0</v>
      </c>
      <c r="CS87">
        <f>SUMIF(ConfirmedRaw!$B:$B,$B87,ConfirmedRaw!CU:CU)</f>
        <v>0</v>
      </c>
      <c r="CT87">
        <f>SUMIF(ConfirmedRaw!$B:$B,$B87,ConfirmedRaw!CV:CV)</f>
        <v>0</v>
      </c>
      <c r="CU87">
        <f>SUMIF(ConfirmedRaw!$B:$B,$B87,ConfirmedRaw!CW:CW)</f>
        <v>0</v>
      </c>
      <c r="CV87">
        <f>SUMIF(ConfirmedRaw!$B:$B,$B87,ConfirmedRaw!CX:CX)</f>
        <v>0</v>
      </c>
      <c r="CW87">
        <f>SUMIF(ConfirmedRaw!$B:$B,$B87,ConfirmedRaw!CY:CY)</f>
        <v>0</v>
      </c>
      <c r="CX87">
        <f>SUMIF(ConfirmedRaw!$B:$B,$B87,ConfirmedRaw!CZ:CZ)</f>
        <v>0</v>
      </c>
      <c r="CY87">
        <f>SUMIF(ConfirmedRaw!$B:$B,$B87,ConfirmedRaw!DA:DA)</f>
        <v>0</v>
      </c>
      <c r="CZ87">
        <f>SUMIF(ConfirmedRaw!$B:$B,$B87,ConfirmedRaw!DB:DB)</f>
        <v>0</v>
      </c>
      <c r="DA87">
        <f>SUMIF(ConfirmedRaw!$B:$B,$B87,ConfirmedRaw!DC:DC)</f>
        <v>0</v>
      </c>
      <c r="DB87">
        <f>SUMIF(ConfirmedRaw!$B:$B,$B87,ConfirmedRaw!DD:DD)</f>
        <v>0</v>
      </c>
      <c r="DC87">
        <f>SUMIF(ConfirmedRaw!$B:$B,$B87,ConfirmedRaw!DE:DE)</f>
        <v>0</v>
      </c>
      <c r="DD87">
        <f>SUMIF(ConfirmedRaw!$B:$B,$B87,ConfirmedRaw!DF:DF)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423</v>
      </c>
      <c r="BV88">
        <f>SUMIF(ConfirmedRaw!$B:$B,$B88,ConfirmedRaw!BX:BX)</f>
        <v>505</v>
      </c>
      <c r="BW88">
        <f>SUMIF(ConfirmedRaw!$B:$B,$B88,ConfirmedRaw!BY:BY)</f>
        <v>591</v>
      </c>
      <c r="BX88">
        <f>SUMIF(ConfirmedRaw!$B:$B,$B88,ConfirmedRaw!BZ:BZ)</f>
        <v>752</v>
      </c>
      <c r="BY88">
        <f>SUMIF(ConfirmedRaw!$B:$B,$B88,ConfirmedRaw!CA:CA)</f>
        <v>864</v>
      </c>
      <c r="BZ88">
        <f>SUMIF(ConfirmedRaw!$B:$B,$B88,ConfirmedRaw!CB:CB)</f>
        <v>965</v>
      </c>
      <c r="CA88">
        <f>SUMIF(ConfirmedRaw!$B:$B,$B88,ConfirmedRaw!CC:CC)</f>
        <v>1056</v>
      </c>
      <c r="CB88">
        <f>SUMIF(ConfirmedRaw!$B:$B,$B88,ConfirmedRaw!CD:CD)</f>
        <v>1174</v>
      </c>
      <c r="CC88">
        <f>SUMIF(ConfirmedRaw!$B:$B,$B88,ConfirmedRaw!CE:CE)</f>
        <v>1289</v>
      </c>
      <c r="CD88">
        <f>SUMIF(ConfirmedRaw!$B:$B,$B88,ConfirmedRaw!CF:CF)</f>
        <v>1438</v>
      </c>
      <c r="CE88">
        <f>SUMIF(ConfirmedRaw!$B:$B,$B88,ConfirmedRaw!CG:CG)</f>
        <v>1560</v>
      </c>
      <c r="CF88">
        <f>SUMIF(ConfirmedRaw!$B:$B,$B88,ConfirmedRaw!CH:CH)</f>
        <v>1662</v>
      </c>
      <c r="CG88">
        <f>SUMIF(ConfirmedRaw!$B:$B,$B88,ConfirmedRaw!CI:CI)</f>
        <v>1712</v>
      </c>
      <c r="CH88">
        <f>SUMIF(ConfirmedRaw!$B:$B,$B88,ConfirmedRaw!CJ:CJ)</f>
        <v>1934</v>
      </c>
      <c r="CI88">
        <f>SUMIF(ConfirmedRaw!$B:$B,$B88,ConfirmedRaw!CK:CK)</f>
        <v>2049</v>
      </c>
      <c r="CJ88">
        <f>SUMIF(ConfirmedRaw!$B:$B,$B88,ConfirmedRaw!CL:CL)</f>
        <v>2154</v>
      </c>
      <c r="CK88">
        <f>SUMIF(ConfirmedRaw!$B:$B,$B88,ConfirmedRaw!CM:CM)</f>
        <v>2264</v>
      </c>
      <c r="CL88">
        <f>SUMIF(ConfirmedRaw!$B:$B,$B88,ConfirmedRaw!CN:CN)</f>
        <v>2378</v>
      </c>
      <c r="CM88">
        <f>SUMIF(ConfirmedRaw!$B:$B,$B88,ConfirmedRaw!CO:CO)</f>
        <v>2472</v>
      </c>
      <c r="CN88">
        <f>SUMIF(ConfirmedRaw!$B:$B,$B88,ConfirmedRaw!CP:CP)</f>
        <v>2548</v>
      </c>
      <c r="CO88">
        <f>SUMIF(ConfirmedRaw!$B:$B,$B88,ConfirmedRaw!CQ:CQ)</f>
        <v>0</v>
      </c>
      <c r="CP88">
        <f>SUMIF(ConfirmedRaw!$B:$B,$B88,ConfirmedRaw!CR:CR)</f>
        <v>0</v>
      </c>
      <c r="CQ88">
        <f>SUMIF(ConfirmedRaw!$B:$B,$B88,ConfirmedRaw!CS:CS)</f>
        <v>0</v>
      </c>
      <c r="CR88">
        <f>SUMIF(ConfirmedRaw!$B:$B,$B88,ConfirmedRaw!CT:CT)</f>
        <v>0</v>
      </c>
      <c r="CS88">
        <f>SUMIF(ConfirmedRaw!$B:$B,$B88,ConfirmedRaw!CU:CU)</f>
        <v>0</v>
      </c>
      <c r="CT88">
        <f>SUMIF(ConfirmedRaw!$B:$B,$B88,ConfirmedRaw!CV:CV)</f>
        <v>0</v>
      </c>
      <c r="CU88">
        <f>SUMIF(ConfirmedRaw!$B:$B,$B88,ConfirmedRaw!CW:CW)</f>
        <v>0</v>
      </c>
      <c r="CV88">
        <f>SUMIF(ConfirmedRaw!$B:$B,$B88,ConfirmedRaw!CX:CX)</f>
        <v>0</v>
      </c>
      <c r="CW88">
        <f>SUMIF(ConfirmedRaw!$B:$B,$B88,ConfirmedRaw!CY:CY)</f>
        <v>0</v>
      </c>
      <c r="CX88">
        <f>SUMIF(ConfirmedRaw!$B:$B,$B88,ConfirmedRaw!CZ:CZ)</f>
        <v>0</v>
      </c>
      <c r="CY88">
        <f>SUMIF(ConfirmedRaw!$B:$B,$B88,ConfirmedRaw!DA:DA)</f>
        <v>0</v>
      </c>
      <c r="CZ88">
        <f>SUMIF(ConfirmedRaw!$B:$B,$B88,ConfirmedRaw!DB:DB)</f>
        <v>0</v>
      </c>
      <c r="DA88">
        <f>SUMIF(ConfirmedRaw!$B:$B,$B88,ConfirmedRaw!DC:DC)</f>
        <v>0</v>
      </c>
      <c r="DB88">
        <f>SUMIF(ConfirmedRaw!$B:$B,$B88,ConfirmedRaw!DD:DD)</f>
        <v>0</v>
      </c>
      <c r="DC88">
        <f>SUMIF(ConfirmedRaw!$B:$B,$B88,ConfirmedRaw!DE:DE)</f>
        <v>0</v>
      </c>
      <c r="DD88">
        <f>SUMIF(ConfirmedRaw!$B:$B,$B88,ConfirmedRaw!DF:DF)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69</v>
      </c>
      <c r="BV89">
        <f>SUMIF(ConfirmedRaw!$B:$B,$B89,ConfirmedRaw!BX:BX)</f>
        <v>77</v>
      </c>
      <c r="BW89">
        <f>SUMIF(ConfirmedRaw!$B:$B,$B89,ConfirmedRaw!BY:BY)</f>
        <v>92</v>
      </c>
      <c r="BX89">
        <f>SUMIF(ConfirmedRaw!$B:$B,$B89,ConfirmedRaw!BZ:BZ)</f>
        <v>96</v>
      </c>
      <c r="BY89">
        <f>SUMIF(ConfirmedRaw!$B:$B,$B89,ConfirmedRaw!CA:CA)</f>
        <v>104</v>
      </c>
      <c r="BZ89">
        <f>SUMIF(ConfirmedRaw!$B:$B,$B89,ConfirmedRaw!CB:CB)</f>
        <v>113</v>
      </c>
      <c r="CA89">
        <f>SUMIF(ConfirmedRaw!$B:$B,$B89,ConfirmedRaw!CC:CC)</f>
        <v>115</v>
      </c>
      <c r="CB89">
        <f>SUMIF(ConfirmedRaw!$B:$B,$B89,ConfirmedRaw!CD:CD)</f>
        <v>119</v>
      </c>
      <c r="CC89">
        <f>SUMIF(ConfirmedRaw!$B:$B,$B89,ConfirmedRaw!CE:CE)</f>
        <v>124</v>
      </c>
      <c r="CD89">
        <f>SUMIF(ConfirmedRaw!$B:$B,$B89,ConfirmedRaw!CF:CF)</f>
        <v>129</v>
      </c>
      <c r="CE89">
        <f>SUMIF(ConfirmedRaw!$B:$B,$B89,ConfirmedRaw!CG:CG)</f>
        <v>133</v>
      </c>
      <c r="CF89">
        <f>SUMIF(ConfirmedRaw!$B:$B,$B89,ConfirmedRaw!CH:CH)</f>
        <v>134</v>
      </c>
      <c r="CG89">
        <f>SUMIF(ConfirmedRaw!$B:$B,$B89,ConfirmedRaw!CI:CI)</f>
        <v>147</v>
      </c>
      <c r="CH89">
        <f>SUMIF(ConfirmedRaw!$B:$B,$B89,ConfirmedRaw!CJ:CJ)</f>
        <v>159</v>
      </c>
      <c r="CI89">
        <f>SUMIF(ConfirmedRaw!$B:$B,$B89,ConfirmedRaw!CK:CK)</f>
        <v>161</v>
      </c>
      <c r="CJ89">
        <f>SUMIF(ConfirmedRaw!$B:$B,$B89,ConfirmedRaw!CL:CL)</f>
        <v>174</v>
      </c>
      <c r="CK89">
        <f>SUMIF(ConfirmedRaw!$B:$B,$B89,ConfirmedRaw!CM:CM)</f>
        <v>199</v>
      </c>
      <c r="CL89">
        <f>SUMIF(ConfirmedRaw!$B:$B,$B89,ConfirmedRaw!CN:CN)</f>
        <v>202</v>
      </c>
      <c r="CM89">
        <f>SUMIF(ConfirmedRaw!$B:$B,$B89,ConfirmedRaw!CO:CO)</f>
        <v>206</v>
      </c>
      <c r="CN89">
        <f>SUMIF(ConfirmedRaw!$B:$B,$B89,ConfirmedRaw!CP:CP)</f>
        <v>208</v>
      </c>
      <c r="CO89">
        <f>SUMIF(ConfirmedRaw!$B:$B,$B89,ConfirmedRaw!CQ:CQ)</f>
        <v>0</v>
      </c>
      <c r="CP89">
        <f>SUMIF(ConfirmedRaw!$B:$B,$B89,ConfirmedRaw!CR:CR)</f>
        <v>0</v>
      </c>
      <c r="CQ89">
        <f>SUMIF(ConfirmedRaw!$B:$B,$B89,ConfirmedRaw!CS:CS)</f>
        <v>0</v>
      </c>
      <c r="CR89">
        <f>SUMIF(ConfirmedRaw!$B:$B,$B89,ConfirmedRaw!CT:CT)</f>
        <v>0</v>
      </c>
      <c r="CS89">
        <f>SUMIF(ConfirmedRaw!$B:$B,$B89,ConfirmedRaw!CU:CU)</f>
        <v>0</v>
      </c>
      <c r="CT89">
        <f>SUMIF(ConfirmedRaw!$B:$B,$B89,ConfirmedRaw!CV:CV)</f>
        <v>0</v>
      </c>
      <c r="CU89">
        <f>SUMIF(ConfirmedRaw!$B:$B,$B89,ConfirmedRaw!CW:CW)</f>
        <v>0</v>
      </c>
      <c r="CV89">
        <f>SUMIF(ConfirmedRaw!$B:$B,$B89,ConfirmedRaw!CX:CX)</f>
        <v>0</v>
      </c>
      <c r="CW89">
        <f>SUMIF(ConfirmedRaw!$B:$B,$B89,ConfirmedRaw!CY:CY)</f>
        <v>0</v>
      </c>
      <c r="CX89">
        <f>SUMIF(ConfirmedRaw!$B:$B,$B89,ConfirmedRaw!CZ:CZ)</f>
        <v>0</v>
      </c>
      <c r="CY89">
        <f>SUMIF(ConfirmedRaw!$B:$B,$B89,ConfirmedRaw!DA:DA)</f>
        <v>0</v>
      </c>
      <c r="CZ89">
        <f>SUMIF(ConfirmedRaw!$B:$B,$B89,ConfirmedRaw!DB:DB)</f>
        <v>0</v>
      </c>
      <c r="DA89">
        <f>SUMIF(ConfirmedRaw!$B:$B,$B89,ConfirmedRaw!DC:DC)</f>
        <v>0</v>
      </c>
      <c r="DB89">
        <f>SUMIF(ConfirmedRaw!$B:$B,$B89,ConfirmedRaw!DD:DD)</f>
        <v>0</v>
      </c>
      <c r="DC89">
        <f>SUMIF(ConfirmedRaw!$B:$B,$B89,ConfirmedRaw!DE:DE)</f>
        <v>0</v>
      </c>
      <c r="DD89">
        <f>SUMIF(ConfirmedRaw!$B:$B,$B89,ConfirmedRaw!DF:DF)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146</v>
      </c>
      <c r="BV90">
        <f>SUMIF(ConfirmedRaw!$B:$B,$B90,ConfirmedRaw!BX:BX)</f>
        <v>151</v>
      </c>
      <c r="BW90">
        <f>SUMIF(ConfirmedRaw!$B:$B,$B90,ConfirmedRaw!BY:BY)</f>
        <v>159</v>
      </c>
      <c r="BX90">
        <f>SUMIF(ConfirmedRaw!$B:$B,$B90,ConfirmedRaw!BZ:BZ)</f>
        <v>166</v>
      </c>
      <c r="BY90">
        <f>SUMIF(ConfirmedRaw!$B:$B,$B90,ConfirmedRaw!CA:CA)</f>
        <v>176</v>
      </c>
      <c r="BZ90">
        <f>SUMIF(ConfirmedRaw!$B:$B,$B90,ConfirmedRaw!CB:CB)</f>
        <v>178</v>
      </c>
      <c r="CA90">
        <f>SUMIF(ConfirmedRaw!$B:$B,$B90,ConfirmedRaw!CC:CC)</f>
        <v>185</v>
      </c>
      <c r="CB90">
        <f>SUMIF(ConfirmedRaw!$B:$B,$B90,ConfirmedRaw!CD:CD)</f>
        <v>189</v>
      </c>
      <c r="CC90">
        <f>SUMIF(ConfirmedRaw!$B:$B,$B90,ConfirmedRaw!CE:CE)</f>
        <v>190</v>
      </c>
      <c r="CD90">
        <f>SUMIF(ConfirmedRaw!$B:$B,$B90,ConfirmedRaw!CF:CF)</f>
        <v>190</v>
      </c>
      <c r="CE90">
        <f>SUMIF(ConfirmedRaw!$B:$B,$B90,ConfirmedRaw!CG:CG)</f>
        <v>198</v>
      </c>
      <c r="CF90">
        <f>SUMIF(ConfirmedRaw!$B:$B,$B90,ConfirmedRaw!CH:CH)</f>
        <v>210</v>
      </c>
      <c r="CG90">
        <f>SUMIF(ConfirmedRaw!$B:$B,$B90,ConfirmedRaw!CI:CI)</f>
        <v>217</v>
      </c>
      <c r="CH90">
        <f>SUMIF(ConfirmedRaw!$B:$B,$B90,ConfirmedRaw!CJ:CJ)</f>
        <v>233</v>
      </c>
      <c r="CI90">
        <f>SUMIF(ConfirmedRaw!$B:$B,$B90,ConfirmedRaw!CK:CK)</f>
        <v>238</v>
      </c>
      <c r="CJ90">
        <f>SUMIF(ConfirmedRaw!$B:$B,$B90,ConfirmedRaw!CL:CL)</f>
        <v>238</v>
      </c>
      <c r="CK90">
        <f>SUMIF(ConfirmedRaw!$B:$B,$B90,ConfirmedRaw!CM:CM)</f>
        <v>244</v>
      </c>
      <c r="CL90">
        <f>SUMIF(ConfirmedRaw!$B:$B,$B90,ConfirmedRaw!CN:CN)</f>
        <v>254</v>
      </c>
      <c r="CM90">
        <f>SUMIF(ConfirmedRaw!$B:$B,$B90,ConfirmedRaw!CO:CO)</f>
        <v>271</v>
      </c>
      <c r="CN90">
        <f>SUMIF(ConfirmedRaw!$B:$B,$B90,ConfirmedRaw!CP:CP)</f>
        <v>304</v>
      </c>
      <c r="CO90">
        <f>SUMIF(ConfirmedRaw!$B:$B,$B90,ConfirmedRaw!CQ:CQ)</f>
        <v>0</v>
      </c>
      <c r="CP90">
        <f>SUMIF(ConfirmedRaw!$B:$B,$B90,ConfirmedRaw!CR:CR)</f>
        <v>0</v>
      </c>
      <c r="CQ90">
        <f>SUMIF(ConfirmedRaw!$B:$B,$B90,ConfirmedRaw!CS:CS)</f>
        <v>0</v>
      </c>
      <c r="CR90">
        <f>SUMIF(ConfirmedRaw!$B:$B,$B90,ConfirmedRaw!CT:CT)</f>
        <v>0</v>
      </c>
      <c r="CS90">
        <f>SUMIF(ConfirmedRaw!$B:$B,$B90,ConfirmedRaw!CU:CU)</f>
        <v>0</v>
      </c>
      <c r="CT90">
        <f>SUMIF(ConfirmedRaw!$B:$B,$B90,ConfirmedRaw!CV:CV)</f>
        <v>0</v>
      </c>
      <c r="CU90">
        <f>SUMIF(ConfirmedRaw!$B:$B,$B90,ConfirmedRaw!CW:CW)</f>
        <v>0</v>
      </c>
      <c r="CV90">
        <f>SUMIF(ConfirmedRaw!$B:$B,$B90,ConfirmedRaw!CX:CX)</f>
        <v>0</v>
      </c>
      <c r="CW90">
        <f>SUMIF(ConfirmedRaw!$B:$B,$B90,ConfirmedRaw!CY:CY)</f>
        <v>0</v>
      </c>
      <c r="CX90">
        <f>SUMIF(ConfirmedRaw!$B:$B,$B90,ConfirmedRaw!CZ:CZ)</f>
        <v>0</v>
      </c>
      <c r="CY90">
        <f>SUMIF(ConfirmedRaw!$B:$B,$B90,ConfirmedRaw!DA:DA)</f>
        <v>0</v>
      </c>
      <c r="CZ90">
        <f>SUMIF(ConfirmedRaw!$B:$B,$B90,ConfirmedRaw!DB:DB)</f>
        <v>0</v>
      </c>
      <c r="DA90">
        <f>SUMIF(ConfirmedRaw!$B:$B,$B90,ConfirmedRaw!DC:DC)</f>
        <v>0</v>
      </c>
      <c r="DB90">
        <f>SUMIF(ConfirmedRaw!$B:$B,$B90,ConfirmedRaw!DD:DD)</f>
        <v>0</v>
      </c>
      <c r="DC90">
        <f>SUMIF(ConfirmedRaw!$B:$B,$B90,ConfirmedRaw!DE:DE)</f>
        <v>0</v>
      </c>
      <c r="DD90">
        <f>SUMIF(ConfirmedRaw!$B:$B,$B90,ConfirmedRaw!DF:DF)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109</v>
      </c>
      <c r="BV91">
        <f>SUMIF(ConfirmedRaw!$B:$B,$B91,ConfirmedRaw!BX:BX)</f>
        <v>110</v>
      </c>
      <c r="BW91">
        <f>SUMIF(ConfirmedRaw!$B:$B,$B91,ConfirmedRaw!BY:BY)</f>
        <v>114</v>
      </c>
      <c r="BX91">
        <f>SUMIF(ConfirmedRaw!$B:$B,$B91,ConfirmedRaw!BZ:BZ)</f>
        <v>114</v>
      </c>
      <c r="BY91">
        <f>SUMIF(ConfirmedRaw!$B:$B,$B91,ConfirmedRaw!CA:CA)</f>
        <v>114</v>
      </c>
      <c r="BZ91">
        <f>SUMIF(ConfirmedRaw!$B:$B,$B91,ConfirmedRaw!CB:CB)</f>
        <v>114</v>
      </c>
      <c r="CA91">
        <f>SUMIF(ConfirmedRaw!$B:$B,$B91,ConfirmedRaw!CC:CC)</f>
        <v>115</v>
      </c>
      <c r="CB91">
        <f>SUMIF(ConfirmedRaw!$B:$B,$B91,ConfirmedRaw!CD:CD)</f>
        <v>117</v>
      </c>
      <c r="CC91">
        <f>SUMIF(ConfirmedRaw!$B:$B,$B91,ConfirmedRaw!CE:CE)</f>
        <v>119</v>
      </c>
      <c r="CD91">
        <f>SUMIF(ConfirmedRaw!$B:$B,$B91,ConfirmedRaw!CF:CF)</f>
        <v>119</v>
      </c>
      <c r="CE91">
        <f>SUMIF(ConfirmedRaw!$B:$B,$B91,ConfirmedRaw!CG:CG)</f>
        <v>120</v>
      </c>
      <c r="CF91">
        <f>SUMIF(ConfirmedRaw!$B:$B,$B91,ConfirmedRaw!CH:CH)</f>
        <v>122</v>
      </c>
      <c r="CG91">
        <f>SUMIF(ConfirmedRaw!$B:$B,$B91,ConfirmedRaw!CI:CI)</f>
        <v>122</v>
      </c>
      <c r="CH91">
        <f>SUMIF(ConfirmedRaw!$B:$B,$B91,ConfirmedRaw!CJ:CJ)</f>
        <v>122</v>
      </c>
      <c r="CI91">
        <f>SUMIF(ConfirmedRaw!$B:$B,$B91,ConfirmedRaw!CK:CK)</f>
        <v>122</v>
      </c>
      <c r="CJ91">
        <f>SUMIF(ConfirmedRaw!$B:$B,$B91,ConfirmedRaw!CL:CL)</f>
        <v>122</v>
      </c>
      <c r="CK91">
        <f>SUMIF(ConfirmedRaw!$B:$B,$B91,ConfirmedRaw!CM:CM)</f>
        <v>122</v>
      </c>
      <c r="CL91">
        <f>SUMIF(ConfirmedRaw!$B:$B,$B91,ConfirmedRaw!CN:CN)</f>
        <v>122</v>
      </c>
      <c r="CM91">
        <f>SUMIF(ConfirmedRaw!$B:$B,$B91,ConfirmedRaw!CO:CO)</f>
        <v>122</v>
      </c>
      <c r="CN91">
        <f>SUMIF(ConfirmedRaw!$B:$B,$B91,ConfirmedRaw!CP:CP)</f>
        <v>122</v>
      </c>
      <c r="CO91">
        <f>SUMIF(ConfirmedRaw!$B:$B,$B91,ConfirmedRaw!CQ:CQ)</f>
        <v>0</v>
      </c>
      <c r="CP91">
        <f>SUMIF(ConfirmedRaw!$B:$B,$B91,ConfirmedRaw!CR:CR)</f>
        <v>0</v>
      </c>
      <c r="CQ91">
        <f>SUMIF(ConfirmedRaw!$B:$B,$B91,ConfirmedRaw!CS:CS)</f>
        <v>0</v>
      </c>
      <c r="CR91">
        <f>SUMIF(ConfirmedRaw!$B:$B,$B91,ConfirmedRaw!CT:CT)</f>
        <v>0</v>
      </c>
      <c r="CS91">
        <f>SUMIF(ConfirmedRaw!$B:$B,$B91,ConfirmedRaw!CU:CU)</f>
        <v>0</v>
      </c>
      <c r="CT91">
        <f>SUMIF(ConfirmedRaw!$B:$B,$B91,ConfirmedRaw!CV:CV)</f>
        <v>0</v>
      </c>
      <c r="CU91">
        <f>SUMIF(ConfirmedRaw!$B:$B,$B91,ConfirmedRaw!CW:CW)</f>
        <v>0</v>
      </c>
      <c r="CV91">
        <f>SUMIF(ConfirmedRaw!$B:$B,$B91,ConfirmedRaw!CX:CX)</f>
        <v>0</v>
      </c>
      <c r="CW91">
        <f>SUMIF(ConfirmedRaw!$B:$B,$B91,ConfirmedRaw!CY:CY)</f>
        <v>0</v>
      </c>
      <c r="CX91">
        <f>SUMIF(ConfirmedRaw!$B:$B,$B91,ConfirmedRaw!CZ:CZ)</f>
        <v>0</v>
      </c>
      <c r="CY91">
        <f>SUMIF(ConfirmedRaw!$B:$B,$B91,ConfirmedRaw!DA:DA)</f>
        <v>0</v>
      </c>
      <c r="CZ91">
        <f>SUMIF(ConfirmedRaw!$B:$B,$B91,ConfirmedRaw!DB:DB)</f>
        <v>0</v>
      </c>
      <c r="DA91">
        <f>SUMIF(ConfirmedRaw!$B:$B,$B91,ConfirmedRaw!DC:DC)</f>
        <v>0</v>
      </c>
      <c r="DB91">
        <f>SUMIF(ConfirmedRaw!$B:$B,$B91,ConfirmedRaw!DD:DD)</f>
        <v>0</v>
      </c>
      <c r="DC91">
        <f>SUMIF(ConfirmedRaw!$B:$B,$B91,ConfirmedRaw!DE:DE)</f>
        <v>0</v>
      </c>
      <c r="DD91">
        <f>SUMIF(ConfirmedRaw!$B:$B,$B91,ConfirmedRaw!DF:DF)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1284</v>
      </c>
      <c r="BV92">
        <f>SUMIF(ConfirmedRaw!$B:$B,$B92,ConfirmedRaw!BX:BX)</f>
        <v>1380</v>
      </c>
      <c r="BW92">
        <f>SUMIF(ConfirmedRaw!$B:$B,$B92,ConfirmedRaw!BY:BY)</f>
        <v>1488</v>
      </c>
      <c r="BX92">
        <f>SUMIF(ConfirmedRaw!$B:$B,$B92,ConfirmedRaw!BZ:BZ)</f>
        <v>1488</v>
      </c>
      <c r="BY92">
        <f>SUMIF(ConfirmedRaw!$B:$B,$B92,ConfirmedRaw!CA:CA)</f>
        <v>1745</v>
      </c>
      <c r="BZ92">
        <f>SUMIF(ConfirmedRaw!$B:$B,$B92,ConfirmedRaw!CB:CB)</f>
        <v>1828</v>
      </c>
      <c r="CA92">
        <f>SUMIF(ConfirmedRaw!$B:$B,$B92,ConfirmedRaw!CC:CC)</f>
        <v>1956</v>
      </c>
      <c r="CB92">
        <f>SUMIF(ConfirmedRaw!$B:$B,$B92,ConfirmedRaw!CD:CD)</f>
        <v>2111</v>
      </c>
      <c r="CC92">
        <f>SUMIF(ConfirmedRaw!$B:$B,$B92,ConfirmedRaw!CE:CE)</f>
        <v>2349</v>
      </c>
      <c r="CD92">
        <f>SUMIF(ConfirmedRaw!$B:$B,$B92,ConfirmedRaw!CF:CF)</f>
        <v>2620</v>
      </c>
      <c r="CE92">
        <f>SUMIF(ConfirmedRaw!$B:$B,$B92,ConfirmedRaw!CG:CG)</f>
        <v>2759</v>
      </c>
      <c r="CF92">
        <f>SUMIF(ConfirmedRaw!$B:$B,$B92,ConfirmedRaw!CH:CH)</f>
        <v>2967</v>
      </c>
      <c r="CG92">
        <f>SUMIF(ConfirmedRaw!$B:$B,$B92,ConfirmedRaw!CI:CI)</f>
        <v>3167</v>
      </c>
      <c r="CH92">
        <f>SUMIF(ConfirmedRaw!$B:$B,$B92,ConfirmedRaw!CJ:CJ)</f>
        <v>3286</v>
      </c>
      <c r="CI92">
        <f>SUMIF(ConfirmedRaw!$B:$B,$B92,ConfirmedRaw!CK:CK)</f>
        <v>3614</v>
      </c>
      <c r="CJ92">
        <f>SUMIF(ConfirmedRaw!$B:$B,$B92,ConfirmedRaw!CL:CL)</f>
        <v>3755</v>
      </c>
      <c r="CK92">
        <f>SUMIF(ConfirmedRaw!$B:$B,$B92,ConfirmedRaw!CM:CM)</f>
        <v>4126</v>
      </c>
      <c r="CL92">
        <f>SUMIF(ConfirmedRaw!$B:$B,$B92,ConfirmedRaw!CN:CN)</f>
        <v>4335</v>
      </c>
      <c r="CM92">
        <f>SUMIF(ConfirmedRaw!$B:$B,$B92,ConfirmedRaw!CO:CO)</f>
        <v>4680</v>
      </c>
      <c r="CN92">
        <f>SUMIF(ConfirmedRaw!$B:$B,$B92,ConfirmedRaw!CP:CP)</f>
        <v>4964</v>
      </c>
      <c r="CO92">
        <f>SUMIF(ConfirmedRaw!$B:$B,$B92,ConfirmedRaw!CQ:CQ)</f>
        <v>0</v>
      </c>
      <c r="CP92">
        <f>SUMIF(ConfirmedRaw!$B:$B,$B92,ConfirmedRaw!CR:CR)</f>
        <v>0</v>
      </c>
      <c r="CQ92">
        <f>SUMIF(ConfirmedRaw!$B:$B,$B92,ConfirmedRaw!CS:CS)</f>
        <v>0</v>
      </c>
      <c r="CR92">
        <f>SUMIF(ConfirmedRaw!$B:$B,$B92,ConfirmedRaw!CT:CT)</f>
        <v>0</v>
      </c>
      <c r="CS92">
        <f>SUMIF(ConfirmedRaw!$B:$B,$B92,ConfirmedRaw!CU:CU)</f>
        <v>0</v>
      </c>
      <c r="CT92">
        <f>SUMIF(ConfirmedRaw!$B:$B,$B92,ConfirmedRaw!CV:CV)</f>
        <v>0</v>
      </c>
      <c r="CU92">
        <f>SUMIF(ConfirmedRaw!$B:$B,$B92,ConfirmedRaw!CW:CW)</f>
        <v>0</v>
      </c>
      <c r="CV92">
        <f>SUMIF(ConfirmedRaw!$B:$B,$B92,ConfirmedRaw!CX:CX)</f>
        <v>0</v>
      </c>
      <c r="CW92">
        <f>SUMIF(ConfirmedRaw!$B:$B,$B92,ConfirmedRaw!CY:CY)</f>
        <v>0</v>
      </c>
      <c r="CX92">
        <f>SUMIF(ConfirmedRaw!$B:$B,$B92,ConfirmedRaw!CZ:CZ)</f>
        <v>0</v>
      </c>
      <c r="CY92">
        <f>SUMIF(ConfirmedRaw!$B:$B,$B92,ConfirmedRaw!DA:DA)</f>
        <v>0</v>
      </c>
      <c r="CZ92">
        <f>SUMIF(ConfirmedRaw!$B:$B,$B92,ConfirmedRaw!DB:DB)</f>
        <v>0</v>
      </c>
      <c r="DA92">
        <f>SUMIF(ConfirmedRaw!$B:$B,$B92,ConfirmedRaw!DC:DC)</f>
        <v>0</v>
      </c>
      <c r="DB92">
        <f>SUMIF(ConfirmedRaw!$B:$B,$B92,ConfirmedRaw!DD:DD)</f>
        <v>0</v>
      </c>
      <c r="DC92">
        <f>SUMIF(ConfirmedRaw!$B:$B,$B92,ConfirmedRaw!DE:DE)</f>
        <v>0</v>
      </c>
      <c r="DD92">
        <f>SUMIF(ConfirmedRaw!$B:$B,$B92,ConfirmedRaw!DF:DF)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  <c r="BV93">
        <f>SUMIF(ConfirmedRaw!$B:$B,$B93,ConfirmedRaw!BX:BX)</f>
        <v>0</v>
      </c>
      <c r="BW93">
        <f>SUMIF(ConfirmedRaw!$B:$B,$B93,ConfirmedRaw!BY:BY)</f>
        <v>0</v>
      </c>
      <c r="BX93">
        <f>SUMIF(ConfirmedRaw!$B:$B,$B93,ConfirmedRaw!BZ:BZ)</f>
        <v>0</v>
      </c>
      <c r="BY93">
        <f>SUMIF(ConfirmedRaw!$B:$B,$B93,ConfirmedRaw!CA:CA)</f>
        <v>0</v>
      </c>
      <c r="BZ93">
        <f>SUMIF(ConfirmedRaw!$B:$B,$B93,ConfirmedRaw!CB:CB)</f>
        <v>0</v>
      </c>
      <c r="CA93">
        <f>SUMIF(ConfirmedRaw!$B:$B,$B93,ConfirmedRaw!CC:CC)</f>
        <v>0</v>
      </c>
      <c r="CB93">
        <f>SUMIF(ConfirmedRaw!$B:$B,$B93,ConfirmedRaw!CD:CD)</f>
        <v>0</v>
      </c>
      <c r="CC93">
        <f>SUMIF(ConfirmedRaw!$B:$B,$B93,ConfirmedRaw!CE:CE)</f>
        <v>0</v>
      </c>
      <c r="CD93">
        <f>SUMIF(ConfirmedRaw!$B:$B,$B93,ConfirmedRaw!CF:CF)</f>
        <v>0</v>
      </c>
      <c r="CE93">
        <f>SUMIF(ConfirmedRaw!$B:$B,$B93,ConfirmedRaw!CG:CG)</f>
        <v>0</v>
      </c>
      <c r="CF93">
        <f>SUMIF(ConfirmedRaw!$B:$B,$B93,ConfirmedRaw!CH:CH)</f>
        <v>0</v>
      </c>
      <c r="CG93">
        <f>SUMIF(ConfirmedRaw!$B:$B,$B93,ConfirmedRaw!CI:CI)</f>
        <v>0</v>
      </c>
      <c r="CH93">
        <f>SUMIF(ConfirmedRaw!$B:$B,$B93,ConfirmedRaw!CJ:CJ)</f>
        <v>0</v>
      </c>
      <c r="CI93">
        <f>SUMIF(ConfirmedRaw!$B:$B,$B93,ConfirmedRaw!CK:CK)</f>
        <v>0</v>
      </c>
      <c r="CJ93">
        <f>SUMIF(ConfirmedRaw!$B:$B,$B93,ConfirmedRaw!CL:CL)</f>
        <v>0</v>
      </c>
      <c r="CK93">
        <f>SUMIF(ConfirmedRaw!$B:$B,$B93,ConfirmedRaw!CM:CM)</f>
        <v>0</v>
      </c>
      <c r="CL93">
        <f>SUMIF(ConfirmedRaw!$B:$B,$B93,ConfirmedRaw!CN:CN)</f>
        <v>0</v>
      </c>
      <c r="CM93">
        <f>SUMIF(ConfirmedRaw!$B:$B,$B93,ConfirmedRaw!CO:CO)</f>
        <v>0</v>
      </c>
      <c r="CN93">
        <f>SUMIF(ConfirmedRaw!$B:$B,$B93,ConfirmedRaw!CP:CP)</f>
        <v>0</v>
      </c>
      <c r="CO93">
        <f>SUMIF(ConfirmedRaw!$B:$B,$B93,ConfirmedRaw!CQ:CQ)</f>
        <v>0</v>
      </c>
      <c r="CP93">
        <f>SUMIF(ConfirmedRaw!$B:$B,$B93,ConfirmedRaw!CR:CR)</f>
        <v>0</v>
      </c>
      <c r="CQ93">
        <f>SUMIF(ConfirmedRaw!$B:$B,$B93,ConfirmedRaw!CS:CS)</f>
        <v>0</v>
      </c>
      <c r="CR93">
        <f>SUMIF(ConfirmedRaw!$B:$B,$B93,ConfirmedRaw!CT:CT)</f>
        <v>0</v>
      </c>
      <c r="CS93">
        <f>SUMIF(ConfirmedRaw!$B:$B,$B93,ConfirmedRaw!CU:CU)</f>
        <v>0</v>
      </c>
      <c r="CT93">
        <f>SUMIF(ConfirmedRaw!$B:$B,$B93,ConfirmedRaw!CV:CV)</f>
        <v>0</v>
      </c>
      <c r="CU93">
        <f>SUMIF(ConfirmedRaw!$B:$B,$B93,ConfirmedRaw!CW:CW)</f>
        <v>0</v>
      </c>
      <c r="CV93">
        <f>SUMIF(ConfirmedRaw!$B:$B,$B93,ConfirmedRaw!CX:CX)</f>
        <v>0</v>
      </c>
      <c r="CW93">
        <f>SUMIF(ConfirmedRaw!$B:$B,$B93,ConfirmedRaw!CY:CY)</f>
        <v>0</v>
      </c>
      <c r="CX93">
        <f>SUMIF(ConfirmedRaw!$B:$B,$B93,ConfirmedRaw!CZ:CZ)</f>
        <v>0</v>
      </c>
      <c r="CY93">
        <f>SUMIF(ConfirmedRaw!$B:$B,$B93,ConfirmedRaw!DA:DA)</f>
        <v>0</v>
      </c>
      <c r="CZ93">
        <f>SUMIF(ConfirmedRaw!$B:$B,$B93,ConfirmedRaw!DB:DB)</f>
        <v>0</v>
      </c>
      <c r="DA93">
        <f>SUMIF(ConfirmedRaw!$B:$B,$B93,ConfirmedRaw!DC:DC)</f>
        <v>0</v>
      </c>
      <c r="DB93">
        <f>SUMIF(ConfirmedRaw!$B:$B,$B93,ConfirmedRaw!DD:DD)</f>
        <v>0</v>
      </c>
      <c r="DC93">
        <f>SUMIF(ConfirmedRaw!$B:$B,$B93,ConfirmedRaw!DE:DE)</f>
        <v>0</v>
      </c>
      <c r="DD93">
        <f>SUMIF(ConfirmedRaw!$B:$B,$B93,ConfirmedRaw!DF:DF)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708</v>
      </c>
      <c r="BV94">
        <f>SUMIF(ConfirmedRaw!$B:$B,$B94,ConfirmedRaw!BX:BX)</f>
        <v>797</v>
      </c>
      <c r="BW94">
        <f>SUMIF(ConfirmedRaw!$B:$B,$B94,ConfirmedRaw!BY:BY)</f>
        <v>868</v>
      </c>
      <c r="BX94">
        <f>SUMIF(ConfirmedRaw!$B:$B,$B94,ConfirmedRaw!BZ:BZ)</f>
        <v>950</v>
      </c>
      <c r="BY94">
        <f>SUMIF(ConfirmedRaw!$B:$B,$B94,ConfirmedRaw!CA:CA)</f>
        <v>1039</v>
      </c>
      <c r="BZ94">
        <f>SUMIF(ConfirmedRaw!$B:$B,$B94,ConfirmedRaw!CB:CB)</f>
        <v>1106</v>
      </c>
      <c r="CA94">
        <f>SUMIF(ConfirmedRaw!$B:$B,$B94,ConfirmedRaw!CC:CC)</f>
        <v>1160</v>
      </c>
      <c r="CB94">
        <f>SUMIF(ConfirmedRaw!$B:$B,$B94,ConfirmedRaw!CD:CD)</f>
        <v>1210</v>
      </c>
      <c r="CC94">
        <f>SUMIF(ConfirmedRaw!$B:$B,$B94,ConfirmedRaw!CE:CE)</f>
        <v>1239</v>
      </c>
      <c r="CD94">
        <f>SUMIF(ConfirmedRaw!$B:$B,$B94,ConfirmedRaw!CF:CF)</f>
        <v>1283</v>
      </c>
      <c r="CE94">
        <f>SUMIF(ConfirmedRaw!$B:$B,$B94,ConfirmedRaw!CG:CG)</f>
        <v>1312</v>
      </c>
      <c r="CF94">
        <f>SUMIF(ConfirmedRaw!$B:$B,$B94,ConfirmedRaw!CH:CH)</f>
        <v>1330</v>
      </c>
      <c r="CG94">
        <f>SUMIF(ConfirmedRaw!$B:$B,$B94,ConfirmedRaw!CI:CI)</f>
        <v>1349</v>
      </c>
      <c r="CH94">
        <f>SUMIF(ConfirmedRaw!$B:$B,$B94,ConfirmedRaw!CJ:CJ)</f>
        <v>1366</v>
      </c>
      <c r="CI94">
        <f>SUMIF(ConfirmedRaw!$B:$B,$B94,ConfirmedRaw!CK:CK)</f>
        <v>1386</v>
      </c>
      <c r="CJ94">
        <f>SUMIF(ConfirmedRaw!$B:$B,$B94,ConfirmedRaw!CL:CL)</f>
        <v>1401</v>
      </c>
      <c r="CK94">
        <f>SUMIF(ConfirmedRaw!$B:$B,$B94,ConfirmedRaw!CM:CM)</f>
        <v>1409</v>
      </c>
      <c r="CL94">
        <f>SUMIF(ConfirmedRaw!$B:$B,$B94,ConfirmedRaw!CN:CN)</f>
        <v>1422</v>
      </c>
      <c r="CM94">
        <f>SUMIF(ConfirmedRaw!$B:$B,$B94,ConfirmedRaw!CO:CO)</f>
        <v>1431</v>
      </c>
      <c r="CN94">
        <f>SUMIF(ConfirmedRaw!$B:$B,$B94,ConfirmedRaw!CP:CP)</f>
        <v>1440</v>
      </c>
      <c r="CO94">
        <f>SUMIF(ConfirmedRaw!$B:$B,$B94,ConfirmedRaw!CQ:CQ)</f>
        <v>0</v>
      </c>
      <c r="CP94">
        <f>SUMIF(ConfirmedRaw!$B:$B,$B94,ConfirmedRaw!CR:CR)</f>
        <v>0</v>
      </c>
      <c r="CQ94">
        <f>SUMIF(ConfirmedRaw!$B:$B,$B94,ConfirmedRaw!CS:CS)</f>
        <v>0</v>
      </c>
      <c r="CR94">
        <f>SUMIF(ConfirmedRaw!$B:$B,$B94,ConfirmedRaw!CT:CT)</f>
        <v>0</v>
      </c>
      <c r="CS94">
        <f>SUMIF(ConfirmedRaw!$B:$B,$B94,ConfirmedRaw!CU:CU)</f>
        <v>0</v>
      </c>
      <c r="CT94">
        <f>SUMIF(ConfirmedRaw!$B:$B,$B94,ConfirmedRaw!CV:CV)</f>
        <v>0</v>
      </c>
      <c r="CU94">
        <f>SUMIF(ConfirmedRaw!$B:$B,$B94,ConfirmedRaw!CW:CW)</f>
        <v>0</v>
      </c>
      <c r="CV94">
        <f>SUMIF(ConfirmedRaw!$B:$B,$B94,ConfirmedRaw!CX:CX)</f>
        <v>0</v>
      </c>
      <c r="CW94">
        <f>SUMIF(ConfirmedRaw!$B:$B,$B94,ConfirmedRaw!CY:CY)</f>
        <v>0</v>
      </c>
      <c r="CX94">
        <f>SUMIF(ConfirmedRaw!$B:$B,$B94,ConfirmedRaw!CZ:CZ)</f>
        <v>0</v>
      </c>
      <c r="CY94">
        <f>SUMIF(ConfirmedRaw!$B:$B,$B94,ConfirmedRaw!DA:DA)</f>
        <v>0</v>
      </c>
      <c r="CZ94">
        <f>SUMIF(ConfirmedRaw!$B:$B,$B94,ConfirmedRaw!DB:DB)</f>
        <v>0</v>
      </c>
      <c r="DA94">
        <f>SUMIF(ConfirmedRaw!$B:$B,$B94,ConfirmedRaw!DC:DC)</f>
        <v>0</v>
      </c>
      <c r="DB94">
        <f>SUMIF(ConfirmedRaw!$B:$B,$B94,ConfirmedRaw!DD:DD)</f>
        <v>0</v>
      </c>
      <c r="DC94">
        <f>SUMIF(ConfirmedRaw!$B:$B,$B94,ConfirmedRaw!DE:DE)</f>
        <v>0</v>
      </c>
      <c r="DD94">
        <f>SUMIF(ConfirmedRaw!$B:$B,$B94,ConfirmedRaw!DF:DF)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  <c r="BV95">
        <f>SUMIF(ConfirmedRaw!$B:$B,$B95,ConfirmedRaw!BX:BX)</f>
        <v>0</v>
      </c>
      <c r="BW95">
        <f>SUMIF(ConfirmedRaw!$B:$B,$B95,ConfirmedRaw!BY:BY)</f>
        <v>0</v>
      </c>
      <c r="BX95">
        <f>SUMIF(ConfirmedRaw!$B:$B,$B95,ConfirmedRaw!BZ:BZ)</f>
        <v>0</v>
      </c>
      <c r="BY95">
        <f>SUMIF(ConfirmedRaw!$B:$B,$B95,ConfirmedRaw!CA:CA)</f>
        <v>0</v>
      </c>
      <c r="BZ95">
        <f>SUMIF(ConfirmedRaw!$B:$B,$B95,ConfirmedRaw!CB:CB)</f>
        <v>0</v>
      </c>
      <c r="CA95">
        <f>SUMIF(ConfirmedRaw!$B:$B,$B95,ConfirmedRaw!CC:CC)</f>
        <v>0</v>
      </c>
      <c r="CB95">
        <f>SUMIF(ConfirmedRaw!$B:$B,$B95,ConfirmedRaw!CD:CD)</f>
        <v>0</v>
      </c>
      <c r="CC95">
        <f>SUMIF(ConfirmedRaw!$B:$B,$B95,ConfirmedRaw!CE:CE)</f>
        <v>0</v>
      </c>
      <c r="CD95">
        <f>SUMIF(ConfirmedRaw!$B:$B,$B95,ConfirmedRaw!CF:CF)</f>
        <v>0</v>
      </c>
      <c r="CE95">
        <f>SUMIF(ConfirmedRaw!$B:$B,$B95,ConfirmedRaw!CG:CG)</f>
        <v>0</v>
      </c>
      <c r="CF95">
        <f>SUMIF(ConfirmedRaw!$B:$B,$B95,ConfirmedRaw!CH:CH)</f>
        <v>0</v>
      </c>
      <c r="CG95">
        <f>SUMIF(ConfirmedRaw!$B:$B,$B95,ConfirmedRaw!CI:CI)</f>
        <v>0</v>
      </c>
      <c r="CH95">
        <f>SUMIF(ConfirmedRaw!$B:$B,$B95,ConfirmedRaw!CJ:CJ)</f>
        <v>0</v>
      </c>
      <c r="CI95">
        <f>SUMIF(ConfirmedRaw!$B:$B,$B95,ConfirmedRaw!CK:CK)</f>
        <v>0</v>
      </c>
      <c r="CJ95">
        <f>SUMIF(ConfirmedRaw!$B:$B,$B95,ConfirmedRaw!CL:CL)</f>
        <v>0</v>
      </c>
      <c r="CK95">
        <f>SUMIF(ConfirmedRaw!$B:$B,$B95,ConfirmedRaw!CM:CM)</f>
        <v>0</v>
      </c>
      <c r="CL95">
        <f>SUMIF(ConfirmedRaw!$B:$B,$B95,ConfirmedRaw!CN:CN)</f>
        <v>0</v>
      </c>
      <c r="CM95">
        <f>SUMIF(ConfirmedRaw!$B:$B,$B95,ConfirmedRaw!CO:CO)</f>
        <v>0</v>
      </c>
      <c r="CN95">
        <f>SUMIF(ConfirmedRaw!$B:$B,$B95,ConfirmedRaw!CP:CP)</f>
        <v>0</v>
      </c>
      <c r="CO95">
        <f>SUMIF(ConfirmedRaw!$B:$B,$B95,ConfirmedRaw!CQ:CQ)</f>
        <v>0</v>
      </c>
      <c r="CP95">
        <f>SUMIF(ConfirmedRaw!$B:$B,$B95,ConfirmedRaw!CR:CR)</f>
        <v>0</v>
      </c>
      <c r="CQ95">
        <f>SUMIF(ConfirmedRaw!$B:$B,$B95,ConfirmedRaw!CS:CS)</f>
        <v>0</v>
      </c>
      <c r="CR95">
        <f>SUMIF(ConfirmedRaw!$B:$B,$B95,ConfirmedRaw!CT:CT)</f>
        <v>0</v>
      </c>
      <c r="CS95">
        <f>SUMIF(ConfirmedRaw!$B:$B,$B95,ConfirmedRaw!CU:CU)</f>
        <v>0</v>
      </c>
      <c r="CT95">
        <f>SUMIF(ConfirmedRaw!$B:$B,$B95,ConfirmedRaw!CV:CV)</f>
        <v>0</v>
      </c>
      <c r="CU95">
        <f>SUMIF(ConfirmedRaw!$B:$B,$B95,ConfirmedRaw!CW:CW)</f>
        <v>0</v>
      </c>
      <c r="CV95">
        <f>SUMIF(ConfirmedRaw!$B:$B,$B95,ConfirmedRaw!CX:CX)</f>
        <v>0</v>
      </c>
      <c r="CW95">
        <f>SUMIF(ConfirmedRaw!$B:$B,$B95,ConfirmedRaw!CY:CY)</f>
        <v>0</v>
      </c>
      <c r="CX95">
        <f>SUMIF(ConfirmedRaw!$B:$B,$B95,ConfirmedRaw!CZ:CZ)</f>
        <v>0</v>
      </c>
      <c r="CY95">
        <f>SUMIF(ConfirmedRaw!$B:$B,$B95,ConfirmedRaw!DA:DA)</f>
        <v>0</v>
      </c>
      <c r="CZ95">
        <f>SUMIF(ConfirmedRaw!$B:$B,$B95,ConfirmedRaw!DB:DB)</f>
        <v>0</v>
      </c>
      <c r="DA95">
        <f>SUMIF(ConfirmedRaw!$B:$B,$B95,ConfirmedRaw!DC:DC)</f>
        <v>0</v>
      </c>
      <c r="DB95">
        <f>SUMIF(ConfirmedRaw!$B:$B,$B95,ConfirmedRaw!DD:DD)</f>
        <v>0</v>
      </c>
      <c r="DC95">
        <f>SUMIF(ConfirmedRaw!$B:$B,$B95,ConfirmedRaw!DE:DE)</f>
        <v>0</v>
      </c>
      <c r="DD95">
        <f>SUMIF(ConfirmedRaw!$B:$B,$B95,ConfirmedRaw!DF:DF)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15679</v>
      </c>
      <c r="BV96">
        <f>SUMIF(ConfirmedRaw!$B:$B,$B96,ConfirmedRaw!BX:BX)</f>
        <v>18135</v>
      </c>
      <c r="BW96">
        <f>SUMIF(ConfirmedRaw!$B:$B,$B96,ConfirmedRaw!BY:BY)</f>
        <v>20921</v>
      </c>
      <c r="BX96">
        <f>SUMIF(ConfirmedRaw!$B:$B,$B96,ConfirmedRaw!BZ:BZ)</f>
        <v>23934</v>
      </c>
      <c r="BY96">
        <f>SUMIF(ConfirmedRaw!$B:$B,$B96,ConfirmedRaw!CA:CA)</f>
        <v>27069</v>
      </c>
      <c r="BZ96">
        <f>SUMIF(ConfirmedRaw!$B:$B,$B96,ConfirmedRaw!CB:CB)</f>
        <v>30217</v>
      </c>
      <c r="CA96">
        <f>SUMIF(ConfirmedRaw!$B:$B,$B96,ConfirmedRaw!CC:CC)</f>
        <v>34109</v>
      </c>
      <c r="CB96">
        <f>SUMIF(ConfirmedRaw!$B:$B,$B96,ConfirmedRaw!CD:CD)</f>
        <v>38226</v>
      </c>
      <c r="CC96">
        <f>SUMIF(ConfirmedRaw!$B:$B,$B96,ConfirmedRaw!CE:CE)</f>
        <v>42282</v>
      </c>
      <c r="CD96">
        <f>SUMIF(ConfirmedRaw!$B:$B,$B96,ConfirmedRaw!CF:CF)</f>
        <v>47029</v>
      </c>
      <c r="CE96">
        <f>SUMIF(ConfirmedRaw!$B:$B,$B96,ConfirmedRaw!CG:CG)</f>
        <v>52167</v>
      </c>
      <c r="CF96">
        <f>SUMIF(ConfirmedRaw!$B:$B,$B96,ConfirmedRaw!CH:CH)</f>
        <v>56956</v>
      </c>
      <c r="CG96">
        <f>SUMIF(ConfirmedRaw!$B:$B,$B96,ConfirmedRaw!CI:CI)</f>
        <v>61049</v>
      </c>
      <c r="CH96">
        <f>SUMIF(ConfirmedRaw!$B:$B,$B96,ConfirmedRaw!CJ:CJ)</f>
        <v>65111</v>
      </c>
      <c r="CI96">
        <f>SUMIF(ConfirmedRaw!$B:$B,$B96,ConfirmedRaw!CK:CK)</f>
        <v>69392</v>
      </c>
      <c r="CJ96">
        <f>SUMIF(ConfirmedRaw!$B:$B,$B96,ConfirmedRaw!CL:CL)</f>
        <v>74193</v>
      </c>
      <c r="CK96">
        <f>SUMIF(ConfirmedRaw!$B:$B,$B96,ConfirmedRaw!CM:CM)</f>
        <v>78546</v>
      </c>
      <c r="CL96">
        <f>SUMIF(ConfirmedRaw!$B:$B,$B96,ConfirmedRaw!CN:CN)</f>
        <v>82329</v>
      </c>
      <c r="CM96">
        <f>SUMIF(ConfirmedRaw!$B:$B,$B96,ConfirmedRaw!CO:CO)</f>
        <v>86306</v>
      </c>
      <c r="CN96">
        <f>SUMIF(ConfirmedRaw!$B:$B,$B96,ConfirmedRaw!CP:CP)</f>
        <v>90980</v>
      </c>
      <c r="CO96">
        <f>SUMIF(ConfirmedRaw!$B:$B,$B96,ConfirmedRaw!CQ:CQ)</f>
        <v>0</v>
      </c>
      <c r="CP96">
        <f>SUMIF(ConfirmedRaw!$B:$B,$B96,ConfirmedRaw!CR:CR)</f>
        <v>0</v>
      </c>
      <c r="CQ96">
        <f>SUMIF(ConfirmedRaw!$B:$B,$B96,ConfirmedRaw!CS:CS)</f>
        <v>0</v>
      </c>
      <c r="CR96">
        <f>SUMIF(ConfirmedRaw!$B:$B,$B96,ConfirmedRaw!CT:CT)</f>
        <v>0</v>
      </c>
      <c r="CS96">
        <f>SUMIF(ConfirmedRaw!$B:$B,$B96,ConfirmedRaw!CU:CU)</f>
        <v>0</v>
      </c>
      <c r="CT96">
        <f>SUMIF(ConfirmedRaw!$B:$B,$B96,ConfirmedRaw!CV:CV)</f>
        <v>0</v>
      </c>
      <c r="CU96">
        <f>SUMIF(ConfirmedRaw!$B:$B,$B96,ConfirmedRaw!CW:CW)</f>
        <v>0</v>
      </c>
      <c r="CV96">
        <f>SUMIF(ConfirmedRaw!$B:$B,$B96,ConfirmedRaw!CX:CX)</f>
        <v>0</v>
      </c>
      <c r="CW96">
        <f>SUMIF(ConfirmedRaw!$B:$B,$B96,ConfirmedRaw!CY:CY)</f>
        <v>0</v>
      </c>
      <c r="CX96">
        <f>SUMIF(ConfirmedRaw!$B:$B,$B96,ConfirmedRaw!CZ:CZ)</f>
        <v>0</v>
      </c>
      <c r="CY96">
        <f>SUMIF(ConfirmedRaw!$B:$B,$B96,ConfirmedRaw!DA:DA)</f>
        <v>0</v>
      </c>
      <c r="CZ96">
        <f>SUMIF(ConfirmedRaw!$B:$B,$B96,ConfirmedRaw!DB:DB)</f>
        <v>0</v>
      </c>
      <c r="DA96">
        <f>SUMIF(ConfirmedRaw!$B:$B,$B96,ConfirmedRaw!DC:DC)</f>
        <v>0</v>
      </c>
      <c r="DB96">
        <f>SUMIF(ConfirmedRaw!$B:$B,$B96,ConfirmedRaw!DD:DD)</f>
        <v>0</v>
      </c>
      <c r="DC96">
        <f>SUMIF(ConfirmedRaw!$B:$B,$B96,ConfirmedRaw!DE:DE)</f>
        <v>0</v>
      </c>
      <c r="DD96">
        <f>SUMIF(ConfirmedRaw!$B:$B,$B96,ConfirmedRaw!DF:DF)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212</v>
      </c>
      <c r="BV97">
        <f>SUMIF(ConfirmedRaw!$B:$B,$B97,ConfirmedRaw!BX:BX)</f>
        <v>233</v>
      </c>
      <c r="BW97">
        <f>SUMIF(ConfirmedRaw!$B:$B,$B97,ConfirmedRaw!BY:BY)</f>
        <v>269</v>
      </c>
      <c r="BX97">
        <f>SUMIF(ConfirmedRaw!$B:$B,$B97,ConfirmedRaw!BZ:BZ)</f>
        <v>288</v>
      </c>
      <c r="BY97">
        <f>SUMIF(ConfirmedRaw!$B:$B,$B97,ConfirmedRaw!CA:CA)</f>
        <v>320</v>
      </c>
      <c r="BZ97">
        <f>SUMIF(ConfirmedRaw!$B:$B,$B97,ConfirmedRaw!CB:CB)</f>
        <v>350</v>
      </c>
      <c r="CA97">
        <f>SUMIF(ConfirmedRaw!$B:$B,$B97,ConfirmedRaw!CC:CC)</f>
        <v>396</v>
      </c>
      <c r="CB97">
        <f>SUMIF(ConfirmedRaw!$B:$B,$B97,ConfirmedRaw!CD:CD)</f>
        <v>457</v>
      </c>
      <c r="CC97">
        <f>SUMIF(ConfirmedRaw!$B:$B,$B97,ConfirmedRaw!CE:CE)</f>
        <v>515</v>
      </c>
      <c r="CD97">
        <f>SUMIF(ConfirmedRaw!$B:$B,$B97,ConfirmedRaw!CF:CF)</f>
        <v>564</v>
      </c>
      <c r="CE97">
        <f>SUMIF(ConfirmedRaw!$B:$B,$B97,ConfirmedRaw!CG:CG)</f>
        <v>620</v>
      </c>
      <c r="CF97">
        <f>SUMIF(ConfirmedRaw!$B:$B,$B97,ConfirmedRaw!CH:CH)</f>
        <v>669</v>
      </c>
      <c r="CG97">
        <f>SUMIF(ConfirmedRaw!$B:$B,$B97,ConfirmedRaw!CI:CI)</f>
        <v>726</v>
      </c>
      <c r="CH97">
        <f>SUMIF(ConfirmedRaw!$B:$B,$B97,ConfirmedRaw!CJ:CJ)</f>
        <v>766</v>
      </c>
      <c r="CI97">
        <f>SUMIF(ConfirmedRaw!$B:$B,$B97,ConfirmedRaw!CK:CK)</f>
        <v>814</v>
      </c>
      <c r="CJ97">
        <f>SUMIF(ConfirmedRaw!$B:$B,$B97,ConfirmedRaw!CL:CL)</f>
        <v>862</v>
      </c>
      <c r="CK97">
        <f>SUMIF(ConfirmedRaw!$B:$B,$B97,ConfirmedRaw!CM:CM)</f>
        <v>923</v>
      </c>
      <c r="CL97">
        <f>SUMIF(ConfirmedRaw!$B:$B,$B97,ConfirmedRaw!CN:CN)</f>
        <v>986</v>
      </c>
      <c r="CM97">
        <f>SUMIF(ConfirmedRaw!$B:$B,$B97,ConfirmedRaw!CO:CO)</f>
        <v>1035</v>
      </c>
      <c r="CN97">
        <f>SUMIF(ConfirmedRaw!$B:$B,$B97,ConfirmedRaw!CP:CP)</f>
        <v>1087</v>
      </c>
      <c r="CO97">
        <f>SUMIF(ConfirmedRaw!$B:$B,$B97,ConfirmedRaw!CQ:CQ)</f>
        <v>0</v>
      </c>
      <c r="CP97">
        <f>SUMIF(ConfirmedRaw!$B:$B,$B97,ConfirmedRaw!CR:CR)</f>
        <v>0</v>
      </c>
      <c r="CQ97">
        <f>SUMIF(ConfirmedRaw!$B:$B,$B97,ConfirmedRaw!CS:CS)</f>
        <v>0</v>
      </c>
      <c r="CR97">
        <f>SUMIF(ConfirmedRaw!$B:$B,$B97,ConfirmedRaw!CT:CT)</f>
        <v>0</v>
      </c>
      <c r="CS97">
        <f>SUMIF(ConfirmedRaw!$B:$B,$B97,ConfirmedRaw!CU:CU)</f>
        <v>0</v>
      </c>
      <c r="CT97">
        <f>SUMIF(ConfirmedRaw!$B:$B,$B97,ConfirmedRaw!CV:CV)</f>
        <v>0</v>
      </c>
      <c r="CU97">
        <f>SUMIF(ConfirmedRaw!$B:$B,$B97,ConfirmedRaw!CW:CW)</f>
        <v>0</v>
      </c>
      <c r="CV97">
        <f>SUMIF(ConfirmedRaw!$B:$B,$B97,ConfirmedRaw!CX:CX)</f>
        <v>0</v>
      </c>
      <c r="CW97">
        <f>SUMIF(ConfirmedRaw!$B:$B,$B97,ConfirmedRaw!CY:CY)</f>
        <v>0</v>
      </c>
      <c r="CX97">
        <f>SUMIF(ConfirmedRaw!$B:$B,$B97,ConfirmedRaw!CZ:CZ)</f>
        <v>0</v>
      </c>
      <c r="CY97">
        <f>SUMIF(ConfirmedRaw!$B:$B,$B97,ConfirmedRaw!DA:DA)</f>
        <v>0</v>
      </c>
      <c r="CZ97">
        <f>SUMIF(ConfirmedRaw!$B:$B,$B97,ConfirmedRaw!DB:DB)</f>
        <v>0</v>
      </c>
      <c r="DA97">
        <f>SUMIF(ConfirmedRaw!$B:$B,$B97,ConfirmedRaw!DC:DC)</f>
        <v>0</v>
      </c>
      <c r="DB97">
        <f>SUMIF(ConfirmedRaw!$B:$B,$B97,ConfirmedRaw!DD:DD)</f>
        <v>0</v>
      </c>
      <c r="DC97">
        <f>SUMIF(ConfirmedRaw!$B:$B,$B97,ConfirmedRaw!DE:DE)</f>
        <v>0</v>
      </c>
      <c r="DD97">
        <f>SUMIF(ConfirmedRaw!$B:$B,$B97,ConfirmedRaw!DF:DF)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380</v>
      </c>
      <c r="BV98">
        <f>SUMIF(ConfirmedRaw!$B:$B,$B98,ConfirmedRaw!BX:BX)</f>
        <v>435</v>
      </c>
      <c r="BW98">
        <f>SUMIF(ConfirmedRaw!$B:$B,$B98,ConfirmedRaw!BY:BY)</f>
        <v>464</v>
      </c>
      <c r="BX98">
        <f>SUMIF(ConfirmedRaw!$B:$B,$B98,ConfirmedRaw!BZ:BZ)</f>
        <v>531</v>
      </c>
      <c r="BY98">
        <f>SUMIF(ConfirmedRaw!$B:$B,$B98,ConfirmedRaw!CA:CA)</f>
        <v>584</v>
      </c>
      <c r="BZ98">
        <f>SUMIF(ConfirmedRaw!$B:$B,$B98,ConfirmedRaw!CB:CB)</f>
        <v>662</v>
      </c>
      <c r="CA98">
        <f>SUMIF(ConfirmedRaw!$B:$B,$B98,ConfirmedRaw!CC:CC)</f>
        <v>697</v>
      </c>
      <c r="CB98">
        <f>SUMIF(ConfirmedRaw!$B:$B,$B98,ConfirmedRaw!CD:CD)</f>
        <v>727</v>
      </c>
      <c r="CC98">
        <f>SUMIF(ConfirmedRaw!$B:$B,$B98,ConfirmedRaw!CE:CE)</f>
        <v>781</v>
      </c>
      <c r="CD98">
        <f>SUMIF(ConfirmedRaw!$B:$B,$B98,ConfirmedRaw!CF:CF)</f>
        <v>812</v>
      </c>
      <c r="CE98">
        <f>SUMIF(ConfirmedRaw!$B:$B,$B98,ConfirmedRaw!CG:CG)</f>
        <v>865</v>
      </c>
      <c r="CF98">
        <f>SUMIF(ConfirmedRaw!$B:$B,$B98,ConfirmedRaw!CH:CH)</f>
        <v>951</v>
      </c>
      <c r="CG98">
        <f>SUMIF(ConfirmedRaw!$B:$B,$B98,ConfirmedRaw!CI:CI)</f>
        <v>1091</v>
      </c>
      <c r="CH98">
        <f>SUMIF(ConfirmedRaw!$B:$B,$B98,ConfirmedRaw!CJ:CJ)</f>
        <v>1232</v>
      </c>
      <c r="CI98">
        <f>SUMIF(ConfirmedRaw!$B:$B,$B98,ConfirmedRaw!CK:CK)</f>
        <v>1295</v>
      </c>
      <c r="CJ98">
        <f>SUMIF(ConfirmedRaw!$B:$B,$B98,ConfirmedRaw!CL:CL)</f>
        <v>1402</v>
      </c>
      <c r="CK98">
        <f>SUMIF(ConfirmedRaw!$B:$B,$B98,ConfirmedRaw!CM:CM)</f>
        <v>1546</v>
      </c>
      <c r="CL98">
        <f>SUMIF(ConfirmedRaw!$B:$B,$B98,ConfirmedRaw!CN:CN)</f>
        <v>1615</v>
      </c>
      <c r="CM98">
        <f>SUMIF(ConfirmedRaw!$B:$B,$B98,ConfirmedRaw!CO:CO)</f>
        <v>1676</v>
      </c>
      <c r="CN98">
        <f>SUMIF(ConfirmedRaw!$B:$B,$B98,ConfirmedRaw!CP:CP)</f>
        <v>1852</v>
      </c>
      <c r="CO98">
        <f>SUMIF(ConfirmedRaw!$B:$B,$B98,ConfirmedRaw!CQ:CQ)</f>
        <v>0</v>
      </c>
      <c r="CP98">
        <f>SUMIF(ConfirmedRaw!$B:$B,$B98,ConfirmedRaw!CR:CR)</f>
        <v>0</v>
      </c>
      <c r="CQ98">
        <f>SUMIF(ConfirmedRaw!$B:$B,$B98,ConfirmedRaw!CS:CS)</f>
        <v>0</v>
      </c>
      <c r="CR98">
        <f>SUMIF(ConfirmedRaw!$B:$B,$B98,ConfirmedRaw!CT:CT)</f>
        <v>0</v>
      </c>
      <c r="CS98">
        <f>SUMIF(ConfirmedRaw!$B:$B,$B98,ConfirmedRaw!CU:CU)</f>
        <v>0</v>
      </c>
      <c r="CT98">
        <f>SUMIF(ConfirmedRaw!$B:$B,$B98,ConfirmedRaw!CV:CV)</f>
        <v>0</v>
      </c>
      <c r="CU98">
        <f>SUMIF(ConfirmedRaw!$B:$B,$B98,ConfirmedRaw!CW:CW)</f>
        <v>0</v>
      </c>
      <c r="CV98">
        <f>SUMIF(ConfirmedRaw!$B:$B,$B98,ConfirmedRaw!CX:CX)</f>
        <v>0</v>
      </c>
      <c r="CW98">
        <f>SUMIF(ConfirmedRaw!$B:$B,$B98,ConfirmedRaw!CY:CY)</f>
        <v>0</v>
      </c>
      <c r="CX98">
        <f>SUMIF(ConfirmedRaw!$B:$B,$B98,ConfirmedRaw!CZ:CZ)</f>
        <v>0</v>
      </c>
      <c r="CY98">
        <f>SUMIF(ConfirmedRaw!$B:$B,$B98,ConfirmedRaw!DA:DA)</f>
        <v>0</v>
      </c>
      <c r="CZ98">
        <f>SUMIF(ConfirmedRaw!$B:$B,$B98,ConfirmedRaw!DB:DB)</f>
        <v>0</v>
      </c>
      <c r="DA98">
        <f>SUMIF(ConfirmedRaw!$B:$B,$B98,ConfirmedRaw!DC:DC)</f>
        <v>0</v>
      </c>
      <c r="DB98">
        <f>SUMIF(ConfirmedRaw!$B:$B,$B98,ConfirmedRaw!DD:DD)</f>
        <v>0</v>
      </c>
      <c r="DC98">
        <f>SUMIF(ConfirmedRaw!$B:$B,$B98,ConfirmedRaw!DE:DE)</f>
        <v>0</v>
      </c>
      <c r="DD98">
        <f>SUMIF(ConfirmedRaw!$B:$B,$B98,ConfirmedRaw!DF:DF)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54</v>
      </c>
      <c r="BV99">
        <f>SUMIF(ConfirmedRaw!$B:$B,$B99,ConfirmedRaw!BX:BX)</f>
        <v>56</v>
      </c>
      <c r="BW99">
        <f>SUMIF(ConfirmedRaw!$B:$B,$B99,ConfirmedRaw!BY:BY)</f>
        <v>61</v>
      </c>
      <c r="BX99">
        <f>SUMIF(ConfirmedRaw!$B:$B,$B99,ConfirmedRaw!BZ:BZ)</f>
        <v>70</v>
      </c>
      <c r="BY99">
        <f>SUMIF(ConfirmedRaw!$B:$B,$B99,ConfirmedRaw!CA:CA)</f>
        <v>88</v>
      </c>
      <c r="BZ99">
        <f>SUMIF(ConfirmedRaw!$B:$B,$B99,ConfirmedRaw!CB:CB)</f>
        <v>123</v>
      </c>
      <c r="CA99">
        <f>SUMIF(ConfirmedRaw!$B:$B,$B99,ConfirmedRaw!CC:CC)</f>
        <v>164</v>
      </c>
      <c r="CB99">
        <f>SUMIF(ConfirmedRaw!$B:$B,$B99,ConfirmedRaw!CD:CD)</f>
        <v>218</v>
      </c>
      <c r="CC99">
        <f>SUMIF(ConfirmedRaw!$B:$B,$B99,ConfirmedRaw!CE:CE)</f>
        <v>330</v>
      </c>
      <c r="CD99">
        <f>SUMIF(ConfirmedRaw!$B:$B,$B99,ConfirmedRaw!CF:CF)</f>
        <v>424</v>
      </c>
      <c r="CE99">
        <f>SUMIF(ConfirmedRaw!$B:$B,$B99,ConfirmedRaw!CG:CG)</f>
        <v>482</v>
      </c>
      <c r="CF99">
        <f>SUMIF(ConfirmedRaw!$B:$B,$B99,ConfirmedRaw!CH:CH)</f>
        <v>621</v>
      </c>
      <c r="CG99">
        <f>SUMIF(ConfirmedRaw!$B:$B,$B99,ConfirmedRaw!CI:CI)</f>
        <v>803</v>
      </c>
      <c r="CH99">
        <f>SUMIF(ConfirmedRaw!$B:$B,$B99,ConfirmedRaw!CJ:CJ)</f>
        <v>1012</v>
      </c>
      <c r="CI99">
        <f>SUMIF(ConfirmedRaw!$B:$B,$B99,ConfirmedRaw!CK:CK)</f>
        <v>1231</v>
      </c>
      <c r="CJ99">
        <f>SUMIF(ConfirmedRaw!$B:$B,$B99,ConfirmedRaw!CL:CL)</f>
        <v>1572</v>
      </c>
      <c r="CK99">
        <f>SUMIF(ConfirmedRaw!$B:$B,$B99,ConfirmedRaw!CM:CM)</f>
        <v>1838</v>
      </c>
      <c r="CL99">
        <f>SUMIF(ConfirmedRaw!$B:$B,$B99,ConfirmedRaw!CN:CN)</f>
        <v>2144</v>
      </c>
      <c r="CM99">
        <f>SUMIF(ConfirmedRaw!$B:$B,$B99,ConfirmedRaw!CO:CO)</f>
        <v>2456</v>
      </c>
      <c r="CN99">
        <f>SUMIF(ConfirmedRaw!$B:$B,$B99,ConfirmedRaw!CP:CP)</f>
        <v>2948</v>
      </c>
      <c r="CO99">
        <f>SUMIF(ConfirmedRaw!$B:$B,$B99,ConfirmedRaw!CQ:CQ)</f>
        <v>0</v>
      </c>
      <c r="CP99">
        <f>SUMIF(ConfirmedRaw!$B:$B,$B99,ConfirmedRaw!CR:CR)</f>
        <v>0</v>
      </c>
      <c r="CQ99">
        <f>SUMIF(ConfirmedRaw!$B:$B,$B99,ConfirmedRaw!CS:CS)</f>
        <v>0</v>
      </c>
      <c r="CR99">
        <f>SUMIF(ConfirmedRaw!$B:$B,$B99,ConfirmedRaw!CT:CT)</f>
        <v>0</v>
      </c>
      <c r="CS99">
        <f>SUMIF(ConfirmedRaw!$B:$B,$B99,ConfirmedRaw!CU:CU)</f>
        <v>0</v>
      </c>
      <c r="CT99">
        <f>SUMIF(ConfirmedRaw!$B:$B,$B99,ConfirmedRaw!CV:CV)</f>
        <v>0</v>
      </c>
      <c r="CU99">
        <f>SUMIF(ConfirmedRaw!$B:$B,$B99,ConfirmedRaw!CW:CW)</f>
        <v>0</v>
      </c>
      <c r="CV99">
        <f>SUMIF(ConfirmedRaw!$B:$B,$B99,ConfirmedRaw!CX:CX)</f>
        <v>0</v>
      </c>
      <c r="CW99">
        <f>SUMIF(ConfirmedRaw!$B:$B,$B99,ConfirmedRaw!CY:CY)</f>
        <v>0</v>
      </c>
      <c r="CX99">
        <f>SUMIF(ConfirmedRaw!$B:$B,$B99,ConfirmedRaw!CZ:CZ)</f>
        <v>0</v>
      </c>
      <c r="CY99">
        <f>SUMIF(ConfirmedRaw!$B:$B,$B99,ConfirmedRaw!DA:DA)</f>
        <v>0</v>
      </c>
      <c r="CZ99">
        <f>SUMIF(ConfirmedRaw!$B:$B,$B99,ConfirmedRaw!DB:DB)</f>
        <v>0</v>
      </c>
      <c r="DA99">
        <f>SUMIF(ConfirmedRaw!$B:$B,$B99,ConfirmedRaw!DC:DC)</f>
        <v>0</v>
      </c>
      <c r="DB99">
        <f>SUMIF(ConfirmedRaw!$B:$B,$B99,ConfirmedRaw!DD:DD)</f>
        <v>0</v>
      </c>
      <c r="DC99">
        <f>SUMIF(ConfirmedRaw!$B:$B,$B99,ConfirmedRaw!DE:DE)</f>
        <v>0</v>
      </c>
      <c r="DD99">
        <f>SUMIF(ConfirmedRaw!$B:$B,$B99,ConfirmedRaw!DF:DF)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115</v>
      </c>
      <c r="BV100">
        <f>SUMIF(ConfirmedRaw!$B:$B,$B100,ConfirmedRaw!BX:BX)</f>
        <v>123</v>
      </c>
      <c r="BW100">
        <f>SUMIF(ConfirmedRaw!$B:$B,$B100,ConfirmedRaw!BY:BY)</f>
        <v>132</v>
      </c>
      <c r="BX100">
        <f>SUMIF(ConfirmedRaw!$B:$B,$B100,ConfirmedRaw!BZ:BZ)</f>
        <v>139</v>
      </c>
      <c r="BY100">
        <f>SUMIF(ConfirmedRaw!$B:$B,$B100,ConfirmedRaw!CA:CA)</f>
        <v>157</v>
      </c>
      <c r="BZ100">
        <f>SUMIF(ConfirmedRaw!$B:$B,$B100,ConfirmedRaw!CB:CB)</f>
        <v>183</v>
      </c>
      <c r="CA100">
        <f>SUMIF(ConfirmedRaw!$B:$B,$B100,ConfirmedRaw!CC:CC)</f>
        <v>194</v>
      </c>
      <c r="CB100">
        <f>SUMIF(ConfirmedRaw!$B:$B,$B100,ConfirmedRaw!CD:CD)</f>
        <v>210</v>
      </c>
      <c r="CC100">
        <f>SUMIF(ConfirmedRaw!$B:$B,$B100,ConfirmedRaw!CE:CE)</f>
        <v>264</v>
      </c>
      <c r="CD100">
        <f>SUMIF(ConfirmedRaw!$B:$B,$B100,ConfirmedRaw!CF:CF)</f>
        <v>268</v>
      </c>
      <c r="CE100">
        <f>SUMIF(ConfirmedRaw!$B:$B,$B100,ConfirmedRaw!CG:CG)</f>
        <v>275</v>
      </c>
      <c r="CF100">
        <f>SUMIF(ConfirmedRaw!$B:$B,$B100,ConfirmedRaw!CH:CH)</f>
        <v>300</v>
      </c>
      <c r="CG100">
        <f>SUMIF(ConfirmedRaw!$B:$B,$B100,ConfirmedRaw!CI:CI)</f>
        <v>330</v>
      </c>
      <c r="CH100">
        <f>SUMIF(ConfirmedRaw!$B:$B,$B100,ConfirmedRaw!CJ:CJ)</f>
        <v>354</v>
      </c>
      <c r="CI100">
        <f>SUMIF(ConfirmedRaw!$B:$B,$B100,ConfirmedRaw!CK:CK)</f>
        <v>397</v>
      </c>
      <c r="CJ100">
        <f>SUMIF(ConfirmedRaw!$B:$B,$B100,ConfirmedRaw!CL:CL)</f>
        <v>441</v>
      </c>
      <c r="CK100">
        <f>SUMIF(ConfirmedRaw!$B:$B,$B100,ConfirmedRaw!CM:CM)</f>
        <v>465</v>
      </c>
      <c r="CL100">
        <f>SUMIF(ConfirmedRaw!$B:$B,$B100,ConfirmedRaw!CN:CN)</f>
        <v>493</v>
      </c>
      <c r="CM100">
        <f>SUMIF(ConfirmedRaw!$B:$B,$B100,ConfirmedRaw!CO:CO)</f>
        <v>520</v>
      </c>
      <c r="CN100">
        <f>SUMIF(ConfirmedRaw!$B:$B,$B100,ConfirmedRaw!CP:CP)</f>
        <v>564</v>
      </c>
      <c r="CO100">
        <f>SUMIF(ConfirmedRaw!$B:$B,$B100,ConfirmedRaw!CQ:CQ)</f>
        <v>0</v>
      </c>
      <c r="CP100">
        <f>SUMIF(ConfirmedRaw!$B:$B,$B100,ConfirmedRaw!CR:CR)</f>
        <v>0</v>
      </c>
      <c r="CQ100">
        <f>SUMIF(ConfirmedRaw!$B:$B,$B100,ConfirmedRaw!CS:CS)</f>
        <v>0</v>
      </c>
      <c r="CR100">
        <f>SUMIF(ConfirmedRaw!$B:$B,$B100,ConfirmedRaw!CT:CT)</f>
        <v>0</v>
      </c>
      <c r="CS100">
        <f>SUMIF(ConfirmedRaw!$B:$B,$B100,ConfirmedRaw!CU:CU)</f>
        <v>0</v>
      </c>
      <c r="CT100">
        <f>SUMIF(ConfirmedRaw!$B:$B,$B100,ConfirmedRaw!CV:CV)</f>
        <v>0</v>
      </c>
      <c r="CU100">
        <f>SUMIF(ConfirmedRaw!$B:$B,$B100,ConfirmedRaw!CW:CW)</f>
        <v>0</v>
      </c>
      <c r="CV100">
        <f>SUMIF(ConfirmedRaw!$B:$B,$B100,ConfirmedRaw!CX:CX)</f>
        <v>0</v>
      </c>
      <c r="CW100">
        <f>SUMIF(ConfirmedRaw!$B:$B,$B100,ConfirmedRaw!CY:CY)</f>
        <v>0</v>
      </c>
      <c r="CX100">
        <f>SUMIF(ConfirmedRaw!$B:$B,$B100,ConfirmedRaw!CZ:CZ)</f>
        <v>0</v>
      </c>
      <c r="CY100">
        <f>SUMIF(ConfirmedRaw!$B:$B,$B100,ConfirmedRaw!DA:DA)</f>
        <v>0</v>
      </c>
      <c r="CZ100">
        <f>SUMIF(ConfirmedRaw!$B:$B,$B100,ConfirmedRaw!DB:DB)</f>
        <v>0</v>
      </c>
      <c r="DA100">
        <f>SUMIF(ConfirmedRaw!$B:$B,$B100,ConfirmedRaw!DC:DC)</f>
        <v>0</v>
      </c>
      <c r="DB100">
        <f>SUMIF(ConfirmedRaw!$B:$B,$B100,ConfirmedRaw!DD:DD)</f>
        <v>0</v>
      </c>
      <c r="DC100">
        <f>SUMIF(ConfirmedRaw!$B:$B,$B100,ConfirmedRaw!DE:DE)</f>
        <v>0</v>
      </c>
      <c r="DD100">
        <f>SUMIF(ConfirmedRaw!$B:$B,$B100,ConfirmedRaw!DF:DF)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  <c r="BV101">
        <f>SUMIF(ConfirmedRaw!$B:$B,$B101,ConfirmedRaw!BX:BX)</f>
        <v>0</v>
      </c>
      <c r="BW101">
        <f>SUMIF(ConfirmedRaw!$B:$B,$B101,ConfirmedRaw!BY:BY)</f>
        <v>0</v>
      </c>
      <c r="BX101">
        <f>SUMIF(ConfirmedRaw!$B:$B,$B101,ConfirmedRaw!BZ:BZ)</f>
        <v>0</v>
      </c>
      <c r="BY101">
        <f>SUMIF(ConfirmedRaw!$B:$B,$B101,ConfirmedRaw!CA:CA)</f>
        <v>0</v>
      </c>
      <c r="BZ101">
        <f>SUMIF(ConfirmedRaw!$B:$B,$B101,ConfirmedRaw!CB:CB)</f>
        <v>0</v>
      </c>
      <c r="CA101">
        <f>SUMIF(ConfirmedRaw!$B:$B,$B101,ConfirmedRaw!CC:CC)</f>
        <v>0</v>
      </c>
      <c r="CB101">
        <f>SUMIF(ConfirmedRaw!$B:$B,$B101,ConfirmedRaw!CD:CD)</f>
        <v>0</v>
      </c>
      <c r="CC101">
        <f>SUMIF(ConfirmedRaw!$B:$B,$B101,ConfirmedRaw!CE:CE)</f>
        <v>0</v>
      </c>
      <c r="CD101">
        <f>SUMIF(ConfirmedRaw!$B:$B,$B101,ConfirmedRaw!CF:CF)</f>
        <v>0</v>
      </c>
      <c r="CE101">
        <f>SUMIF(ConfirmedRaw!$B:$B,$B101,ConfirmedRaw!CG:CG)</f>
        <v>0</v>
      </c>
      <c r="CF101">
        <f>SUMIF(ConfirmedRaw!$B:$B,$B101,ConfirmedRaw!CH:CH)</f>
        <v>0</v>
      </c>
      <c r="CG101">
        <f>SUMIF(ConfirmedRaw!$B:$B,$B101,ConfirmedRaw!CI:CI)</f>
        <v>0</v>
      </c>
      <c r="CH101">
        <f>SUMIF(ConfirmedRaw!$B:$B,$B101,ConfirmedRaw!CJ:CJ)</f>
        <v>0</v>
      </c>
      <c r="CI101">
        <f>SUMIF(ConfirmedRaw!$B:$B,$B101,ConfirmedRaw!CK:CK)</f>
        <v>0</v>
      </c>
      <c r="CJ101">
        <f>SUMIF(ConfirmedRaw!$B:$B,$B101,ConfirmedRaw!CL:CL)</f>
        <v>0</v>
      </c>
      <c r="CK101">
        <f>SUMIF(ConfirmedRaw!$B:$B,$B101,ConfirmedRaw!CM:CM)</f>
        <v>0</v>
      </c>
      <c r="CL101">
        <f>SUMIF(ConfirmedRaw!$B:$B,$B101,ConfirmedRaw!CN:CN)</f>
        <v>0</v>
      </c>
      <c r="CM101">
        <f>SUMIF(ConfirmedRaw!$B:$B,$B101,ConfirmedRaw!CO:CO)</f>
        <v>0</v>
      </c>
      <c r="CN101">
        <f>SUMIF(ConfirmedRaw!$B:$B,$B101,ConfirmedRaw!CP:CP)</f>
        <v>0</v>
      </c>
      <c r="CO101">
        <f>SUMIF(ConfirmedRaw!$B:$B,$B101,ConfirmedRaw!CQ:CQ)</f>
        <v>0</v>
      </c>
      <c r="CP101">
        <f>SUMIF(ConfirmedRaw!$B:$B,$B101,ConfirmedRaw!CR:CR)</f>
        <v>0</v>
      </c>
      <c r="CQ101">
        <f>SUMIF(ConfirmedRaw!$B:$B,$B101,ConfirmedRaw!CS:CS)</f>
        <v>0</v>
      </c>
      <c r="CR101">
        <f>SUMIF(ConfirmedRaw!$B:$B,$B101,ConfirmedRaw!CT:CT)</f>
        <v>0</v>
      </c>
      <c r="CS101">
        <f>SUMIF(ConfirmedRaw!$B:$B,$B101,ConfirmedRaw!CU:CU)</f>
        <v>0</v>
      </c>
      <c r="CT101">
        <f>SUMIF(ConfirmedRaw!$B:$B,$B101,ConfirmedRaw!CV:CV)</f>
        <v>0</v>
      </c>
      <c r="CU101">
        <f>SUMIF(ConfirmedRaw!$B:$B,$B101,ConfirmedRaw!CW:CW)</f>
        <v>0</v>
      </c>
      <c r="CV101">
        <f>SUMIF(ConfirmedRaw!$B:$B,$B101,ConfirmedRaw!CX:CX)</f>
        <v>0</v>
      </c>
      <c r="CW101">
        <f>SUMIF(ConfirmedRaw!$B:$B,$B101,ConfirmedRaw!CY:CY)</f>
        <v>0</v>
      </c>
      <c r="CX101">
        <f>SUMIF(ConfirmedRaw!$B:$B,$B101,ConfirmedRaw!CZ:CZ)</f>
        <v>0</v>
      </c>
      <c r="CY101">
        <f>SUMIF(ConfirmedRaw!$B:$B,$B101,ConfirmedRaw!DA:DA)</f>
        <v>0</v>
      </c>
      <c r="CZ101">
        <f>SUMIF(ConfirmedRaw!$B:$B,$B101,ConfirmedRaw!DB:DB)</f>
        <v>0</v>
      </c>
      <c r="DA101">
        <f>SUMIF(ConfirmedRaw!$B:$B,$B101,ConfirmedRaw!DC:DC)</f>
        <v>0</v>
      </c>
      <c r="DB101">
        <f>SUMIF(ConfirmedRaw!$B:$B,$B101,ConfirmedRaw!DD:DD)</f>
        <v>0</v>
      </c>
      <c r="DC101">
        <f>SUMIF(ConfirmedRaw!$B:$B,$B101,ConfirmedRaw!DE:DE)</f>
        <v>0</v>
      </c>
      <c r="DD101">
        <f>SUMIF(ConfirmedRaw!$B:$B,$B101,ConfirmedRaw!DF:DF)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794</v>
      </c>
      <c r="BV102">
        <f>SUMIF(ConfirmedRaw!$B:$B,$B102,ConfirmedRaw!BX:BX)</f>
        <v>897</v>
      </c>
      <c r="BW102">
        <f>SUMIF(ConfirmedRaw!$B:$B,$B102,ConfirmedRaw!BY:BY)</f>
        <v>1072</v>
      </c>
      <c r="BX102">
        <f>SUMIF(ConfirmedRaw!$B:$B,$B102,ConfirmedRaw!BZ:BZ)</f>
        <v>1225</v>
      </c>
      <c r="BY102">
        <f>SUMIF(ConfirmedRaw!$B:$B,$B102,ConfirmedRaw!CA:CA)</f>
        <v>1308</v>
      </c>
      <c r="BZ102">
        <f>SUMIF(ConfirmedRaw!$B:$B,$B102,ConfirmedRaw!CB:CB)</f>
        <v>1319</v>
      </c>
      <c r="CA102">
        <f>SUMIF(ConfirmedRaw!$B:$B,$B102,ConfirmedRaw!CC:CC)</f>
        <v>1462</v>
      </c>
      <c r="CB102">
        <f>SUMIF(ConfirmedRaw!$B:$B,$B102,ConfirmedRaw!CD:CD)</f>
        <v>1668</v>
      </c>
      <c r="CC102">
        <f>SUMIF(ConfirmedRaw!$B:$B,$B102,ConfirmedRaw!CE:CE)</f>
        <v>1892</v>
      </c>
      <c r="CD102">
        <f>SUMIF(ConfirmedRaw!$B:$B,$B102,ConfirmedRaw!CF:CF)</f>
        <v>2203</v>
      </c>
      <c r="CE102">
        <f>SUMIF(ConfirmedRaw!$B:$B,$B102,ConfirmedRaw!CG:CG)</f>
        <v>2511</v>
      </c>
      <c r="CF102">
        <f>SUMIF(ConfirmedRaw!$B:$B,$B102,ConfirmedRaw!CH:CH)</f>
        <v>2777</v>
      </c>
      <c r="CG102">
        <f>SUMIF(ConfirmedRaw!$B:$B,$B102,ConfirmedRaw!CI:CI)</f>
        <v>3102</v>
      </c>
      <c r="CH102">
        <f>SUMIF(ConfirmedRaw!$B:$B,$B102,ConfirmedRaw!CJ:CJ)</f>
        <v>3372</v>
      </c>
      <c r="CI102">
        <f>SUMIF(ConfirmedRaw!$B:$B,$B102,ConfirmedRaw!CK:CK)</f>
        <v>3764</v>
      </c>
      <c r="CJ102">
        <f>SUMIF(ConfirmedRaw!$B:$B,$B102,ConfirmedRaw!CL:CL)</f>
        <v>4161</v>
      </c>
      <c r="CK102">
        <f>SUMIF(ConfirmedRaw!$B:$B,$B102,ConfirmedRaw!CM:CM)</f>
        <v>4662</v>
      </c>
      <c r="CL102">
        <f>SUMIF(ConfirmedRaw!$B:$B,$B102,ConfirmedRaw!CN:CN)</f>
        <v>5106</v>
      </c>
      <c r="CM102">
        <f>SUMIF(ConfirmedRaw!$B:$B,$B102,ConfirmedRaw!CO:CO)</f>
        <v>5449</v>
      </c>
      <c r="CN102">
        <f>SUMIF(ConfirmedRaw!$B:$B,$B102,ConfirmedRaw!CP:CP)</f>
        <v>5710</v>
      </c>
      <c r="CO102">
        <f>SUMIF(ConfirmedRaw!$B:$B,$B102,ConfirmedRaw!CQ:CQ)</f>
        <v>0</v>
      </c>
      <c r="CP102">
        <f>SUMIF(ConfirmedRaw!$B:$B,$B102,ConfirmedRaw!CR:CR)</f>
        <v>0</v>
      </c>
      <c r="CQ102">
        <f>SUMIF(ConfirmedRaw!$B:$B,$B102,ConfirmedRaw!CS:CS)</f>
        <v>0</v>
      </c>
      <c r="CR102">
        <f>SUMIF(ConfirmedRaw!$B:$B,$B102,ConfirmedRaw!CT:CT)</f>
        <v>0</v>
      </c>
      <c r="CS102">
        <f>SUMIF(ConfirmedRaw!$B:$B,$B102,ConfirmedRaw!CU:CU)</f>
        <v>0</v>
      </c>
      <c r="CT102">
        <f>SUMIF(ConfirmedRaw!$B:$B,$B102,ConfirmedRaw!CV:CV)</f>
        <v>0</v>
      </c>
      <c r="CU102">
        <f>SUMIF(ConfirmedRaw!$B:$B,$B102,ConfirmedRaw!CW:CW)</f>
        <v>0</v>
      </c>
      <c r="CV102">
        <f>SUMIF(ConfirmedRaw!$B:$B,$B102,ConfirmedRaw!CX:CX)</f>
        <v>0</v>
      </c>
      <c r="CW102">
        <f>SUMIF(ConfirmedRaw!$B:$B,$B102,ConfirmedRaw!CY:CY)</f>
        <v>0</v>
      </c>
      <c r="CX102">
        <f>SUMIF(ConfirmedRaw!$B:$B,$B102,ConfirmedRaw!CZ:CZ)</f>
        <v>0</v>
      </c>
      <c r="CY102">
        <f>SUMIF(ConfirmedRaw!$B:$B,$B102,ConfirmedRaw!DA:DA)</f>
        <v>0</v>
      </c>
      <c r="CZ102">
        <f>SUMIF(ConfirmedRaw!$B:$B,$B102,ConfirmedRaw!DB:DB)</f>
        <v>0</v>
      </c>
      <c r="DA102">
        <f>SUMIF(ConfirmedRaw!$B:$B,$B102,ConfirmedRaw!DC:DC)</f>
        <v>0</v>
      </c>
      <c r="DB102">
        <f>SUMIF(ConfirmedRaw!$B:$B,$B102,ConfirmedRaw!DD:DD)</f>
        <v>0</v>
      </c>
      <c r="DC102">
        <f>SUMIF(ConfirmedRaw!$B:$B,$B102,ConfirmedRaw!DE:DE)</f>
        <v>0</v>
      </c>
      <c r="DD102">
        <f>SUMIF(ConfirmedRaw!$B:$B,$B102,ConfirmedRaw!DF:DF)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  <c r="BV103">
        <f>SUMIF(ConfirmedRaw!$B:$B,$B103,ConfirmedRaw!BX:BX)</f>
        <v>0</v>
      </c>
      <c r="BW103">
        <f>SUMIF(ConfirmedRaw!$B:$B,$B103,ConfirmedRaw!BY:BY)</f>
        <v>0</v>
      </c>
      <c r="BX103">
        <f>SUMIF(ConfirmedRaw!$B:$B,$B103,ConfirmedRaw!BZ:BZ)</f>
        <v>0</v>
      </c>
      <c r="BY103">
        <f>SUMIF(ConfirmedRaw!$B:$B,$B103,ConfirmedRaw!CA:CA)</f>
        <v>0</v>
      </c>
      <c r="BZ103">
        <f>SUMIF(ConfirmedRaw!$B:$B,$B103,ConfirmedRaw!CB:CB)</f>
        <v>0</v>
      </c>
      <c r="CA103">
        <f>SUMIF(ConfirmedRaw!$B:$B,$B103,ConfirmedRaw!CC:CC)</f>
        <v>0</v>
      </c>
      <c r="CB103">
        <f>SUMIF(ConfirmedRaw!$B:$B,$B103,ConfirmedRaw!CD:CD)</f>
        <v>0</v>
      </c>
      <c r="CC103">
        <f>SUMIF(ConfirmedRaw!$B:$B,$B103,ConfirmedRaw!CE:CE)</f>
        <v>0</v>
      </c>
      <c r="CD103">
        <f>SUMIF(ConfirmedRaw!$B:$B,$B103,ConfirmedRaw!CF:CF)</f>
        <v>0</v>
      </c>
      <c r="CE103">
        <f>SUMIF(ConfirmedRaw!$B:$B,$B103,ConfirmedRaw!CG:CG)</f>
        <v>0</v>
      </c>
      <c r="CF103">
        <f>SUMIF(ConfirmedRaw!$B:$B,$B103,ConfirmedRaw!CH:CH)</f>
        <v>0</v>
      </c>
      <c r="CG103">
        <f>SUMIF(ConfirmedRaw!$B:$B,$B103,ConfirmedRaw!CI:CI)</f>
        <v>0</v>
      </c>
      <c r="CH103">
        <f>SUMIF(ConfirmedRaw!$B:$B,$B103,ConfirmedRaw!CJ:CJ)</f>
        <v>0</v>
      </c>
      <c r="CI103">
        <f>SUMIF(ConfirmedRaw!$B:$B,$B103,ConfirmedRaw!CK:CK)</f>
        <v>0</v>
      </c>
      <c r="CJ103">
        <f>SUMIF(ConfirmedRaw!$B:$B,$B103,ConfirmedRaw!CL:CL)</f>
        <v>0</v>
      </c>
      <c r="CK103">
        <f>SUMIF(ConfirmedRaw!$B:$B,$B103,ConfirmedRaw!CM:CM)</f>
        <v>0</v>
      </c>
      <c r="CL103">
        <f>SUMIF(ConfirmedRaw!$B:$B,$B103,ConfirmedRaw!CN:CN)</f>
        <v>0</v>
      </c>
      <c r="CM103">
        <f>SUMIF(ConfirmedRaw!$B:$B,$B103,ConfirmedRaw!CO:CO)</f>
        <v>0</v>
      </c>
      <c r="CN103">
        <f>SUMIF(ConfirmedRaw!$B:$B,$B103,ConfirmedRaw!CP:CP)</f>
        <v>0</v>
      </c>
      <c r="CO103">
        <f>SUMIF(ConfirmedRaw!$B:$B,$B103,ConfirmedRaw!CQ:CQ)</f>
        <v>0</v>
      </c>
      <c r="CP103">
        <f>SUMIF(ConfirmedRaw!$B:$B,$B103,ConfirmedRaw!CR:CR)</f>
        <v>0</v>
      </c>
      <c r="CQ103">
        <f>SUMIF(ConfirmedRaw!$B:$B,$B103,ConfirmedRaw!CS:CS)</f>
        <v>0</v>
      </c>
      <c r="CR103">
        <f>SUMIF(ConfirmedRaw!$B:$B,$B103,ConfirmedRaw!CT:CT)</f>
        <v>0</v>
      </c>
      <c r="CS103">
        <f>SUMIF(ConfirmedRaw!$B:$B,$B103,ConfirmedRaw!CU:CU)</f>
        <v>0</v>
      </c>
      <c r="CT103">
        <f>SUMIF(ConfirmedRaw!$B:$B,$B103,ConfirmedRaw!CV:CV)</f>
        <v>0</v>
      </c>
      <c r="CU103">
        <f>SUMIF(ConfirmedRaw!$B:$B,$B103,ConfirmedRaw!CW:CW)</f>
        <v>0</v>
      </c>
      <c r="CV103">
        <f>SUMIF(ConfirmedRaw!$B:$B,$B103,ConfirmedRaw!CX:CX)</f>
        <v>0</v>
      </c>
      <c r="CW103">
        <f>SUMIF(ConfirmedRaw!$B:$B,$B103,ConfirmedRaw!CY:CY)</f>
        <v>0</v>
      </c>
      <c r="CX103">
        <f>SUMIF(ConfirmedRaw!$B:$B,$B103,ConfirmedRaw!CZ:CZ)</f>
        <v>0</v>
      </c>
      <c r="CY103">
        <f>SUMIF(ConfirmedRaw!$B:$B,$B103,ConfirmedRaw!DA:DA)</f>
        <v>0</v>
      </c>
      <c r="CZ103">
        <f>SUMIF(ConfirmedRaw!$B:$B,$B103,ConfirmedRaw!DB:DB)</f>
        <v>0</v>
      </c>
      <c r="DA103">
        <f>SUMIF(ConfirmedRaw!$B:$B,$B103,ConfirmedRaw!DC:DC)</f>
        <v>0</v>
      </c>
      <c r="DB103">
        <f>SUMIF(ConfirmedRaw!$B:$B,$B103,ConfirmedRaw!DD:DD)</f>
        <v>0</v>
      </c>
      <c r="DC103">
        <f>SUMIF(ConfirmedRaw!$B:$B,$B103,ConfirmedRaw!DE:DE)</f>
        <v>0</v>
      </c>
      <c r="DD103">
        <f>SUMIF(ConfirmedRaw!$B:$B,$B103,ConfirmedRaw!DF:DF)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282</v>
      </c>
      <c r="BV104">
        <f>SUMIF(ConfirmedRaw!$B:$B,$B104,ConfirmedRaw!BX:BX)</f>
        <v>288</v>
      </c>
      <c r="BW104">
        <f>SUMIF(ConfirmedRaw!$B:$B,$B104,ConfirmedRaw!BY:BY)</f>
        <v>302</v>
      </c>
      <c r="BX104">
        <f>SUMIF(ConfirmedRaw!$B:$B,$B104,ConfirmedRaw!BZ:BZ)</f>
        <v>318</v>
      </c>
      <c r="BY104">
        <f>SUMIF(ConfirmedRaw!$B:$B,$B104,ConfirmedRaw!CA:CA)</f>
        <v>345</v>
      </c>
      <c r="BZ104">
        <f>SUMIF(ConfirmedRaw!$B:$B,$B104,ConfirmedRaw!CB:CB)</f>
        <v>364</v>
      </c>
      <c r="CA104">
        <f>SUMIF(ConfirmedRaw!$B:$B,$B104,ConfirmedRaw!CC:CC)</f>
        <v>384</v>
      </c>
      <c r="CB104">
        <f>SUMIF(ConfirmedRaw!$B:$B,$B104,ConfirmedRaw!CD:CD)</f>
        <v>414</v>
      </c>
      <c r="CC104">
        <f>SUMIF(ConfirmedRaw!$B:$B,$B104,ConfirmedRaw!CE:CE)</f>
        <v>443</v>
      </c>
      <c r="CD104">
        <f>SUMIF(ConfirmedRaw!$B:$B,$B104,ConfirmedRaw!CF:CF)</f>
        <v>443</v>
      </c>
      <c r="CE104">
        <f>SUMIF(ConfirmedRaw!$B:$B,$B104,ConfirmedRaw!CG:CG)</f>
        <v>484</v>
      </c>
      <c r="CF104">
        <f>SUMIF(ConfirmedRaw!$B:$B,$B104,ConfirmedRaw!CH:CH)</f>
        <v>497</v>
      </c>
      <c r="CG104">
        <f>SUMIF(ConfirmedRaw!$B:$B,$B104,ConfirmedRaw!CI:CI)</f>
        <v>497</v>
      </c>
      <c r="CH104">
        <f>SUMIF(ConfirmedRaw!$B:$B,$B104,ConfirmedRaw!CJ:CJ)</f>
        <v>528</v>
      </c>
      <c r="CI104">
        <f>SUMIF(ConfirmedRaw!$B:$B,$B104,ConfirmedRaw!CK:CK)</f>
        <v>542</v>
      </c>
      <c r="CJ104">
        <f>SUMIF(ConfirmedRaw!$B:$B,$B104,ConfirmedRaw!CL:CL)</f>
        <v>546</v>
      </c>
      <c r="CK104">
        <f>SUMIF(ConfirmedRaw!$B:$B,$B104,ConfirmedRaw!CM:CM)</f>
        <v>557</v>
      </c>
      <c r="CL104">
        <f>SUMIF(ConfirmedRaw!$B:$B,$B104,ConfirmedRaw!CN:CN)</f>
        <v>565</v>
      </c>
      <c r="CM104">
        <f>SUMIF(ConfirmedRaw!$B:$B,$B104,ConfirmedRaw!CO:CO)</f>
        <v>576</v>
      </c>
      <c r="CN104">
        <f>SUMIF(ConfirmedRaw!$B:$B,$B104,ConfirmedRaw!CP:CP)</f>
        <v>581</v>
      </c>
      <c r="CO104">
        <f>SUMIF(ConfirmedRaw!$B:$B,$B104,ConfirmedRaw!CQ:CQ)</f>
        <v>0</v>
      </c>
      <c r="CP104">
        <f>SUMIF(ConfirmedRaw!$B:$B,$B104,ConfirmedRaw!CR:CR)</f>
        <v>0</v>
      </c>
      <c r="CQ104">
        <f>SUMIF(ConfirmedRaw!$B:$B,$B104,ConfirmedRaw!CS:CS)</f>
        <v>0</v>
      </c>
      <c r="CR104">
        <f>SUMIF(ConfirmedRaw!$B:$B,$B104,ConfirmedRaw!CT:CT)</f>
        <v>0</v>
      </c>
      <c r="CS104">
        <f>SUMIF(ConfirmedRaw!$B:$B,$B104,ConfirmedRaw!CU:CU)</f>
        <v>0</v>
      </c>
      <c r="CT104">
        <f>SUMIF(ConfirmedRaw!$B:$B,$B104,ConfirmedRaw!CV:CV)</f>
        <v>0</v>
      </c>
      <c r="CU104">
        <f>SUMIF(ConfirmedRaw!$B:$B,$B104,ConfirmedRaw!CW:CW)</f>
        <v>0</v>
      </c>
      <c r="CV104">
        <f>SUMIF(ConfirmedRaw!$B:$B,$B104,ConfirmedRaw!CX:CX)</f>
        <v>0</v>
      </c>
      <c r="CW104">
        <f>SUMIF(ConfirmedRaw!$B:$B,$B104,ConfirmedRaw!CY:CY)</f>
        <v>0</v>
      </c>
      <c r="CX104">
        <f>SUMIF(ConfirmedRaw!$B:$B,$B104,ConfirmedRaw!CZ:CZ)</f>
        <v>0</v>
      </c>
      <c r="CY104">
        <f>SUMIF(ConfirmedRaw!$B:$B,$B104,ConfirmedRaw!DA:DA)</f>
        <v>0</v>
      </c>
      <c r="CZ104">
        <f>SUMIF(ConfirmedRaw!$B:$B,$B104,ConfirmedRaw!DB:DB)</f>
        <v>0</v>
      </c>
      <c r="DA104">
        <f>SUMIF(ConfirmedRaw!$B:$B,$B104,ConfirmedRaw!DC:DC)</f>
        <v>0</v>
      </c>
      <c r="DB104">
        <f>SUMIF(ConfirmedRaw!$B:$B,$B104,ConfirmedRaw!DD:DD)</f>
        <v>0</v>
      </c>
      <c r="DC104">
        <f>SUMIF(ConfirmedRaw!$B:$B,$B104,ConfirmedRaw!DE:DE)</f>
        <v>0</v>
      </c>
      <c r="DD104">
        <f>SUMIF(ConfirmedRaw!$B:$B,$B104,ConfirmedRaw!DF:DF)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233</v>
      </c>
      <c r="BV105">
        <f>SUMIF(ConfirmedRaw!$B:$B,$B105,ConfirmedRaw!BX:BX)</f>
        <v>306</v>
      </c>
      <c r="BW105">
        <f>SUMIF(ConfirmedRaw!$B:$B,$B105,ConfirmedRaw!BY:BY)</f>
        <v>509</v>
      </c>
      <c r="BX105">
        <f>SUMIF(ConfirmedRaw!$B:$B,$B105,ConfirmedRaw!BZ:BZ)</f>
        <v>555</v>
      </c>
      <c r="BY105">
        <f>SUMIF(ConfirmedRaw!$B:$B,$B105,ConfirmedRaw!CA:CA)</f>
        <v>650</v>
      </c>
      <c r="BZ105">
        <f>SUMIF(ConfirmedRaw!$B:$B,$B105,ConfirmedRaw!CB:CB)</f>
        <v>658</v>
      </c>
      <c r="CA105">
        <f>SUMIF(ConfirmedRaw!$B:$B,$B105,ConfirmedRaw!CC:CC)</f>
        <v>658</v>
      </c>
      <c r="CB105">
        <f>SUMIF(ConfirmedRaw!$B:$B,$B105,ConfirmedRaw!CD:CD)</f>
        <v>730</v>
      </c>
      <c r="CC105">
        <f>SUMIF(ConfirmedRaw!$B:$B,$B105,ConfirmedRaw!CE:CE)</f>
        <v>730</v>
      </c>
      <c r="CD105">
        <f>SUMIF(ConfirmedRaw!$B:$B,$B105,ConfirmedRaw!CF:CF)</f>
        <v>820</v>
      </c>
      <c r="CE105">
        <f>SUMIF(ConfirmedRaw!$B:$B,$B105,ConfirmedRaw!CG:CG)</f>
        <v>820</v>
      </c>
      <c r="CF105">
        <f>SUMIF(ConfirmedRaw!$B:$B,$B105,ConfirmedRaw!CH:CH)</f>
        <v>820</v>
      </c>
      <c r="CG105">
        <f>SUMIF(ConfirmedRaw!$B:$B,$B105,ConfirmedRaw!CI:CI)</f>
        <v>820</v>
      </c>
      <c r="CH105">
        <f>SUMIF(ConfirmedRaw!$B:$B,$B105,ConfirmedRaw!CJ:CJ)</f>
        <v>848</v>
      </c>
      <c r="CI105">
        <f>SUMIF(ConfirmedRaw!$B:$B,$B105,ConfirmedRaw!CK:CK)</f>
        <v>848</v>
      </c>
      <c r="CJ105">
        <f>SUMIF(ConfirmedRaw!$B:$B,$B105,ConfirmedRaw!CL:CL)</f>
        <v>996</v>
      </c>
      <c r="CK105">
        <f>SUMIF(ConfirmedRaw!$B:$B,$B105,ConfirmedRaw!CM:CM)</f>
        <v>996</v>
      </c>
      <c r="CL105">
        <f>SUMIF(ConfirmedRaw!$B:$B,$B105,ConfirmedRaw!CN:CN)</f>
        <v>1017</v>
      </c>
      <c r="CM105">
        <f>SUMIF(ConfirmedRaw!$B:$B,$B105,ConfirmedRaw!CO:CO)</f>
        <v>1017</v>
      </c>
      <c r="CN105">
        <f>SUMIF(ConfirmedRaw!$B:$B,$B105,ConfirmedRaw!CP:CP)</f>
        <v>1163</v>
      </c>
      <c r="CO105">
        <f>SUMIF(ConfirmedRaw!$B:$B,$B105,ConfirmedRaw!CQ:CQ)</f>
        <v>0</v>
      </c>
      <c r="CP105">
        <f>SUMIF(ConfirmedRaw!$B:$B,$B105,ConfirmedRaw!CR:CR)</f>
        <v>0</v>
      </c>
      <c r="CQ105">
        <f>SUMIF(ConfirmedRaw!$B:$B,$B105,ConfirmedRaw!CS:CS)</f>
        <v>0</v>
      </c>
      <c r="CR105">
        <f>SUMIF(ConfirmedRaw!$B:$B,$B105,ConfirmedRaw!CT:CT)</f>
        <v>0</v>
      </c>
      <c r="CS105">
        <f>SUMIF(ConfirmedRaw!$B:$B,$B105,ConfirmedRaw!CU:CU)</f>
        <v>0</v>
      </c>
      <c r="CT105">
        <f>SUMIF(ConfirmedRaw!$B:$B,$B105,ConfirmedRaw!CV:CV)</f>
        <v>0</v>
      </c>
      <c r="CU105">
        <f>SUMIF(ConfirmedRaw!$B:$B,$B105,ConfirmedRaw!CW:CW)</f>
        <v>0</v>
      </c>
      <c r="CV105">
        <f>SUMIF(ConfirmedRaw!$B:$B,$B105,ConfirmedRaw!CX:CX)</f>
        <v>0</v>
      </c>
      <c r="CW105">
        <f>SUMIF(ConfirmedRaw!$B:$B,$B105,ConfirmedRaw!CY:CY)</f>
        <v>0</v>
      </c>
      <c r="CX105">
        <f>SUMIF(ConfirmedRaw!$B:$B,$B105,ConfirmedRaw!CZ:CZ)</f>
        <v>0</v>
      </c>
      <c r="CY105">
        <f>SUMIF(ConfirmedRaw!$B:$B,$B105,ConfirmedRaw!DA:DA)</f>
        <v>0</v>
      </c>
      <c r="CZ105">
        <f>SUMIF(ConfirmedRaw!$B:$B,$B105,ConfirmedRaw!DB:DB)</f>
        <v>0</v>
      </c>
      <c r="DA105">
        <f>SUMIF(ConfirmedRaw!$B:$B,$B105,ConfirmedRaw!DC:DC)</f>
        <v>0</v>
      </c>
      <c r="DB105">
        <f>SUMIF(ConfirmedRaw!$B:$B,$B105,ConfirmedRaw!DD:DD)</f>
        <v>0</v>
      </c>
      <c r="DC105">
        <f>SUMIF(ConfirmedRaw!$B:$B,$B105,ConfirmedRaw!DE:DE)</f>
        <v>0</v>
      </c>
      <c r="DD105">
        <f>SUMIF(ConfirmedRaw!$B:$B,$B105,ConfirmedRaw!DF:DF)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109</v>
      </c>
      <c r="BV106">
        <f>SUMIF(ConfirmedRaw!$B:$B,$B106,ConfirmedRaw!BX:BX)</f>
        <v>134</v>
      </c>
      <c r="BW106">
        <f>SUMIF(ConfirmedRaw!$B:$B,$B106,ConfirmedRaw!BY:BY)</f>
        <v>134</v>
      </c>
      <c r="BX106">
        <f>SUMIF(ConfirmedRaw!$B:$B,$B106,ConfirmedRaw!BZ:BZ)</f>
        <v>154</v>
      </c>
      <c r="BY106">
        <f>SUMIF(ConfirmedRaw!$B:$B,$B106,ConfirmedRaw!CA:CA)</f>
        <v>154</v>
      </c>
      <c r="BZ106">
        <f>SUMIF(ConfirmedRaw!$B:$B,$B106,ConfirmedRaw!CB:CB)</f>
        <v>161</v>
      </c>
      <c r="CA106">
        <f>SUMIF(ConfirmedRaw!$B:$B,$B106,ConfirmedRaw!CC:CC)</f>
        <v>180</v>
      </c>
      <c r="CB106">
        <f>SUMIF(ConfirmedRaw!$B:$B,$B106,ConfirmedRaw!CD:CD)</f>
        <v>180</v>
      </c>
      <c r="CC106">
        <f>SUMIF(ConfirmedRaw!$B:$B,$B106,ConfirmedRaw!CE:CE)</f>
        <v>180</v>
      </c>
      <c r="CD106">
        <f>SUMIF(ConfirmedRaw!$B:$B,$B106,ConfirmedRaw!CF:CF)</f>
        <v>215</v>
      </c>
      <c r="CE106">
        <f>SUMIF(ConfirmedRaw!$B:$B,$B106,ConfirmedRaw!CG:CG)</f>
        <v>223</v>
      </c>
      <c r="CF106">
        <f>SUMIF(ConfirmedRaw!$B:$B,$B106,ConfirmedRaw!CH:CH)</f>
        <v>234</v>
      </c>
      <c r="CG106">
        <f>SUMIF(ConfirmedRaw!$B:$B,$B106,ConfirmedRaw!CI:CI)</f>
        <v>235</v>
      </c>
      <c r="CH106">
        <f>SUMIF(ConfirmedRaw!$B:$B,$B106,ConfirmedRaw!CJ:CJ)</f>
        <v>241</v>
      </c>
      <c r="CI106">
        <f>SUMIF(ConfirmedRaw!$B:$B,$B106,ConfirmedRaw!CK:CK)</f>
        <v>254</v>
      </c>
      <c r="CJ106">
        <f>SUMIF(ConfirmedRaw!$B:$B,$B106,ConfirmedRaw!CL:CL)</f>
        <v>267</v>
      </c>
      <c r="CK106">
        <f>SUMIF(ConfirmedRaw!$B:$B,$B106,ConfirmedRaw!CM:CM)</f>
        <v>287</v>
      </c>
      <c r="CL106">
        <f>SUMIF(ConfirmedRaw!$B:$B,$B106,ConfirmedRaw!CN:CN)</f>
        <v>307</v>
      </c>
      <c r="CM106">
        <f>SUMIF(ConfirmedRaw!$B:$B,$B106,ConfirmedRaw!CO:CO)</f>
        <v>327</v>
      </c>
      <c r="CN106">
        <f>SUMIF(ConfirmedRaw!$B:$B,$B106,ConfirmedRaw!CP:CP)</f>
        <v>332</v>
      </c>
      <c r="CO106">
        <f>SUMIF(ConfirmedRaw!$B:$B,$B106,ConfirmedRaw!CQ:CQ)</f>
        <v>0</v>
      </c>
      <c r="CP106">
        <f>SUMIF(ConfirmedRaw!$B:$B,$B106,ConfirmedRaw!CR:CR)</f>
        <v>0</v>
      </c>
      <c r="CQ106">
        <f>SUMIF(ConfirmedRaw!$B:$B,$B106,ConfirmedRaw!CS:CS)</f>
        <v>0</v>
      </c>
      <c r="CR106">
        <f>SUMIF(ConfirmedRaw!$B:$B,$B106,ConfirmedRaw!CT:CT)</f>
        <v>0</v>
      </c>
      <c r="CS106">
        <f>SUMIF(ConfirmedRaw!$B:$B,$B106,ConfirmedRaw!CU:CU)</f>
        <v>0</v>
      </c>
      <c r="CT106">
        <f>SUMIF(ConfirmedRaw!$B:$B,$B106,ConfirmedRaw!CV:CV)</f>
        <v>0</v>
      </c>
      <c r="CU106">
        <f>SUMIF(ConfirmedRaw!$B:$B,$B106,ConfirmedRaw!CW:CW)</f>
        <v>0</v>
      </c>
      <c r="CV106">
        <f>SUMIF(ConfirmedRaw!$B:$B,$B106,ConfirmedRaw!CX:CX)</f>
        <v>0</v>
      </c>
      <c r="CW106">
        <f>SUMIF(ConfirmedRaw!$B:$B,$B106,ConfirmedRaw!CY:CY)</f>
        <v>0</v>
      </c>
      <c r="CX106">
        <f>SUMIF(ConfirmedRaw!$B:$B,$B106,ConfirmedRaw!CZ:CZ)</f>
        <v>0</v>
      </c>
      <c r="CY106">
        <f>SUMIF(ConfirmedRaw!$B:$B,$B106,ConfirmedRaw!DA:DA)</f>
        <v>0</v>
      </c>
      <c r="CZ106">
        <f>SUMIF(ConfirmedRaw!$B:$B,$B106,ConfirmedRaw!DB:DB)</f>
        <v>0</v>
      </c>
      <c r="DA106">
        <f>SUMIF(ConfirmedRaw!$B:$B,$B106,ConfirmedRaw!DC:DC)</f>
        <v>0</v>
      </c>
      <c r="DB106">
        <f>SUMIF(ConfirmedRaw!$B:$B,$B106,ConfirmedRaw!DD:DD)</f>
        <v>0</v>
      </c>
      <c r="DC106">
        <f>SUMIF(ConfirmedRaw!$B:$B,$B106,ConfirmedRaw!DE:DE)</f>
        <v>0</v>
      </c>
      <c r="DD106">
        <f>SUMIF(ConfirmedRaw!$B:$B,$B106,ConfirmedRaw!DF:DF)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172</v>
      </c>
      <c r="BV107">
        <f>SUMIF(ConfirmedRaw!$B:$B,$B107,ConfirmedRaw!BX:BX)</f>
        <v>219</v>
      </c>
      <c r="BW107">
        <f>SUMIF(ConfirmedRaw!$B:$B,$B107,ConfirmedRaw!BY:BY)</f>
        <v>222</v>
      </c>
      <c r="BX107">
        <f>SUMIF(ConfirmedRaw!$B:$B,$B107,ConfirmedRaw!BZ:BZ)</f>
        <v>264</v>
      </c>
      <c r="BY107">
        <f>SUMIF(ConfirmedRaw!$B:$B,$B107,ConfirmedRaw!CA:CA)</f>
        <v>268</v>
      </c>
      <c r="BZ107">
        <f>SUMIF(ConfirmedRaw!$B:$B,$B107,ConfirmedRaw!CB:CB)</f>
        <v>298</v>
      </c>
      <c r="CA107">
        <f>SUMIF(ConfirmedRaw!$B:$B,$B107,ConfirmedRaw!CC:CC)</f>
        <v>305</v>
      </c>
      <c r="CB107">
        <f>SUMIF(ConfirmedRaw!$B:$B,$B107,ConfirmedRaw!CD:CD)</f>
        <v>312</v>
      </c>
      <c r="CC107">
        <f>SUMIF(ConfirmedRaw!$B:$B,$B107,ConfirmedRaw!CE:CE)</f>
        <v>343</v>
      </c>
      <c r="CD107">
        <f>SUMIF(ConfirmedRaw!$B:$B,$B107,ConfirmedRaw!CF:CF)</f>
        <v>382</v>
      </c>
      <c r="CE107">
        <f>SUMIF(ConfirmedRaw!$B:$B,$B107,ConfirmedRaw!CG:CG)</f>
        <v>392</v>
      </c>
      <c r="CF107">
        <f>SUMIF(ConfirmedRaw!$B:$B,$B107,ConfirmedRaw!CH:CH)</f>
        <v>393</v>
      </c>
      <c r="CG107">
        <f>SUMIF(ConfirmedRaw!$B:$B,$B107,ConfirmedRaw!CI:CI)</f>
        <v>397</v>
      </c>
      <c r="CH107">
        <f>SUMIF(ConfirmedRaw!$B:$B,$B107,ConfirmedRaw!CJ:CJ)</f>
        <v>407</v>
      </c>
      <c r="CI107">
        <f>SUMIF(ConfirmedRaw!$B:$B,$B107,ConfirmedRaw!CK:CK)</f>
        <v>419</v>
      </c>
      <c r="CJ107">
        <f>SUMIF(ConfirmedRaw!$B:$B,$B107,ConfirmedRaw!CL:CL)</f>
        <v>426</v>
      </c>
      <c r="CK107">
        <f>SUMIF(ConfirmedRaw!$B:$B,$B107,ConfirmedRaw!CM:CM)</f>
        <v>442</v>
      </c>
      <c r="CL107">
        <f>SUMIF(ConfirmedRaw!$B:$B,$B107,ConfirmedRaw!CN:CN)</f>
        <v>457</v>
      </c>
      <c r="CM107">
        <f>SUMIF(ConfirmedRaw!$B:$B,$B107,ConfirmedRaw!CO:CO)</f>
        <v>472</v>
      </c>
      <c r="CN107">
        <f>SUMIF(ConfirmedRaw!$B:$B,$B107,ConfirmedRaw!CP:CP)</f>
        <v>477</v>
      </c>
      <c r="CO107">
        <f>SUMIF(ConfirmedRaw!$B:$B,$B107,ConfirmedRaw!CQ:CQ)</f>
        <v>0</v>
      </c>
      <c r="CP107">
        <f>SUMIF(ConfirmedRaw!$B:$B,$B107,ConfirmedRaw!CR:CR)</f>
        <v>0</v>
      </c>
      <c r="CQ107">
        <f>SUMIF(ConfirmedRaw!$B:$B,$B107,ConfirmedRaw!CS:CS)</f>
        <v>0</v>
      </c>
      <c r="CR107">
        <f>SUMIF(ConfirmedRaw!$B:$B,$B107,ConfirmedRaw!CT:CT)</f>
        <v>0</v>
      </c>
      <c r="CS107">
        <f>SUMIF(ConfirmedRaw!$B:$B,$B107,ConfirmedRaw!CU:CU)</f>
        <v>0</v>
      </c>
      <c r="CT107">
        <f>SUMIF(ConfirmedRaw!$B:$B,$B107,ConfirmedRaw!CV:CV)</f>
        <v>0</v>
      </c>
      <c r="CU107">
        <f>SUMIF(ConfirmedRaw!$B:$B,$B107,ConfirmedRaw!CW:CW)</f>
        <v>0</v>
      </c>
      <c r="CV107">
        <f>SUMIF(ConfirmedRaw!$B:$B,$B107,ConfirmedRaw!CX:CX)</f>
        <v>0</v>
      </c>
      <c r="CW107">
        <f>SUMIF(ConfirmedRaw!$B:$B,$B107,ConfirmedRaw!CY:CY)</f>
        <v>0</v>
      </c>
      <c r="CX107">
        <f>SUMIF(ConfirmedRaw!$B:$B,$B107,ConfirmedRaw!CZ:CZ)</f>
        <v>0</v>
      </c>
      <c r="CY107">
        <f>SUMIF(ConfirmedRaw!$B:$B,$B107,ConfirmedRaw!DA:DA)</f>
        <v>0</v>
      </c>
      <c r="CZ107">
        <f>SUMIF(ConfirmedRaw!$B:$B,$B107,ConfirmedRaw!DB:DB)</f>
        <v>0</v>
      </c>
      <c r="DA107">
        <f>SUMIF(ConfirmedRaw!$B:$B,$B107,ConfirmedRaw!DC:DC)</f>
        <v>0</v>
      </c>
      <c r="DB107">
        <f>SUMIF(ConfirmedRaw!$B:$B,$B107,ConfirmedRaw!DD:DD)</f>
        <v>0</v>
      </c>
      <c r="DC107">
        <f>SUMIF(ConfirmedRaw!$B:$B,$B107,ConfirmedRaw!DE:DE)</f>
        <v>0</v>
      </c>
      <c r="DD107">
        <f>SUMIF(ConfirmedRaw!$B:$B,$B107,ConfirmedRaw!DF:DF)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55</v>
      </c>
      <c r="BV108">
        <f>SUMIF(ConfirmedRaw!$B:$B,$B108,ConfirmedRaw!BX:BX)</f>
        <v>60</v>
      </c>
      <c r="BW108">
        <f>SUMIF(ConfirmedRaw!$B:$B,$B108,ConfirmedRaw!BY:BY)</f>
        <v>64</v>
      </c>
      <c r="BX108">
        <f>SUMIF(ConfirmedRaw!$B:$B,$B108,ConfirmedRaw!BZ:BZ)</f>
        <v>66</v>
      </c>
      <c r="BY108">
        <f>SUMIF(ConfirmedRaw!$B:$B,$B108,ConfirmedRaw!CA:CA)</f>
        <v>73</v>
      </c>
      <c r="BZ108">
        <f>SUMIF(ConfirmedRaw!$B:$B,$B108,ConfirmedRaw!CB:CB)</f>
        <v>77</v>
      </c>
      <c r="CA108">
        <f>SUMIF(ConfirmedRaw!$B:$B,$B108,ConfirmedRaw!CC:CC)</f>
        <v>79</v>
      </c>
      <c r="CB108">
        <f>SUMIF(ConfirmedRaw!$B:$B,$B108,ConfirmedRaw!CD:CD)</f>
        <v>81</v>
      </c>
      <c r="CC108">
        <f>SUMIF(ConfirmedRaw!$B:$B,$B108,ConfirmedRaw!CE:CE)</f>
        <v>84</v>
      </c>
      <c r="CD108">
        <f>SUMIF(ConfirmedRaw!$B:$B,$B108,ConfirmedRaw!CF:CF)</f>
        <v>90</v>
      </c>
      <c r="CE108">
        <f>SUMIF(ConfirmedRaw!$B:$B,$B108,ConfirmedRaw!CG:CG)</f>
        <v>92</v>
      </c>
      <c r="CF108">
        <f>SUMIF(ConfirmedRaw!$B:$B,$B108,ConfirmedRaw!CH:CH)</f>
        <v>93</v>
      </c>
      <c r="CG108">
        <f>SUMIF(ConfirmedRaw!$B:$B,$B108,ConfirmedRaw!CI:CI)</f>
        <v>93</v>
      </c>
      <c r="CH108">
        <f>SUMIF(ConfirmedRaw!$B:$B,$B108,ConfirmedRaw!CJ:CJ)</f>
        <v>93</v>
      </c>
      <c r="CI108">
        <f>SUMIF(ConfirmedRaw!$B:$B,$B108,ConfirmedRaw!CK:CK)</f>
        <v>93</v>
      </c>
      <c r="CJ108">
        <f>SUMIF(ConfirmedRaw!$B:$B,$B108,ConfirmedRaw!CL:CL)</f>
        <v>93</v>
      </c>
      <c r="CK108">
        <f>SUMIF(ConfirmedRaw!$B:$B,$B108,ConfirmedRaw!CM:CM)</f>
        <v>94</v>
      </c>
      <c r="CL108">
        <f>SUMIF(ConfirmedRaw!$B:$B,$B108,ConfirmedRaw!CN:CN)</f>
        <v>94</v>
      </c>
      <c r="CM108">
        <f>SUMIF(ConfirmedRaw!$B:$B,$B108,ConfirmedRaw!CO:CO)</f>
        <v>94</v>
      </c>
      <c r="CN108">
        <f>SUMIF(ConfirmedRaw!$B:$B,$B108,ConfirmedRaw!CP:CP)</f>
        <v>94</v>
      </c>
      <c r="CO108">
        <f>SUMIF(ConfirmedRaw!$B:$B,$B108,ConfirmedRaw!CQ:CQ)</f>
        <v>0</v>
      </c>
      <c r="CP108">
        <f>SUMIF(ConfirmedRaw!$B:$B,$B108,ConfirmedRaw!CR:CR)</f>
        <v>0</v>
      </c>
      <c r="CQ108">
        <f>SUMIF(ConfirmedRaw!$B:$B,$B108,ConfirmedRaw!CS:CS)</f>
        <v>0</v>
      </c>
      <c r="CR108">
        <f>SUMIF(ConfirmedRaw!$B:$B,$B108,ConfirmedRaw!CT:CT)</f>
        <v>0</v>
      </c>
      <c r="CS108">
        <f>SUMIF(ConfirmedRaw!$B:$B,$B108,ConfirmedRaw!CU:CU)</f>
        <v>0</v>
      </c>
      <c r="CT108">
        <f>SUMIF(ConfirmedRaw!$B:$B,$B108,ConfirmedRaw!CV:CV)</f>
        <v>0</v>
      </c>
      <c r="CU108">
        <f>SUMIF(ConfirmedRaw!$B:$B,$B108,ConfirmedRaw!CW:CW)</f>
        <v>0</v>
      </c>
      <c r="CV108">
        <f>SUMIF(ConfirmedRaw!$B:$B,$B108,ConfirmedRaw!CX:CX)</f>
        <v>0</v>
      </c>
      <c r="CW108">
        <f>SUMIF(ConfirmedRaw!$B:$B,$B108,ConfirmedRaw!CY:CY)</f>
        <v>0</v>
      </c>
      <c r="CX108">
        <f>SUMIF(ConfirmedRaw!$B:$B,$B108,ConfirmedRaw!CZ:CZ)</f>
        <v>0</v>
      </c>
      <c r="CY108">
        <f>SUMIF(ConfirmedRaw!$B:$B,$B108,ConfirmedRaw!DA:DA)</f>
        <v>0</v>
      </c>
      <c r="CZ108">
        <f>SUMIF(ConfirmedRaw!$B:$B,$B108,ConfirmedRaw!DB:DB)</f>
        <v>0</v>
      </c>
      <c r="DA108">
        <f>SUMIF(ConfirmedRaw!$B:$B,$B108,ConfirmedRaw!DC:DC)</f>
        <v>0</v>
      </c>
      <c r="DB108">
        <f>SUMIF(ConfirmedRaw!$B:$B,$B108,ConfirmedRaw!DD:DD)</f>
        <v>0</v>
      </c>
      <c r="DC108">
        <f>SUMIF(ConfirmedRaw!$B:$B,$B108,ConfirmedRaw!DE:DE)</f>
        <v>0</v>
      </c>
      <c r="DD108">
        <f>SUMIF(ConfirmedRaw!$B:$B,$B108,ConfirmedRaw!DF:DF)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174</v>
      </c>
      <c r="BV109">
        <f>SUMIF(ConfirmedRaw!$B:$B,$B109,ConfirmedRaw!BX:BX)</f>
        <v>184</v>
      </c>
      <c r="BW109">
        <f>SUMIF(ConfirmedRaw!$B:$B,$B109,ConfirmedRaw!BY:BY)</f>
        <v>210</v>
      </c>
      <c r="BX109">
        <f>SUMIF(ConfirmedRaw!$B:$B,$B109,ConfirmedRaw!BZ:BZ)</f>
        <v>214</v>
      </c>
      <c r="BY109">
        <f>SUMIF(ConfirmedRaw!$B:$B,$B109,ConfirmedRaw!CA:CA)</f>
        <v>232</v>
      </c>
      <c r="BZ109">
        <f>SUMIF(ConfirmedRaw!$B:$B,$B109,ConfirmedRaw!CB:CB)</f>
        <v>238</v>
      </c>
      <c r="CA109">
        <f>SUMIF(ConfirmedRaw!$B:$B,$B109,ConfirmedRaw!CC:CC)</f>
        <v>254</v>
      </c>
      <c r="CB109">
        <f>SUMIF(ConfirmedRaw!$B:$B,$B109,ConfirmedRaw!CD:CD)</f>
        <v>276</v>
      </c>
      <c r="CC109">
        <f>SUMIF(ConfirmedRaw!$B:$B,$B109,ConfirmedRaw!CE:CE)</f>
        <v>288</v>
      </c>
      <c r="CD109">
        <f>SUMIF(ConfirmedRaw!$B:$B,$B109,ConfirmedRaw!CF:CF)</f>
        <v>305</v>
      </c>
      <c r="CE109">
        <f>SUMIF(ConfirmedRaw!$B:$B,$B109,ConfirmedRaw!CG:CG)</f>
        <v>318</v>
      </c>
      <c r="CF109">
        <f>SUMIF(ConfirmedRaw!$B:$B,$B109,ConfirmedRaw!CH:CH)</f>
        <v>323</v>
      </c>
      <c r="CG109">
        <f>SUMIF(ConfirmedRaw!$B:$B,$B109,ConfirmedRaw!CI:CI)</f>
        <v>343</v>
      </c>
      <c r="CH109">
        <f>SUMIF(ConfirmedRaw!$B:$B,$B109,ConfirmedRaw!CJ:CJ)</f>
        <v>373</v>
      </c>
      <c r="CI109">
        <f>SUMIF(ConfirmedRaw!$B:$B,$B109,ConfirmedRaw!CK:CK)</f>
        <v>407</v>
      </c>
      <c r="CJ109">
        <f>SUMIF(ConfirmedRaw!$B:$B,$B109,ConfirmedRaw!CL:CL)</f>
        <v>442</v>
      </c>
      <c r="CK109">
        <f>SUMIF(ConfirmedRaw!$B:$B,$B109,ConfirmedRaw!CM:CM)</f>
        <v>493</v>
      </c>
      <c r="CL109">
        <f>SUMIF(ConfirmedRaw!$B:$B,$B109,ConfirmedRaw!CN:CN)</f>
        <v>542</v>
      </c>
      <c r="CM109">
        <f>SUMIF(ConfirmedRaw!$B:$B,$B109,ConfirmedRaw!CO:CO)</f>
        <v>627</v>
      </c>
      <c r="CN109">
        <f>SUMIF(ConfirmedRaw!$B:$B,$B109,ConfirmedRaw!CP:CP)</f>
        <v>665</v>
      </c>
      <c r="CO109">
        <f>SUMIF(ConfirmedRaw!$B:$B,$B109,ConfirmedRaw!CQ:CQ)</f>
        <v>0</v>
      </c>
      <c r="CP109">
        <f>SUMIF(ConfirmedRaw!$B:$B,$B109,ConfirmedRaw!CR:CR)</f>
        <v>0</v>
      </c>
      <c r="CQ109">
        <f>SUMIF(ConfirmedRaw!$B:$B,$B109,ConfirmedRaw!CS:CS)</f>
        <v>0</v>
      </c>
      <c r="CR109">
        <f>SUMIF(ConfirmedRaw!$B:$B,$B109,ConfirmedRaw!CT:CT)</f>
        <v>0</v>
      </c>
      <c r="CS109">
        <f>SUMIF(ConfirmedRaw!$B:$B,$B109,ConfirmedRaw!CU:CU)</f>
        <v>0</v>
      </c>
      <c r="CT109">
        <f>SUMIF(ConfirmedRaw!$B:$B,$B109,ConfirmedRaw!CV:CV)</f>
        <v>0</v>
      </c>
      <c r="CU109">
        <f>SUMIF(ConfirmedRaw!$B:$B,$B109,ConfirmedRaw!CW:CW)</f>
        <v>0</v>
      </c>
      <c r="CV109">
        <f>SUMIF(ConfirmedRaw!$B:$B,$B109,ConfirmedRaw!CX:CX)</f>
        <v>0</v>
      </c>
      <c r="CW109">
        <f>SUMIF(ConfirmedRaw!$B:$B,$B109,ConfirmedRaw!CY:CY)</f>
        <v>0</v>
      </c>
      <c r="CX109">
        <f>SUMIF(ConfirmedRaw!$B:$B,$B109,ConfirmedRaw!CZ:CZ)</f>
        <v>0</v>
      </c>
      <c r="CY109">
        <f>SUMIF(ConfirmedRaw!$B:$B,$B109,ConfirmedRaw!DA:DA)</f>
        <v>0</v>
      </c>
      <c r="CZ109">
        <f>SUMIF(ConfirmedRaw!$B:$B,$B109,ConfirmedRaw!DB:DB)</f>
        <v>0</v>
      </c>
      <c r="DA109">
        <f>SUMIF(ConfirmedRaw!$B:$B,$B109,ConfirmedRaw!DC:DC)</f>
        <v>0</v>
      </c>
      <c r="DB109">
        <f>SUMIF(ConfirmedRaw!$B:$B,$B109,ConfirmedRaw!DD:DD)</f>
        <v>0</v>
      </c>
      <c r="DC109">
        <f>SUMIF(ConfirmedRaw!$B:$B,$B109,ConfirmedRaw!DE:DE)</f>
        <v>0</v>
      </c>
      <c r="DD109">
        <f>SUMIF(ConfirmedRaw!$B:$B,$B109,ConfirmedRaw!DF:DF)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390</v>
      </c>
      <c r="BV110">
        <f>SUMIF(ConfirmedRaw!$B:$B,$B110,ConfirmedRaw!BX:BX)</f>
        <v>428</v>
      </c>
      <c r="BW110">
        <f>SUMIF(ConfirmedRaw!$B:$B,$B110,ConfirmedRaw!BY:BY)</f>
        <v>439</v>
      </c>
      <c r="BX110">
        <f>SUMIF(ConfirmedRaw!$B:$B,$B110,ConfirmedRaw!BZ:BZ)</f>
        <v>466</v>
      </c>
      <c r="BY110">
        <f>SUMIF(ConfirmedRaw!$B:$B,$B110,ConfirmedRaw!CA:CA)</f>
        <v>501</v>
      </c>
      <c r="BZ110">
        <f>SUMIF(ConfirmedRaw!$B:$B,$B110,ConfirmedRaw!CB:CB)</f>
        <v>525</v>
      </c>
      <c r="CA110">
        <f>SUMIF(ConfirmedRaw!$B:$B,$B110,ConfirmedRaw!CC:CC)</f>
        <v>545</v>
      </c>
      <c r="CB110">
        <f>SUMIF(ConfirmedRaw!$B:$B,$B110,ConfirmedRaw!CD:CD)</f>
        <v>564</v>
      </c>
      <c r="CC110">
        <f>SUMIF(ConfirmedRaw!$B:$B,$B110,ConfirmedRaw!CE:CE)</f>
        <v>583</v>
      </c>
      <c r="CD110">
        <f>SUMIF(ConfirmedRaw!$B:$B,$B110,ConfirmedRaw!CF:CF)</f>
        <v>601</v>
      </c>
      <c r="CE110">
        <f>SUMIF(ConfirmedRaw!$B:$B,$B110,ConfirmedRaw!CG:CG)</f>
        <v>601</v>
      </c>
      <c r="CF110">
        <f>SUMIF(ConfirmedRaw!$B:$B,$B110,ConfirmedRaw!CH:CH)</f>
        <v>638</v>
      </c>
      <c r="CG110">
        <f>SUMIF(ConfirmedRaw!$B:$B,$B110,ConfirmedRaw!CI:CI)</f>
        <v>646</v>
      </c>
      <c r="CH110">
        <f>SUMIF(ConfirmedRaw!$B:$B,$B110,ConfirmedRaw!CJ:CJ)</f>
        <v>659</v>
      </c>
      <c r="CI110">
        <f>SUMIF(ConfirmedRaw!$B:$B,$B110,ConfirmedRaw!CK:CK)</f>
        <v>673</v>
      </c>
      <c r="CJ110">
        <f>SUMIF(ConfirmedRaw!$B:$B,$B110,ConfirmedRaw!CL:CL)</f>
        <v>673</v>
      </c>
      <c r="CK110">
        <f>SUMIF(ConfirmedRaw!$B:$B,$B110,ConfirmedRaw!CM:CM)</f>
        <v>696</v>
      </c>
      <c r="CL110">
        <f>SUMIF(ConfirmedRaw!$B:$B,$B110,ConfirmedRaw!CN:CN)</f>
        <v>704</v>
      </c>
      <c r="CM110">
        <f>SUMIF(ConfirmedRaw!$B:$B,$B110,ConfirmedRaw!CO:CO)</f>
        <v>713</v>
      </c>
      <c r="CN110">
        <f>SUMIF(ConfirmedRaw!$B:$B,$B110,ConfirmedRaw!CP:CP)</f>
        <v>717</v>
      </c>
      <c r="CO110">
        <f>SUMIF(ConfirmedRaw!$B:$B,$B110,ConfirmedRaw!CQ:CQ)</f>
        <v>0</v>
      </c>
      <c r="CP110">
        <f>SUMIF(ConfirmedRaw!$B:$B,$B110,ConfirmedRaw!CR:CR)</f>
        <v>0</v>
      </c>
      <c r="CQ110">
        <f>SUMIF(ConfirmedRaw!$B:$B,$B110,ConfirmedRaw!CS:CS)</f>
        <v>0</v>
      </c>
      <c r="CR110">
        <f>SUMIF(ConfirmedRaw!$B:$B,$B110,ConfirmedRaw!CT:CT)</f>
        <v>0</v>
      </c>
      <c r="CS110">
        <f>SUMIF(ConfirmedRaw!$B:$B,$B110,ConfirmedRaw!CU:CU)</f>
        <v>0</v>
      </c>
      <c r="CT110">
        <f>SUMIF(ConfirmedRaw!$B:$B,$B110,ConfirmedRaw!CV:CV)</f>
        <v>0</v>
      </c>
      <c r="CU110">
        <f>SUMIF(ConfirmedRaw!$B:$B,$B110,ConfirmedRaw!CW:CW)</f>
        <v>0</v>
      </c>
      <c r="CV110">
        <f>SUMIF(ConfirmedRaw!$B:$B,$B110,ConfirmedRaw!CX:CX)</f>
        <v>0</v>
      </c>
      <c r="CW110">
        <f>SUMIF(ConfirmedRaw!$B:$B,$B110,ConfirmedRaw!CY:CY)</f>
        <v>0</v>
      </c>
      <c r="CX110">
        <f>SUMIF(ConfirmedRaw!$B:$B,$B110,ConfirmedRaw!CZ:CZ)</f>
        <v>0</v>
      </c>
      <c r="CY110">
        <f>SUMIF(ConfirmedRaw!$B:$B,$B110,ConfirmedRaw!DA:DA)</f>
        <v>0</v>
      </c>
      <c r="CZ110">
        <f>SUMIF(ConfirmedRaw!$B:$B,$B110,ConfirmedRaw!DB:DB)</f>
        <v>0</v>
      </c>
      <c r="DA110">
        <f>SUMIF(ConfirmedRaw!$B:$B,$B110,ConfirmedRaw!DC:DC)</f>
        <v>0</v>
      </c>
      <c r="DB110">
        <f>SUMIF(ConfirmedRaw!$B:$B,$B110,ConfirmedRaw!DD:DD)</f>
        <v>0</v>
      </c>
      <c r="DC110">
        <f>SUMIF(ConfirmedRaw!$B:$B,$B110,ConfirmedRaw!DE:DE)</f>
        <v>0</v>
      </c>
      <c r="DD110">
        <f>SUMIF(ConfirmedRaw!$B:$B,$B110,ConfirmedRaw!DF:DF)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7</v>
      </c>
      <c r="BV111">
        <f>SUMIF(ConfirmedRaw!$B:$B,$B111,ConfirmedRaw!BX:BX)</f>
        <v>9</v>
      </c>
      <c r="BW111">
        <f>SUMIF(ConfirmedRaw!$B:$B,$B111,ConfirmedRaw!BY:BY)</f>
        <v>15</v>
      </c>
      <c r="BX111">
        <f>SUMIF(ConfirmedRaw!$B:$B,$B111,ConfirmedRaw!BZ:BZ)</f>
        <v>15</v>
      </c>
      <c r="BY111">
        <f>SUMIF(ConfirmedRaw!$B:$B,$B111,ConfirmedRaw!CA:CA)</f>
        <v>15</v>
      </c>
      <c r="BZ111">
        <f>SUMIF(ConfirmedRaw!$B:$B,$B111,ConfirmedRaw!CB:CB)</f>
        <v>15</v>
      </c>
      <c r="CA111">
        <f>SUMIF(ConfirmedRaw!$B:$B,$B111,ConfirmedRaw!CC:CC)</f>
        <v>19</v>
      </c>
      <c r="CB111">
        <f>SUMIF(ConfirmedRaw!$B:$B,$B111,ConfirmedRaw!CD:CD)</f>
        <v>19</v>
      </c>
      <c r="CC111">
        <f>SUMIF(ConfirmedRaw!$B:$B,$B111,ConfirmedRaw!CE:CE)</f>
        <v>19</v>
      </c>
      <c r="CD111">
        <f>SUMIF(ConfirmedRaw!$B:$B,$B111,ConfirmedRaw!CF:CF)</f>
        <v>19</v>
      </c>
      <c r="CE111">
        <f>SUMIF(ConfirmedRaw!$B:$B,$B111,ConfirmedRaw!CG:CG)</f>
        <v>21</v>
      </c>
      <c r="CF111">
        <f>SUMIF(ConfirmedRaw!$B:$B,$B111,ConfirmedRaw!CH:CH)</f>
        <v>21</v>
      </c>
      <c r="CG111">
        <f>SUMIF(ConfirmedRaw!$B:$B,$B111,ConfirmedRaw!CI:CI)</f>
        <v>23</v>
      </c>
      <c r="CH111">
        <f>SUMIF(ConfirmedRaw!$B:$B,$B111,ConfirmedRaw!CJ:CJ)</f>
        <v>23</v>
      </c>
      <c r="CI111">
        <f>SUMIF(ConfirmedRaw!$B:$B,$B111,ConfirmedRaw!CK:CK)</f>
        <v>23</v>
      </c>
      <c r="CJ111">
        <f>SUMIF(ConfirmedRaw!$B:$B,$B111,ConfirmedRaw!CL:CL)</f>
        <v>23</v>
      </c>
      <c r="CK111">
        <f>SUMIF(ConfirmedRaw!$B:$B,$B111,ConfirmedRaw!CM:CM)</f>
        <v>23</v>
      </c>
      <c r="CL111">
        <f>SUMIF(ConfirmedRaw!$B:$B,$B111,ConfirmedRaw!CN:CN)</f>
        <v>23</v>
      </c>
      <c r="CM111">
        <f>SUMIF(ConfirmedRaw!$B:$B,$B111,ConfirmedRaw!CO:CO)</f>
        <v>23</v>
      </c>
      <c r="CN111">
        <f>SUMIF(ConfirmedRaw!$B:$B,$B111,ConfirmedRaw!CP:CP)</f>
        <v>23</v>
      </c>
      <c r="CO111">
        <f>SUMIF(ConfirmedRaw!$B:$B,$B111,ConfirmedRaw!CQ:CQ)</f>
        <v>0</v>
      </c>
      <c r="CP111">
        <f>SUMIF(ConfirmedRaw!$B:$B,$B111,ConfirmedRaw!CR:CR)</f>
        <v>0</v>
      </c>
      <c r="CQ111">
        <f>SUMIF(ConfirmedRaw!$B:$B,$B111,ConfirmedRaw!CS:CS)</f>
        <v>0</v>
      </c>
      <c r="CR111">
        <f>SUMIF(ConfirmedRaw!$B:$B,$B111,ConfirmedRaw!CT:CT)</f>
        <v>0</v>
      </c>
      <c r="CS111">
        <f>SUMIF(ConfirmedRaw!$B:$B,$B111,ConfirmedRaw!CU:CU)</f>
        <v>0</v>
      </c>
      <c r="CT111">
        <f>SUMIF(ConfirmedRaw!$B:$B,$B111,ConfirmedRaw!CV:CV)</f>
        <v>0</v>
      </c>
      <c r="CU111">
        <f>SUMIF(ConfirmedRaw!$B:$B,$B111,ConfirmedRaw!CW:CW)</f>
        <v>0</v>
      </c>
      <c r="CV111">
        <f>SUMIF(ConfirmedRaw!$B:$B,$B111,ConfirmedRaw!CX:CX)</f>
        <v>0</v>
      </c>
      <c r="CW111">
        <f>SUMIF(ConfirmedRaw!$B:$B,$B111,ConfirmedRaw!CY:CY)</f>
        <v>0</v>
      </c>
      <c r="CX111">
        <f>SUMIF(ConfirmedRaw!$B:$B,$B111,ConfirmedRaw!CZ:CZ)</f>
        <v>0</v>
      </c>
      <c r="CY111">
        <f>SUMIF(ConfirmedRaw!$B:$B,$B111,ConfirmedRaw!DA:DA)</f>
        <v>0</v>
      </c>
      <c r="CZ111">
        <f>SUMIF(ConfirmedRaw!$B:$B,$B111,ConfirmedRaw!DB:DB)</f>
        <v>0</v>
      </c>
      <c r="DA111">
        <f>SUMIF(ConfirmedRaw!$B:$B,$B111,ConfirmedRaw!DC:DC)</f>
        <v>0</v>
      </c>
      <c r="DB111">
        <f>SUMIF(ConfirmedRaw!$B:$B,$B111,ConfirmedRaw!DD:DD)</f>
        <v>0</v>
      </c>
      <c r="DC111">
        <f>SUMIF(ConfirmedRaw!$B:$B,$B111,ConfirmedRaw!DE:DE)</f>
        <v>0</v>
      </c>
      <c r="DD111">
        <f>SUMIF(ConfirmedRaw!$B:$B,$B111,ConfirmedRaw!DF:DF)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4</v>
      </c>
      <c r="BV112">
        <f>SUMIF(ConfirmedRaw!$B:$B,$B112,ConfirmedRaw!BX:BX)</f>
        <v>5</v>
      </c>
      <c r="BW112">
        <f>SUMIF(ConfirmedRaw!$B:$B,$B112,ConfirmedRaw!BY:BY)</f>
        <v>5</v>
      </c>
      <c r="BX112">
        <f>SUMIF(ConfirmedRaw!$B:$B,$B112,ConfirmedRaw!BZ:BZ)</f>
        <v>5</v>
      </c>
      <c r="BY112">
        <f>SUMIF(ConfirmedRaw!$B:$B,$B112,ConfirmedRaw!CA:CA)</f>
        <v>5</v>
      </c>
      <c r="BZ112">
        <f>SUMIF(ConfirmedRaw!$B:$B,$B112,ConfirmedRaw!CB:CB)</f>
        <v>5</v>
      </c>
      <c r="CA112">
        <f>SUMIF(ConfirmedRaw!$B:$B,$B112,ConfirmedRaw!CC:CC)</f>
        <v>5</v>
      </c>
      <c r="CB112">
        <f>SUMIF(ConfirmedRaw!$B:$B,$B112,ConfirmedRaw!CD:CD)</f>
        <v>5</v>
      </c>
      <c r="CC112">
        <f>SUMIF(ConfirmedRaw!$B:$B,$B112,ConfirmedRaw!CE:CE)</f>
        <v>5</v>
      </c>
      <c r="CD112">
        <f>SUMIF(ConfirmedRaw!$B:$B,$B112,ConfirmedRaw!CF:CF)</f>
        <v>5</v>
      </c>
      <c r="CE112">
        <f>SUMIF(ConfirmedRaw!$B:$B,$B112,ConfirmedRaw!CG:CG)</f>
        <v>5</v>
      </c>
      <c r="CF112">
        <f>SUMIF(ConfirmedRaw!$B:$B,$B112,ConfirmedRaw!CH:CH)</f>
        <v>5</v>
      </c>
      <c r="CG112">
        <f>SUMIF(ConfirmedRaw!$B:$B,$B112,ConfirmedRaw!CI:CI)</f>
        <v>5</v>
      </c>
      <c r="CH112">
        <f>SUMIF(ConfirmedRaw!$B:$B,$B112,ConfirmedRaw!CJ:CJ)</f>
        <v>5</v>
      </c>
      <c r="CI112">
        <f>SUMIF(ConfirmedRaw!$B:$B,$B112,ConfirmedRaw!CK:CK)</f>
        <v>5</v>
      </c>
      <c r="CJ112">
        <f>SUMIF(ConfirmedRaw!$B:$B,$B112,ConfirmedRaw!CL:CL)</f>
        <v>5</v>
      </c>
      <c r="CK112">
        <f>SUMIF(ConfirmedRaw!$B:$B,$B112,ConfirmedRaw!CM:CM)</f>
        <v>5</v>
      </c>
      <c r="CL112">
        <f>SUMIF(ConfirmedRaw!$B:$B,$B112,ConfirmedRaw!CN:CN)</f>
        <v>5</v>
      </c>
      <c r="CM112">
        <f>SUMIF(ConfirmedRaw!$B:$B,$B112,ConfirmedRaw!CO:CO)</f>
        <v>5</v>
      </c>
      <c r="CN112">
        <f>SUMIF(ConfirmedRaw!$B:$B,$B112,ConfirmedRaw!CP:CP)</f>
        <v>5</v>
      </c>
      <c r="CO112">
        <f>SUMIF(ConfirmedRaw!$B:$B,$B112,ConfirmedRaw!CQ:CQ)</f>
        <v>0</v>
      </c>
      <c r="CP112">
        <f>SUMIF(ConfirmedRaw!$B:$B,$B112,ConfirmedRaw!CR:CR)</f>
        <v>0</v>
      </c>
      <c r="CQ112">
        <f>SUMIF(ConfirmedRaw!$B:$B,$B112,ConfirmedRaw!CS:CS)</f>
        <v>0</v>
      </c>
      <c r="CR112">
        <f>SUMIF(ConfirmedRaw!$B:$B,$B112,ConfirmedRaw!CT:CT)</f>
        <v>0</v>
      </c>
      <c r="CS112">
        <f>SUMIF(ConfirmedRaw!$B:$B,$B112,ConfirmedRaw!CU:CU)</f>
        <v>0</v>
      </c>
      <c r="CT112">
        <f>SUMIF(ConfirmedRaw!$B:$B,$B112,ConfirmedRaw!CV:CV)</f>
        <v>0</v>
      </c>
      <c r="CU112">
        <f>SUMIF(ConfirmedRaw!$B:$B,$B112,ConfirmedRaw!CW:CW)</f>
        <v>0</v>
      </c>
      <c r="CV112">
        <f>SUMIF(ConfirmedRaw!$B:$B,$B112,ConfirmedRaw!CX:CX)</f>
        <v>0</v>
      </c>
      <c r="CW112">
        <f>SUMIF(ConfirmedRaw!$B:$B,$B112,ConfirmedRaw!CY:CY)</f>
        <v>0</v>
      </c>
      <c r="CX112">
        <f>SUMIF(ConfirmedRaw!$B:$B,$B112,ConfirmedRaw!CZ:CZ)</f>
        <v>0</v>
      </c>
      <c r="CY112">
        <f>SUMIF(ConfirmedRaw!$B:$B,$B112,ConfirmedRaw!DA:DA)</f>
        <v>0</v>
      </c>
      <c r="CZ112">
        <f>SUMIF(ConfirmedRaw!$B:$B,$B112,ConfirmedRaw!DB:DB)</f>
        <v>0</v>
      </c>
      <c r="DA112">
        <f>SUMIF(ConfirmedRaw!$B:$B,$B112,ConfirmedRaw!DC:DC)</f>
        <v>0</v>
      </c>
      <c r="DB112">
        <f>SUMIF(ConfirmedRaw!$B:$B,$B112,ConfirmedRaw!DD:DD)</f>
        <v>0</v>
      </c>
      <c r="DC112">
        <f>SUMIF(ConfirmedRaw!$B:$B,$B112,ConfirmedRaw!DE:DE)</f>
        <v>0</v>
      </c>
      <c r="DD112">
        <f>SUMIF(ConfirmedRaw!$B:$B,$B112,ConfirmedRaw!DF:DF)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  <c r="BV113">
        <f>SUMIF(ConfirmedRaw!$B:$B,$B113,ConfirmedRaw!BX:BX)</f>
        <v>0</v>
      </c>
      <c r="BW113">
        <f>SUMIF(ConfirmedRaw!$B:$B,$B113,ConfirmedRaw!BY:BY)</f>
        <v>0</v>
      </c>
      <c r="BX113">
        <f>SUMIF(ConfirmedRaw!$B:$B,$B113,ConfirmedRaw!BZ:BZ)</f>
        <v>0</v>
      </c>
      <c r="BY113">
        <f>SUMIF(ConfirmedRaw!$B:$B,$B113,ConfirmedRaw!CA:CA)</f>
        <v>0</v>
      </c>
      <c r="BZ113">
        <f>SUMIF(ConfirmedRaw!$B:$B,$B113,ConfirmedRaw!CB:CB)</f>
        <v>0</v>
      </c>
      <c r="CA113">
        <f>SUMIF(ConfirmedRaw!$B:$B,$B113,ConfirmedRaw!CC:CC)</f>
        <v>0</v>
      </c>
      <c r="CB113">
        <f>SUMIF(ConfirmedRaw!$B:$B,$B113,ConfirmedRaw!CD:CD)</f>
        <v>0</v>
      </c>
      <c r="CC113">
        <f>SUMIF(ConfirmedRaw!$B:$B,$B113,ConfirmedRaw!CE:CE)</f>
        <v>0</v>
      </c>
      <c r="CD113">
        <f>SUMIF(ConfirmedRaw!$B:$B,$B113,ConfirmedRaw!CF:CF)</f>
        <v>0</v>
      </c>
      <c r="CE113">
        <f>SUMIF(ConfirmedRaw!$B:$B,$B113,ConfirmedRaw!CG:CG)</f>
        <v>0</v>
      </c>
      <c r="CF113">
        <f>SUMIF(ConfirmedRaw!$B:$B,$B113,ConfirmedRaw!CH:CH)</f>
        <v>0</v>
      </c>
      <c r="CG113">
        <f>SUMIF(ConfirmedRaw!$B:$B,$B113,ConfirmedRaw!CI:CI)</f>
        <v>0</v>
      </c>
      <c r="CH113">
        <f>SUMIF(ConfirmedRaw!$B:$B,$B113,ConfirmedRaw!CJ:CJ)</f>
        <v>0</v>
      </c>
      <c r="CI113">
        <f>SUMIF(ConfirmedRaw!$B:$B,$B113,ConfirmedRaw!CK:CK)</f>
        <v>0</v>
      </c>
      <c r="CJ113">
        <f>SUMIF(ConfirmedRaw!$B:$B,$B113,ConfirmedRaw!CL:CL)</f>
        <v>0</v>
      </c>
      <c r="CK113">
        <f>SUMIF(ConfirmedRaw!$B:$B,$B113,ConfirmedRaw!CM:CM)</f>
        <v>0</v>
      </c>
      <c r="CL113">
        <f>SUMIF(ConfirmedRaw!$B:$B,$B113,ConfirmedRaw!CN:CN)</f>
        <v>0</v>
      </c>
      <c r="CM113">
        <f>SUMIF(ConfirmedRaw!$B:$B,$B113,ConfirmedRaw!CO:CO)</f>
        <v>0</v>
      </c>
      <c r="CN113">
        <f>SUMIF(ConfirmedRaw!$B:$B,$B113,ConfirmedRaw!CP:CP)</f>
        <v>0</v>
      </c>
      <c r="CO113">
        <f>SUMIF(ConfirmedRaw!$B:$B,$B113,ConfirmedRaw!CQ:CQ)</f>
        <v>0</v>
      </c>
      <c r="CP113">
        <f>SUMIF(ConfirmedRaw!$B:$B,$B113,ConfirmedRaw!CR:CR)</f>
        <v>0</v>
      </c>
      <c r="CQ113">
        <f>SUMIF(ConfirmedRaw!$B:$B,$B113,ConfirmedRaw!CS:CS)</f>
        <v>0</v>
      </c>
      <c r="CR113">
        <f>SUMIF(ConfirmedRaw!$B:$B,$B113,ConfirmedRaw!CT:CT)</f>
        <v>0</v>
      </c>
      <c r="CS113">
        <f>SUMIF(ConfirmedRaw!$B:$B,$B113,ConfirmedRaw!CU:CU)</f>
        <v>0</v>
      </c>
      <c r="CT113">
        <f>SUMIF(ConfirmedRaw!$B:$B,$B113,ConfirmedRaw!CV:CV)</f>
        <v>0</v>
      </c>
      <c r="CU113">
        <f>SUMIF(ConfirmedRaw!$B:$B,$B113,ConfirmedRaw!CW:CW)</f>
        <v>0</v>
      </c>
      <c r="CV113">
        <f>SUMIF(ConfirmedRaw!$B:$B,$B113,ConfirmedRaw!CX:CX)</f>
        <v>0</v>
      </c>
      <c r="CW113">
        <f>SUMIF(ConfirmedRaw!$B:$B,$B113,ConfirmedRaw!CY:CY)</f>
        <v>0</v>
      </c>
      <c r="CX113">
        <f>SUMIF(ConfirmedRaw!$B:$B,$B113,ConfirmedRaw!CZ:CZ)</f>
        <v>0</v>
      </c>
      <c r="CY113">
        <f>SUMIF(ConfirmedRaw!$B:$B,$B113,ConfirmedRaw!DA:DA)</f>
        <v>0</v>
      </c>
      <c r="CZ113">
        <f>SUMIF(ConfirmedRaw!$B:$B,$B113,ConfirmedRaw!DB:DB)</f>
        <v>0</v>
      </c>
      <c r="DA113">
        <f>SUMIF(ConfirmedRaw!$B:$B,$B113,ConfirmedRaw!DC:DC)</f>
        <v>0</v>
      </c>
      <c r="DB113">
        <f>SUMIF(ConfirmedRaw!$B:$B,$B113,ConfirmedRaw!DD:DD)</f>
        <v>0</v>
      </c>
      <c r="DC113">
        <f>SUMIF(ConfirmedRaw!$B:$B,$B113,ConfirmedRaw!DE:DE)</f>
        <v>0</v>
      </c>
      <c r="DD113">
        <f>SUMIF(ConfirmedRaw!$B:$B,$B113,ConfirmedRaw!DF:DF)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190</v>
      </c>
      <c r="BV114">
        <f>SUMIF(ConfirmedRaw!$B:$B,$B114,ConfirmedRaw!BX:BX)</f>
        <v>194</v>
      </c>
      <c r="BW114">
        <f>SUMIF(ConfirmedRaw!$B:$B,$B114,ConfirmedRaw!BY:BY)</f>
        <v>218</v>
      </c>
      <c r="BX114">
        <f>SUMIF(ConfirmedRaw!$B:$B,$B114,ConfirmedRaw!BZ:BZ)</f>
        <v>245</v>
      </c>
      <c r="BY114">
        <f>SUMIF(ConfirmedRaw!$B:$B,$B114,ConfirmedRaw!CA:CA)</f>
        <v>261</v>
      </c>
      <c r="BZ114">
        <f>SUMIF(ConfirmedRaw!$B:$B,$B114,ConfirmedRaw!CB:CB)</f>
        <v>323</v>
      </c>
      <c r="CA114">
        <f>SUMIF(ConfirmedRaw!$B:$B,$B114,ConfirmedRaw!CC:CC)</f>
        <v>349</v>
      </c>
      <c r="CB114">
        <f>SUMIF(ConfirmedRaw!$B:$B,$B114,ConfirmedRaw!CD:CD)</f>
        <v>384</v>
      </c>
      <c r="CC114">
        <f>SUMIF(ConfirmedRaw!$B:$B,$B114,ConfirmedRaw!CE:CE)</f>
        <v>444</v>
      </c>
      <c r="CD114">
        <f>SUMIF(ConfirmedRaw!$B:$B,$B114,ConfirmedRaw!CF:CF)</f>
        <v>444</v>
      </c>
      <c r="CE114">
        <f>SUMIF(ConfirmedRaw!$B:$B,$B114,ConfirmedRaw!CG:CG)</f>
        <v>533</v>
      </c>
      <c r="CF114">
        <f>SUMIF(ConfirmedRaw!$B:$B,$B114,ConfirmedRaw!CH:CH)</f>
        <v>574</v>
      </c>
      <c r="CG114">
        <f>SUMIF(ConfirmedRaw!$B:$B,$B114,ConfirmedRaw!CI:CI)</f>
        <v>626</v>
      </c>
      <c r="CH114">
        <f>SUMIF(ConfirmedRaw!$B:$B,$B114,ConfirmedRaw!CJ:CJ)</f>
        <v>638</v>
      </c>
      <c r="CI114">
        <f>SUMIF(ConfirmedRaw!$B:$B,$B114,ConfirmedRaw!CK:CK)</f>
        <v>638</v>
      </c>
      <c r="CJ114">
        <f>SUMIF(ConfirmedRaw!$B:$B,$B114,ConfirmedRaw!CL:CL)</f>
        <v>654</v>
      </c>
      <c r="CK114">
        <f>SUMIF(ConfirmedRaw!$B:$B,$B114,ConfirmedRaw!CM:CM)</f>
        <v>688</v>
      </c>
      <c r="CL114">
        <f>SUMIF(ConfirmedRaw!$B:$B,$B114,ConfirmedRaw!CN:CN)</f>
        <v>801</v>
      </c>
      <c r="CM114">
        <f>SUMIF(ConfirmedRaw!$B:$B,$B114,ConfirmedRaw!CO:CO)</f>
        <v>847</v>
      </c>
      <c r="CN114">
        <f>SUMIF(ConfirmedRaw!$B:$B,$B114,ConfirmedRaw!CP:CP)</f>
        <v>847</v>
      </c>
      <c r="CO114">
        <f>SUMIF(ConfirmedRaw!$B:$B,$B114,ConfirmedRaw!CQ:CQ)</f>
        <v>0</v>
      </c>
      <c r="CP114">
        <f>SUMIF(ConfirmedRaw!$B:$B,$B114,ConfirmedRaw!CR:CR)</f>
        <v>0</v>
      </c>
      <c r="CQ114">
        <f>SUMIF(ConfirmedRaw!$B:$B,$B114,ConfirmedRaw!CS:CS)</f>
        <v>0</v>
      </c>
      <c r="CR114">
        <f>SUMIF(ConfirmedRaw!$B:$B,$B114,ConfirmedRaw!CT:CT)</f>
        <v>0</v>
      </c>
      <c r="CS114">
        <f>SUMIF(ConfirmedRaw!$B:$B,$B114,ConfirmedRaw!CU:CU)</f>
        <v>0</v>
      </c>
      <c r="CT114">
        <f>SUMIF(ConfirmedRaw!$B:$B,$B114,ConfirmedRaw!CV:CV)</f>
        <v>0</v>
      </c>
      <c r="CU114">
        <f>SUMIF(ConfirmedRaw!$B:$B,$B114,ConfirmedRaw!CW:CW)</f>
        <v>0</v>
      </c>
      <c r="CV114">
        <f>SUMIF(ConfirmedRaw!$B:$B,$B114,ConfirmedRaw!CX:CX)</f>
        <v>0</v>
      </c>
      <c r="CW114">
        <f>SUMIF(ConfirmedRaw!$B:$B,$B114,ConfirmedRaw!CY:CY)</f>
        <v>0</v>
      </c>
      <c r="CX114">
        <f>SUMIF(ConfirmedRaw!$B:$B,$B114,ConfirmedRaw!CZ:CZ)</f>
        <v>0</v>
      </c>
      <c r="CY114">
        <f>SUMIF(ConfirmedRaw!$B:$B,$B114,ConfirmedRaw!DA:DA)</f>
        <v>0</v>
      </c>
      <c r="CZ114">
        <f>SUMIF(ConfirmedRaw!$B:$B,$B114,ConfirmedRaw!DB:DB)</f>
        <v>0</v>
      </c>
      <c r="DA114">
        <f>SUMIF(ConfirmedRaw!$B:$B,$B114,ConfirmedRaw!DC:DC)</f>
        <v>0</v>
      </c>
      <c r="DB114">
        <f>SUMIF(ConfirmedRaw!$B:$B,$B114,ConfirmedRaw!DD:DD)</f>
        <v>0</v>
      </c>
      <c r="DC114">
        <f>SUMIF(ConfirmedRaw!$B:$B,$B114,ConfirmedRaw!DE:DE)</f>
        <v>0</v>
      </c>
      <c r="DD114">
        <f>SUMIF(ConfirmedRaw!$B:$B,$B114,ConfirmedRaw!DF:DF)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29</v>
      </c>
      <c r="BV115">
        <f>SUMIF(ConfirmedRaw!$B:$B,$B115,ConfirmedRaw!BX:BX)</f>
        <v>29</v>
      </c>
      <c r="BW115">
        <f>SUMIF(ConfirmedRaw!$B:$B,$B115,ConfirmedRaw!BY:BY)</f>
        <v>35</v>
      </c>
      <c r="BX115">
        <f>SUMIF(ConfirmedRaw!$B:$B,$B115,ConfirmedRaw!BZ:BZ)</f>
        <v>38</v>
      </c>
      <c r="BY115">
        <f>SUMIF(ConfirmedRaw!$B:$B,$B115,ConfirmedRaw!CA:CA)</f>
        <v>43</v>
      </c>
      <c r="BZ115">
        <f>SUMIF(ConfirmedRaw!$B:$B,$B115,ConfirmedRaw!CB:CB)</f>
        <v>44</v>
      </c>
      <c r="CA115">
        <f>SUMIF(ConfirmedRaw!$B:$B,$B115,ConfirmedRaw!CC:CC)</f>
        <v>52</v>
      </c>
      <c r="CB115">
        <f>SUMIF(ConfirmedRaw!$B:$B,$B115,ConfirmedRaw!CD:CD)</f>
        <v>55</v>
      </c>
      <c r="CC115">
        <f>SUMIF(ConfirmedRaw!$B:$B,$B115,ConfirmedRaw!CE:CE)</f>
        <v>56</v>
      </c>
      <c r="CD115">
        <f>SUMIF(ConfirmedRaw!$B:$B,$B115,ConfirmedRaw!CF:CF)</f>
        <v>65</v>
      </c>
      <c r="CE115">
        <f>SUMIF(ConfirmedRaw!$B:$B,$B115,ConfirmedRaw!CG:CG)</f>
        <v>69</v>
      </c>
      <c r="CF115">
        <f>SUMIF(ConfirmedRaw!$B:$B,$B115,ConfirmedRaw!CH:CH)</f>
        <v>71</v>
      </c>
      <c r="CG115">
        <f>SUMIF(ConfirmedRaw!$B:$B,$B115,ConfirmedRaw!CI:CI)</f>
        <v>74</v>
      </c>
      <c r="CH115">
        <f>SUMIF(ConfirmedRaw!$B:$B,$B115,ConfirmedRaw!CJ:CJ)</f>
        <v>82</v>
      </c>
      <c r="CI115">
        <f>SUMIF(ConfirmedRaw!$B:$B,$B115,ConfirmedRaw!CK:CK)</f>
        <v>85</v>
      </c>
      <c r="CJ115">
        <f>SUMIF(ConfirmedRaw!$B:$B,$B115,ConfirmedRaw!CL:CL)</f>
        <v>92</v>
      </c>
      <c r="CK115">
        <f>SUMIF(ConfirmedRaw!$B:$B,$B115,ConfirmedRaw!CM:CM)</f>
        <v>96</v>
      </c>
      <c r="CL115">
        <f>SUMIF(ConfirmedRaw!$B:$B,$B115,ConfirmedRaw!CN:CN)</f>
        <v>105</v>
      </c>
      <c r="CM115">
        <f>SUMIF(ConfirmedRaw!$B:$B,$B115,ConfirmedRaw!CO:CO)</f>
        <v>108</v>
      </c>
      <c r="CN115">
        <f>SUMIF(ConfirmedRaw!$B:$B,$B115,ConfirmedRaw!CP:CP)</f>
        <v>111</v>
      </c>
      <c r="CO115">
        <f>SUMIF(ConfirmedRaw!$B:$B,$B115,ConfirmedRaw!CQ:CQ)</f>
        <v>0</v>
      </c>
      <c r="CP115">
        <f>SUMIF(ConfirmedRaw!$B:$B,$B115,ConfirmedRaw!CR:CR)</f>
        <v>0</v>
      </c>
      <c r="CQ115">
        <f>SUMIF(ConfirmedRaw!$B:$B,$B115,ConfirmedRaw!CS:CS)</f>
        <v>0</v>
      </c>
      <c r="CR115">
        <f>SUMIF(ConfirmedRaw!$B:$B,$B115,ConfirmedRaw!CT:CT)</f>
        <v>0</v>
      </c>
      <c r="CS115">
        <f>SUMIF(ConfirmedRaw!$B:$B,$B115,ConfirmedRaw!CU:CU)</f>
        <v>0</v>
      </c>
      <c r="CT115">
        <f>SUMIF(ConfirmedRaw!$B:$B,$B115,ConfirmedRaw!CV:CV)</f>
        <v>0</v>
      </c>
      <c r="CU115">
        <f>SUMIF(ConfirmedRaw!$B:$B,$B115,ConfirmedRaw!CW:CW)</f>
        <v>0</v>
      </c>
      <c r="CV115">
        <f>SUMIF(ConfirmedRaw!$B:$B,$B115,ConfirmedRaw!CX:CX)</f>
        <v>0</v>
      </c>
      <c r="CW115">
        <f>SUMIF(ConfirmedRaw!$B:$B,$B115,ConfirmedRaw!CY:CY)</f>
        <v>0</v>
      </c>
      <c r="CX115">
        <f>SUMIF(ConfirmedRaw!$B:$B,$B115,ConfirmedRaw!CZ:CZ)</f>
        <v>0</v>
      </c>
      <c r="CY115">
        <f>SUMIF(ConfirmedRaw!$B:$B,$B115,ConfirmedRaw!DA:DA)</f>
        <v>0</v>
      </c>
      <c r="CZ115">
        <f>SUMIF(ConfirmedRaw!$B:$B,$B115,ConfirmedRaw!DB:DB)</f>
        <v>0</v>
      </c>
      <c r="DA115">
        <f>SUMIF(ConfirmedRaw!$B:$B,$B115,ConfirmedRaw!DC:DC)</f>
        <v>0</v>
      </c>
      <c r="DB115">
        <f>SUMIF(ConfirmedRaw!$B:$B,$B115,ConfirmedRaw!DD:DD)</f>
        <v>0</v>
      </c>
      <c r="DC115">
        <f>SUMIF(ConfirmedRaw!$B:$B,$B115,ConfirmedRaw!DE:DE)</f>
        <v>0</v>
      </c>
      <c r="DD115">
        <f>SUMIF(ConfirmedRaw!$B:$B,$B115,ConfirmedRaw!DF:DF)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  <c r="BV116">
        <f>SUMIF(ConfirmedRaw!$B:$B,$B116,ConfirmedRaw!BX:BX)</f>
        <v>0</v>
      </c>
      <c r="BW116">
        <f>SUMIF(ConfirmedRaw!$B:$B,$B116,ConfirmedRaw!BY:BY)</f>
        <v>0</v>
      </c>
      <c r="BX116">
        <f>SUMIF(ConfirmedRaw!$B:$B,$B116,ConfirmedRaw!BZ:BZ)</f>
        <v>0</v>
      </c>
      <c r="BY116">
        <f>SUMIF(ConfirmedRaw!$B:$B,$B116,ConfirmedRaw!CA:CA)</f>
        <v>0</v>
      </c>
      <c r="BZ116">
        <f>SUMIF(ConfirmedRaw!$B:$B,$B116,ConfirmedRaw!CB:CB)</f>
        <v>0</v>
      </c>
      <c r="CA116">
        <f>SUMIF(ConfirmedRaw!$B:$B,$B116,ConfirmedRaw!CC:CC)</f>
        <v>0</v>
      </c>
      <c r="CB116">
        <f>SUMIF(ConfirmedRaw!$B:$B,$B116,ConfirmedRaw!CD:CD)</f>
        <v>0</v>
      </c>
      <c r="CC116">
        <f>SUMIF(ConfirmedRaw!$B:$B,$B116,ConfirmedRaw!CE:CE)</f>
        <v>0</v>
      </c>
      <c r="CD116">
        <f>SUMIF(ConfirmedRaw!$B:$B,$B116,ConfirmedRaw!CF:CF)</f>
        <v>0</v>
      </c>
      <c r="CE116">
        <f>SUMIF(ConfirmedRaw!$B:$B,$B116,ConfirmedRaw!CG:CG)</f>
        <v>0</v>
      </c>
      <c r="CF116">
        <f>SUMIF(ConfirmedRaw!$B:$B,$B116,ConfirmedRaw!CH:CH)</f>
        <v>0</v>
      </c>
      <c r="CG116">
        <f>SUMIF(ConfirmedRaw!$B:$B,$B116,ConfirmedRaw!CI:CI)</f>
        <v>0</v>
      </c>
      <c r="CH116">
        <f>SUMIF(ConfirmedRaw!$B:$B,$B116,ConfirmedRaw!CJ:CJ)</f>
        <v>0</v>
      </c>
      <c r="CI116">
        <f>SUMIF(ConfirmedRaw!$B:$B,$B116,ConfirmedRaw!CK:CK)</f>
        <v>0</v>
      </c>
      <c r="CJ116">
        <f>SUMIF(ConfirmedRaw!$B:$B,$B116,ConfirmedRaw!CL:CL)</f>
        <v>0</v>
      </c>
      <c r="CK116">
        <f>SUMIF(ConfirmedRaw!$B:$B,$B116,ConfirmedRaw!CM:CM)</f>
        <v>0</v>
      </c>
      <c r="CL116">
        <f>SUMIF(ConfirmedRaw!$B:$B,$B116,ConfirmedRaw!CN:CN)</f>
        <v>0</v>
      </c>
      <c r="CM116">
        <f>SUMIF(ConfirmedRaw!$B:$B,$B116,ConfirmedRaw!CO:CO)</f>
        <v>0</v>
      </c>
      <c r="CN116">
        <f>SUMIF(ConfirmedRaw!$B:$B,$B116,ConfirmedRaw!CP:CP)</f>
        <v>0</v>
      </c>
      <c r="CO116">
        <f>SUMIF(ConfirmedRaw!$B:$B,$B116,ConfirmedRaw!CQ:CQ)</f>
        <v>0</v>
      </c>
      <c r="CP116">
        <f>SUMIF(ConfirmedRaw!$B:$B,$B116,ConfirmedRaw!CR:CR)</f>
        <v>0</v>
      </c>
      <c r="CQ116">
        <f>SUMIF(ConfirmedRaw!$B:$B,$B116,ConfirmedRaw!CS:CS)</f>
        <v>0</v>
      </c>
      <c r="CR116">
        <f>SUMIF(ConfirmedRaw!$B:$B,$B116,ConfirmedRaw!CT:CT)</f>
        <v>0</v>
      </c>
      <c r="CS116">
        <f>SUMIF(ConfirmedRaw!$B:$B,$B116,ConfirmedRaw!CU:CU)</f>
        <v>0</v>
      </c>
      <c r="CT116">
        <f>SUMIF(ConfirmedRaw!$B:$B,$B116,ConfirmedRaw!CV:CV)</f>
        <v>0</v>
      </c>
      <c r="CU116">
        <f>SUMIF(ConfirmedRaw!$B:$B,$B116,ConfirmedRaw!CW:CW)</f>
        <v>0</v>
      </c>
      <c r="CV116">
        <f>SUMIF(ConfirmedRaw!$B:$B,$B116,ConfirmedRaw!CX:CX)</f>
        <v>0</v>
      </c>
      <c r="CW116">
        <f>SUMIF(ConfirmedRaw!$B:$B,$B116,ConfirmedRaw!CY:CY)</f>
        <v>0</v>
      </c>
      <c r="CX116">
        <f>SUMIF(ConfirmedRaw!$B:$B,$B116,ConfirmedRaw!CZ:CZ)</f>
        <v>0</v>
      </c>
      <c r="CY116">
        <f>SUMIF(ConfirmedRaw!$B:$B,$B116,ConfirmedRaw!DA:DA)</f>
        <v>0</v>
      </c>
      <c r="CZ116">
        <f>SUMIF(ConfirmedRaw!$B:$B,$B116,ConfirmedRaw!DB:DB)</f>
        <v>0</v>
      </c>
      <c r="DA116">
        <f>SUMIF(ConfirmedRaw!$B:$B,$B116,ConfirmedRaw!DC:DC)</f>
        <v>0</v>
      </c>
      <c r="DB116">
        <f>SUMIF(ConfirmedRaw!$B:$B,$B116,ConfirmedRaw!DD:DD)</f>
        <v>0</v>
      </c>
      <c r="DC116">
        <f>SUMIF(ConfirmedRaw!$B:$B,$B116,ConfirmedRaw!DE:DE)</f>
        <v>0</v>
      </c>
      <c r="DD116">
        <f>SUMIF(ConfirmedRaw!$B:$B,$B116,ConfirmedRaw!DF:DF)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30</v>
      </c>
      <c r="BV117">
        <f>SUMIF(ConfirmedRaw!$B:$B,$B117,ConfirmedRaw!BX:BX)</f>
        <v>52</v>
      </c>
      <c r="BW117">
        <f>SUMIF(ConfirmedRaw!$B:$B,$B117,ConfirmedRaw!BY:BY)</f>
        <v>73</v>
      </c>
      <c r="BX117">
        <f>SUMIF(ConfirmedRaw!$B:$B,$B117,ConfirmedRaw!BZ:BZ)</f>
        <v>111</v>
      </c>
      <c r="BY117">
        <f>SUMIF(ConfirmedRaw!$B:$B,$B117,ConfirmedRaw!CA:CA)</f>
        <v>121</v>
      </c>
      <c r="BZ117">
        <f>SUMIF(ConfirmedRaw!$B:$B,$B117,ConfirmedRaw!CB:CB)</f>
        <v>128</v>
      </c>
      <c r="CA117">
        <f>SUMIF(ConfirmedRaw!$B:$B,$B117,ConfirmedRaw!CC:CC)</f>
        <v>144</v>
      </c>
      <c r="CB117">
        <f>SUMIF(ConfirmedRaw!$B:$B,$B117,ConfirmedRaw!CD:CD)</f>
        <v>164</v>
      </c>
      <c r="CC117">
        <f>SUMIF(ConfirmedRaw!$B:$B,$B117,ConfirmedRaw!CE:CE)</f>
        <v>194</v>
      </c>
      <c r="CD117">
        <f>SUMIF(ConfirmedRaw!$B:$B,$B117,ConfirmedRaw!CF:CF)</f>
        <v>212</v>
      </c>
      <c r="CE117">
        <f>SUMIF(ConfirmedRaw!$B:$B,$B117,ConfirmedRaw!CG:CG)</f>
        <v>250</v>
      </c>
      <c r="CF117">
        <f>SUMIF(ConfirmedRaw!$B:$B,$B117,ConfirmedRaw!CH:CH)</f>
        <v>250</v>
      </c>
      <c r="CG117">
        <f>SUMIF(ConfirmedRaw!$B:$B,$B117,ConfirmedRaw!CI:CI)</f>
        <v>319</v>
      </c>
      <c r="CH117">
        <f>SUMIF(ConfirmedRaw!$B:$B,$B117,ConfirmedRaw!CJ:CJ)</f>
        <v>363</v>
      </c>
      <c r="CI117">
        <f>SUMIF(ConfirmedRaw!$B:$B,$B117,ConfirmedRaw!CK:CK)</f>
        <v>404</v>
      </c>
      <c r="CJ117">
        <f>SUMIF(ConfirmedRaw!$B:$B,$B117,ConfirmedRaw!CL:CL)</f>
        <v>438</v>
      </c>
      <c r="CK117">
        <f>SUMIF(ConfirmedRaw!$B:$B,$B117,ConfirmedRaw!CM:CM)</f>
        <v>477</v>
      </c>
      <c r="CL117">
        <f>SUMIF(ConfirmedRaw!$B:$B,$B117,ConfirmedRaw!CN:CN)</f>
        <v>518</v>
      </c>
      <c r="CM117">
        <f>SUMIF(ConfirmedRaw!$B:$B,$B117,ConfirmedRaw!CO:CO)</f>
        <v>579</v>
      </c>
      <c r="CN117">
        <f>SUMIF(ConfirmedRaw!$B:$B,$B117,ConfirmedRaw!CP:CP)</f>
        <v>622</v>
      </c>
      <c r="CO117">
        <f>SUMIF(ConfirmedRaw!$B:$B,$B117,ConfirmedRaw!CQ:CQ)</f>
        <v>0</v>
      </c>
      <c r="CP117">
        <f>SUMIF(ConfirmedRaw!$B:$B,$B117,ConfirmedRaw!CR:CR)</f>
        <v>0</v>
      </c>
      <c r="CQ117">
        <f>SUMIF(ConfirmedRaw!$B:$B,$B117,ConfirmedRaw!CS:CS)</f>
        <v>0</v>
      </c>
      <c r="CR117">
        <f>SUMIF(ConfirmedRaw!$B:$B,$B117,ConfirmedRaw!CT:CT)</f>
        <v>0</v>
      </c>
      <c r="CS117">
        <f>SUMIF(ConfirmedRaw!$B:$B,$B117,ConfirmedRaw!CU:CU)</f>
        <v>0</v>
      </c>
      <c r="CT117">
        <f>SUMIF(ConfirmedRaw!$B:$B,$B117,ConfirmedRaw!CV:CV)</f>
        <v>0</v>
      </c>
      <c r="CU117">
        <f>SUMIF(ConfirmedRaw!$B:$B,$B117,ConfirmedRaw!CW:CW)</f>
        <v>0</v>
      </c>
      <c r="CV117">
        <f>SUMIF(ConfirmedRaw!$B:$B,$B117,ConfirmedRaw!CX:CX)</f>
        <v>0</v>
      </c>
      <c r="CW117">
        <f>SUMIF(ConfirmedRaw!$B:$B,$B117,ConfirmedRaw!CY:CY)</f>
        <v>0</v>
      </c>
      <c r="CX117">
        <f>SUMIF(ConfirmedRaw!$B:$B,$B117,ConfirmedRaw!CZ:CZ)</f>
        <v>0</v>
      </c>
      <c r="CY117">
        <f>SUMIF(ConfirmedRaw!$B:$B,$B117,ConfirmedRaw!DA:DA)</f>
        <v>0</v>
      </c>
      <c r="CZ117">
        <f>SUMIF(ConfirmedRaw!$B:$B,$B117,ConfirmedRaw!DB:DB)</f>
        <v>0</v>
      </c>
      <c r="DA117">
        <f>SUMIF(ConfirmedRaw!$B:$B,$B117,ConfirmedRaw!DC:DC)</f>
        <v>0</v>
      </c>
      <c r="DB117">
        <f>SUMIF(ConfirmedRaw!$B:$B,$B117,ConfirmedRaw!DD:DD)</f>
        <v>0</v>
      </c>
      <c r="DC117">
        <f>SUMIF(ConfirmedRaw!$B:$B,$B117,ConfirmedRaw!DE:DE)</f>
        <v>0</v>
      </c>
      <c r="DD117">
        <f>SUMIF(ConfirmedRaw!$B:$B,$B117,ConfirmedRaw!DF:DF)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19</v>
      </c>
      <c r="BV118">
        <f>SUMIF(ConfirmedRaw!$B:$B,$B118,ConfirmedRaw!BX:BX)</f>
        <v>19</v>
      </c>
      <c r="BW118">
        <f>SUMIF(ConfirmedRaw!$B:$B,$B118,ConfirmedRaw!BY:BY)</f>
        <v>23</v>
      </c>
      <c r="BX118">
        <f>SUMIF(ConfirmedRaw!$B:$B,$B118,ConfirmedRaw!BZ:BZ)</f>
        <v>23</v>
      </c>
      <c r="BY118">
        <f>SUMIF(ConfirmedRaw!$B:$B,$B118,ConfirmedRaw!CA:CA)</f>
        <v>24</v>
      </c>
      <c r="BZ118">
        <f>SUMIF(ConfirmedRaw!$B:$B,$B118,ConfirmedRaw!CB:CB)</f>
        <v>31</v>
      </c>
      <c r="CA118">
        <f>SUMIF(ConfirmedRaw!$B:$B,$B118,ConfirmedRaw!CC:CC)</f>
        <v>33</v>
      </c>
      <c r="CB118">
        <f>SUMIF(ConfirmedRaw!$B:$B,$B118,ConfirmedRaw!CD:CD)</f>
        <v>37</v>
      </c>
      <c r="CC118">
        <f>SUMIF(ConfirmedRaw!$B:$B,$B118,ConfirmedRaw!CE:CE)</f>
        <v>37</v>
      </c>
      <c r="CD118">
        <f>SUMIF(ConfirmedRaw!$B:$B,$B118,ConfirmedRaw!CF:CF)</f>
        <v>37</v>
      </c>
      <c r="CE118">
        <f>SUMIF(ConfirmedRaw!$B:$B,$B118,ConfirmedRaw!CG:CG)</f>
        <v>45</v>
      </c>
      <c r="CF118">
        <f>SUMIF(ConfirmedRaw!$B:$B,$B118,ConfirmedRaw!CH:CH)</f>
        <v>45</v>
      </c>
      <c r="CG118">
        <f>SUMIF(ConfirmedRaw!$B:$B,$B118,ConfirmedRaw!CI:CI)</f>
        <v>45</v>
      </c>
      <c r="CH118">
        <f>SUMIF(ConfirmedRaw!$B:$B,$B118,ConfirmedRaw!CJ:CJ)</f>
        <v>47</v>
      </c>
      <c r="CI118">
        <f>SUMIF(ConfirmedRaw!$B:$B,$B118,ConfirmedRaw!CK:CK)</f>
        <v>55</v>
      </c>
      <c r="CJ118">
        <f>SUMIF(ConfirmedRaw!$B:$B,$B118,ConfirmedRaw!CL:CL)</f>
        <v>55</v>
      </c>
      <c r="CK118">
        <f>SUMIF(ConfirmedRaw!$B:$B,$B118,ConfirmedRaw!CM:CM)</f>
        <v>63</v>
      </c>
      <c r="CL118">
        <f>SUMIF(ConfirmedRaw!$B:$B,$B118,ConfirmedRaw!CN:CN)</f>
        <v>63</v>
      </c>
      <c r="CM118">
        <f>SUMIF(ConfirmedRaw!$B:$B,$B118,ConfirmedRaw!CO:CO)</f>
        <v>65</v>
      </c>
      <c r="CN118">
        <f>SUMIF(ConfirmedRaw!$B:$B,$B118,ConfirmedRaw!CP:CP)</f>
        <v>65</v>
      </c>
      <c r="CO118">
        <f>SUMIF(ConfirmedRaw!$B:$B,$B118,ConfirmedRaw!CQ:CQ)</f>
        <v>0</v>
      </c>
      <c r="CP118">
        <f>SUMIF(ConfirmedRaw!$B:$B,$B118,ConfirmedRaw!CR:CR)</f>
        <v>0</v>
      </c>
      <c r="CQ118">
        <f>SUMIF(ConfirmedRaw!$B:$B,$B118,ConfirmedRaw!CS:CS)</f>
        <v>0</v>
      </c>
      <c r="CR118">
        <f>SUMIF(ConfirmedRaw!$B:$B,$B118,ConfirmedRaw!CT:CT)</f>
        <v>0</v>
      </c>
      <c r="CS118">
        <f>SUMIF(ConfirmedRaw!$B:$B,$B118,ConfirmedRaw!CU:CU)</f>
        <v>0</v>
      </c>
      <c r="CT118">
        <f>SUMIF(ConfirmedRaw!$B:$B,$B118,ConfirmedRaw!CV:CV)</f>
        <v>0</v>
      </c>
      <c r="CU118">
        <f>SUMIF(ConfirmedRaw!$B:$B,$B118,ConfirmedRaw!CW:CW)</f>
        <v>0</v>
      </c>
      <c r="CV118">
        <f>SUMIF(ConfirmedRaw!$B:$B,$B118,ConfirmedRaw!CX:CX)</f>
        <v>0</v>
      </c>
      <c r="CW118">
        <f>SUMIF(ConfirmedRaw!$B:$B,$B118,ConfirmedRaw!CY:CY)</f>
        <v>0</v>
      </c>
      <c r="CX118">
        <f>SUMIF(ConfirmedRaw!$B:$B,$B118,ConfirmedRaw!CZ:CZ)</f>
        <v>0</v>
      </c>
      <c r="CY118">
        <f>SUMIF(ConfirmedRaw!$B:$B,$B118,ConfirmedRaw!DA:DA)</f>
        <v>0</v>
      </c>
      <c r="CZ118">
        <f>SUMIF(ConfirmedRaw!$B:$B,$B118,ConfirmedRaw!DB:DB)</f>
        <v>0</v>
      </c>
      <c r="DA118">
        <f>SUMIF(ConfirmedRaw!$B:$B,$B118,ConfirmedRaw!DC:DC)</f>
        <v>0</v>
      </c>
      <c r="DB118">
        <f>SUMIF(ConfirmedRaw!$B:$B,$B118,ConfirmedRaw!DD:DD)</f>
        <v>0</v>
      </c>
      <c r="DC118">
        <f>SUMIF(ConfirmedRaw!$B:$B,$B118,ConfirmedRaw!DE:DE)</f>
        <v>0</v>
      </c>
      <c r="DD118">
        <f>SUMIF(ConfirmedRaw!$B:$B,$B118,ConfirmedRaw!DF:DF)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6</v>
      </c>
      <c r="BV119">
        <f>SUMIF(ConfirmedRaw!$B:$B,$B119,ConfirmedRaw!BX:BX)</f>
        <v>7</v>
      </c>
      <c r="BW119">
        <f>SUMIF(ConfirmedRaw!$B:$B,$B119,ConfirmedRaw!BY:BY)</f>
        <v>7</v>
      </c>
      <c r="BX119">
        <f>SUMIF(ConfirmedRaw!$B:$B,$B119,ConfirmedRaw!BZ:BZ)</f>
        <v>7</v>
      </c>
      <c r="BY119">
        <f>SUMIF(ConfirmedRaw!$B:$B,$B119,ConfirmedRaw!CA:CA)</f>
        <v>7</v>
      </c>
      <c r="BZ119">
        <f>SUMIF(ConfirmedRaw!$B:$B,$B119,ConfirmedRaw!CB:CB)</f>
        <v>7</v>
      </c>
      <c r="CA119">
        <f>SUMIF(ConfirmedRaw!$B:$B,$B119,ConfirmedRaw!CC:CC)</f>
        <v>7</v>
      </c>
      <c r="CB119">
        <f>SUMIF(ConfirmedRaw!$B:$B,$B119,ConfirmedRaw!CD:CD)</f>
        <v>8</v>
      </c>
      <c r="CC119">
        <f>SUMIF(ConfirmedRaw!$B:$B,$B119,ConfirmedRaw!CE:CE)</f>
        <v>8</v>
      </c>
      <c r="CD119">
        <f>SUMIF(ConfirmedRaw!$B:$B,$B119,ConfirmedRaw!CF:CF)</f>
        <v>8</v>
      </c>
      <c r="CE119">
        <f>SUMIF(ConfirmedRaw!$B:$B,$B119,ConfirmedRaw!CG:CG)</f>
        <v>8</v>
      </c>
      <c r="CF119">
        <f>SUMIF(ConfirmedRaw!$B:$B,$B119,ConfirmedRaw!CH:CH)</f>
        <v>8</v>
      </c>
      <c r="CG119">
        <f>SUMIF(ConfirmedRaw!$B:$B,$B119,ConfirmedRaw!CI:CI)</f>
        <v>8</v>
      </c>
      <c r="CH119">
        <f>SUMIF(ConfirmedRaw!$B:$B,$B119,ConfirmedRaw!CJ:CJ)</f>
        <v>8</v>
      </c>
      <c r="CI119">
        <f>SUMIF(ConfirmedRaw!$B:$B,$B119,ConfirmedRaw!CK:CK)</f>
        <v>8</v>
      </c>
      <c r="CJ119">
        <f>SUMIF(ConfirmedRaw!$B:$B,$B119,ConfirmedRaw!CL:CL)</f>
        <v>8</v>
      </c>
      <c r="CK119">
        <f>SUMIF(ConfirmedRaw!$B:$B,$B119,ConfirmedRaw!CM:CM)</f>
        <v>8</v>
      </c>
      <c r="CL119">
        <f>SUMIF(ConfirmedRaw!$B:$B,$B119,ConfirmedRaw!CN:CN)</f>
        <v>8</v>
      </c>
      <c r="CM119">
        <f>SUMIF(ConfirmedRaw!$B:$B,$B119,ConfirmedRaw!CO:CO)</f>
        <v>8</v>
      </c>
      <c r="CN119">
        <f>SUMIF(ConfirmedRaw!$B:$B,$B119,ConfirmedRaw!CP:CP)</f>
        <v>9</v>
      </c>
      <c r="CO119">
        <f>SUMIF(ConfirmedRaw!$B:$B,$B119,ConfirmedRaw!CQ:CQ)</f>
        <v>0</v>
      </c>
      <c r="CP119">
        <f>SUMIF(ConfirmedRaw!$B:$B,$B119,ConfirmedRaw!CR:CR)</f>
        <v>0</v>
      </c>
      <c r="CQ119">
        <f>SUMIF(ConfirmedRaw!$B:$B,$B119,ConfirmedRaw!CS:CS)</f>
        <v>0</v>
      </c>
      <c r="CR119">
        <f>SUMIF(ConfirmedRaw!$B:$B,$B119,ConfirmedRaw!CT:CT)</f>
        <v>0</v>
      </c>
      <c r="CS119">
        <f>SUMIF(ConfirmedRaw!$B:$B,$B119,ConfirmedRaw!CU:CU)</f>
        <v>0</v>
      </c>
      <c r="CT119">
        <f>SUMIF(ConfirmedRaw!$B:$B,$B119,ConfirmedRaw!CV:CV)</f>
        <v>0</v>
      </c>
      <c r="CU119">
        <f>SUMIF(ConfirmedRaw!$B:$B,$B119,ConfirmedRaw!CW:CW)</f>
        <v>0</v>
      </c>
      <c r="CV119">
        <f>SUMIF(ConfirmedRaw!$B:$B,$B119,ConfirmedRaw!CX:CX)</f>
        <v>0</v>
      </c>
      <c r="CW119">
        <f>SUMIF(ConfirmedRaw!$B:$B,$B119,ConfirmedRaw!CY:CY)</f>
        <v>0</v>
      </c>
      <c r="CX119">
        <f>SUMIF(ConfirmedRaw!$B:$B,$B119,ConfirmedRaw!CZ:CZ)</f>
        <v>0</v>
      </c>
      <c r="CY119">
        <f>SUMIF(ConfirmedRaw!$B:$B,$B119,ConfirmedRaw!DA:DA)</f>
        <v>0</v>
      </c>
      <c r="CZ119">
        <f>SUMIF(ConfirmedRaw!$B:$B,$B119,ConfirmedRaw!DB:DB)</f>
        <v>0</v>
      </c>
      <c r="DA119">
        <f>SUMIF(ConfirmedRaw!$B:$B,$B119,ConfirmedRaw!DC:DC)</f>
        <v>0</v>
      </c>
      <c r="DB119">
        <f>SUMIF(ConfirmedRaw!$B:$B,$B119,ConfirmedRaw!DD:DD)</f>
        <v>0</v>
      </c>
      <c r="DC119">
        <f>SUMIF(ConfirmedRaw!$B:$B,$B119,ConfirmedRaw!DE:DE)</f>
        <v>0</v>
      </c>
      <c r="DD119">
        <f>SUMIF(ConfirmedRaw!$B:$B,$B119,ConfirmedRaw!DF:DF)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278</v>
      </c>
      <c r="BV120">
        <f>SUMIF(ConfirmedRaw!$B:$B,$B120,ConfirmedRaw!BX:BX)</f>
        <v>299</v>
      </c>
      <c r="BW120">
        <f>SUMIF(ConfirmedRaw!$B:$B,$B120,ConfirmedRaw!BY:BY)</f>
        <v>310</v>
      </c>
      <c r="BX120">
        <f>SUMIF(ConfirmedRaw!$B:$B,$B120,ConfirmedRaw!BZ:BZ)</f>
        <v>323</v>
      </c>
      <c r="BY120">
        <f>SUMIF(ConfirmedRaw!$B:$B,$B120,ConfirmedRaw!CA:CA)</f>
        <v>345</v>
      </c>
      <c r="BZ120">
        <f>SUMIF(ConfirmedRaw!$B:$B,$B120,ConfirmedRaw!CB:CB)</f>
        <v>349</v>
      </c>
      <c r="CA120">
        <f>SUMIF(ConfirmedRaw!$B:$B,$B120,ConfirmedRaw!CC:CC)</f>
        <v>353</v>
      </c>
      <c r="CB120">
        <f>SUMIF(ConfirmedRaw!$B:$B,$B120,ConfirmedRaw!CD:CD)</f>
        <v>358</v>
      </c>
      <c r="CC120">
        <f>SUMIF(ConfirmedRaw!$B:$B,$B120,ConfirmedRaw!CE:CE)</f>
        <v>372</v>
      </c>
      <c r="CD120">
        <f>SUMIF(ConfirmedRaw!$B:$B,$B120,ConfirmedRaw!CF:CF)</f>
        <v>372</v>
      </c>
      <c r="CE120">
        <f>SUMIF(ConfirmedRaw!$B:$B,$B120,ConfirmedRaw!CG:CG)</f>
        <v>381</v>
      </c>
      <c r="CF120">
        <f>SUMIF(ConfirmedRaw!$B:$B,$B120,ConfirmedRaw!CH:CH)</f>
        <v>389</v>
      </c>
      <c r="CG120">
        <f>SUMIF(ConfirmedRaw!$B:$B,$B120,ConfirmedRaw!CI:CI)</f>
        <v>391</v>
      </c>
      <c r="CH120">
        <f>SUMIF(ConfirmedRaw!$B:$B,$B120,ConfirmedRaw!CJ:CJ)</f>
        <v>397</v>
      </c>
      <c r="CI120">
        <f>SUMIF(ConfirmedRaw!$B:$B,$B120,ConfirmedRaw!CK:CK)</f>
        <v>401</v>
      </c>
      <c r="CJ120">
        <f>SUMIF(ConfirmedRaw!$B:$B,$B120,ConfirmedRaw!CL:CL)</f>
        <v>402</v>
      </c>
      <c r="CK120">
        <f>SUMIF(ConfirmedRaw!$B:$B,$B120,ConfirmedRaw!CM:CM)</f>
        <v>407</v>
      </c>
      <c r="CL120">
        <f>SUMIF(ConfirmedRaw!$B:$B,$B120,ConfirmedRaw!CN:CN)</f>
        <v>413</v>
      </c>
      <c r="CM120">
        <f>SUMIF(ConfirmedRaw!$B:$B,$B120,ConfirmedRaw!CO:CO)</f>
        <v>417</v>
      </c>
      <c r="CN120">
        <f>SUMIF(ConfirmedRaw!$B:$B,$B120,ConfirmedRaw!CP:CP)</f>
        <v>425</v>
      </c>
      <c r="CO120">
        <f>SUMIF(ConfirmedRaw!$B:$B,$B120,ConfirmedRaw!CQ:CQ)</f>
        <v>0</v>
      </c>
      <c r="CP120">
        <f>SUMIF(ConfirmedRaw!$B:$B,$B120,ConfirmedRaw!CR:CR)</f>
        <v>0</v>
      </c>
      <c r="CQ120">
        <f>SUMIF(ConfirmedRaw!$B:$B,$B120,ConfirmedRaw!CS:CS)</f>
        <v>0</v>
      </c>
      <c r="CR120">
        <f>SUMIF(ConfirmedRaw!$B:$B,$B120,ConfirmedRaw!CT:CT)</f>
        <v>0</v>
      </c>
      <c r="CS120">
        <f>SUMIF(ConfirmedRaw!$B:$B,$B120,ConfirmedRaw!CU:CU)</f>
        <v>0</v>
      </c>
      <c r="CT120">
        <f>SUMIF(ConfirmedRaw!$B:$B,$B120,ConfirmedRaw!CV:CV)</f>
        <v>0</v>
      </c>
      <c r="CU120">
        <f>SUMIF(ConfirmedRaw!$B:$B,$B120,ConfirmedRaw!CW:CW)</f>
        <v>0</v>
      </c>
      <c r="CV120">
        <f>SUMIF(ConfirmedRaw!$B:$B,$B120,ConfirmedRaw!CX:CX)</f>
        <v>0</v>
      </c>
      <c r="CW120">
        <f>SUMIF(ConfirmedRaw!$B:$B,$B120,ConfirmedRaw!CY:CY)</f>
        <v>0</v>
      </c>
      <c r="CX120">
        <f>SUMIF(ConfirmedRaw!$B:$B,$B120,ConfirmedRaw!CZ:CZ)</f>
        <v>0</v>
      </c>
      <c r="CY120">
        <f>SUMIF(ConfirmedRaw!$B:$B,$B120,ConfirmedRaw!DA:DA)</f>
        <v>0</v>
      </c>
      <c r="CZ120">
        <f>SUMIF(ConfirmedRaw!$B:$B,$B120,ConfirmedRaw!DB:DB)</f>
        <v>0</v>
      </c>
      <c r="DA120">
        <f>SUMIF(ConfirmedRaw!$B:$B,$B120,ConfirmedRaw!DC:DC)</f>
        <v>0</v>
      </c>
      <c r="DB120">
        <f>SUMIF(ConfirmedRaw!$B:$B,$B120,ConfirmedRaw!DD:DD)</f>
        <v>0</v>
      </c>
      <c r="DC120">
        <f>SUMIF(ConfirmedRaw!$B:$B,$B120,ConfirmedRaw!DE:DE)</f>
        <v>0</v>
      </c>
      <c r="DD120">
        <f>SUMIF(ConfirmedRaw!$B:$B,$B120,ConfirmedRaw!DF:DF)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81</v>
      </c>
      <c r="BV121">
        <f>SUMIF(ConfirmedRaw!$B:$B,$B121,ConfirmedRaw!BX:BX)</f>
        <v>110</v>
      </c>
      <c r="BW121">
        <f>SUMIF(ConfirmedRaw!$B:$B,$B121,ConfirmedRaw!BY:BY)</f>
        <v>122</v>
      </c>
      <c r="BX121">
        <f>SUMIF(ConfirmedRaw!$B:$B,$B121,ConfirmedRaw!BZ:BZ)</f>
        <v>126</v>
      </c>
      <c r="BY121">
        <f>SUMIF(ConfirmedRaw!$B:$B,$B121,ConfirmedRaw!CA:CA)</f>
        <v>142</v>
      </c>
      <c r="BZ121">
        <f>SUMIF(ConfirmedRaw!$B:$B,$B121,ConfirmedRaw!CB:CB)</f>
        <v>158</v>
      </c>
      <c r="CA121">
        <f>SUMIF(ConfirmedRaw!$B:$B,$B121,ConfirmedRaw!CC:CC)</f>
        <v>172</v>
      </c>
      <c r="CB121">
        <f>SUMIF(ConfirmedRaw!$B:$B,$B121,ConfirmedRaw!CD:CD)</f>
        <v>179</v>
      </c>
      <c r="CC121">
        <f>SUMIF(ConfirmedRaw!$B:$B,$B121,ConfirmedRaw!CE:CE)</f>
        <v>184</v>
      </c>
      <c r="CD121">
        <f>SUMIF(ConfirmedRaw!$B:$B,$B121,ConfirmedRaw!CF:CF)</f>
        <v>189</v>
      </c>
      <c r="CE121">
        <f>SUMIF(ConfirmedRaw!$B:$B,$B121,ConfirmedRaw!CG:CG)</f>
        <v>191</v>
      </c>
      <c r="CF121">
        <f>SUMIF(ConfirmedRaw!$B:$B,$B121,ConfirmedRaw!CH:CH)</f>
        <v>197</v>
      </c>
      <c r="CG121">
        <f>SUMIF(ConfirmedRaw!$B:$B,$B121,ConfirmedRaw!CI:CI)</f>
        <v>208</v>
      </c>
      <c r="CH121">
        <f>SUMIF(ConfirmedRaw!$B:$B,$B121,ConfirmedRaw!CJ:CJ)</f>
        <v>216</v>
      </c>
      <c r="CI121">
        <f>SUMIF(ConfirmedRaw!$B:$B,$B121,ConfirmedRaw!CK:CK)</f>
        <v>225</v>
      </c>
      <c r="CJ121">
        <f>SUMIF(ConfirmedRaw!$B:$B,$B121,ConfirmedRaw!CL:CL)</f>
        <v>234</v>
      </c>
      <c r="CK121">
        <f>SUMIF(ConfirmedRaw!$B:$B,$B121,ConfirmedRaw!CM:CM)</f>
        <v>246</v>
      </c>
      <c r="CL121">
        <f>SUMIF(ConfirmedRaw!$B:$B,$B121,ConfirmedRaw!CN:CN)</f>
        <v>262</v>
      </c>
      <c r="CM121">
        <f>SUMIF(ConfirmedRaw!$B:$B,$B121,ConfirmedRaw!CO:CO)</f>
        <v>270</v>
      </c>
      <c r="CN121">
        <f>SUMIF(ConfirmedRaw!$B:$B,$B121,ConfirmedRaw!CP:CP)</f>
        <v>281</v>
      </c>
      <c r="CO121">
        <f>SUMIF(ConfirmedRaw!$B:$B,$B121,ConfirmedRaw!CQ:CQ)</f>
        <v>0</v>
      </c>
      <c r="CP121">
        <f>SUMIF(ConfirmedRaw!$B:$B,$B121,ConfirmedRaw!CR:CR)</f>
        <v>0</v>
      </c>
      <c r="CQ121">
        <f>SUMIF(ConfirmedRaw!$B:$B,$B121,ConfirmedRaw!CS:CS)</f>
        <v>0</v>
      </c>
      <c r="CR121">
        <f>SUMIF(ConfirmedRaw!$B:$B,$B121,ConfirmedRaw!CT:CT)</f>
        <v>0</v>
      </c>
      <c r="CS121">
        <f>SUMIF(ConfirmedRaw!$B:$B,$B121,ConfirmedRaw!CU:CU)</f>
        <v>0</v>
      </c>
      <c r="CT121">
        <f>SUMIF(ConfirmedRaw!$B:$B,$B121,ConfirmedRaw!CV:CV)</f>
        <v>0</v>
      </c>
      <c r="CU121">
        <f>SUMIF(ConfirmedRaw!$B:$B,$B121,ConfirmedRaw!CW:CW)</f>
        <v>0</v>
      </c>
      <c r="CV121">
        <f>SUMIF(ConfirmedRaw!$B:$B,$B121,ConfirmedRaw!CX:CX)</f>
        <v>0</v>
      </c>
      <c r="CW121">
        <f>SUMIF(ConfirmedRaw!$B:$B,$B121,ConfirmedRaw!CY:CY)</f>
        <v>0</v>
      </c>
      <c r="CX121">
        <f>SUMIF(ConfirmedRaw!$B:$B,$B121,ConfirmedRaw!CZ:CZ)</f>
        <v>0</v>
      </c>
      <c r="CY121">
        <f>SUMIF(ConfirmedRaw!$B:$B,$B121,ConfirmedRaw!DA:DA)</f>
        <v>0</v>
      </c>
      <c r="CZ121">
        <f>SUMIF(ConfirmedRaw!$B:$B,$B121,ConfirmedRaw!DB:DB)</f>
        <v>0</v>
      </c>
      <c r="DA121">
        <f>SUMIF(ConfirmedRaw!$B:$B,$B121,ConfirmedRaw!DC:DC)</f>
        <v>0</v>
      </c>
      <c r="DB121">
        <f>SUMIF(ConfirmedRaw!$B:$B,$B121,ConfirmedRaw!DD:DD)</f>
        <v>0</v>
      </c>
      <c r="DC121">
        <f>SUMIF(ConfirmedRaw!$B:$B,$B121,ConfirmedRaw!DE:DE)</f>
        <v>0</v>
      </c>
      <c r="DD121">
        <f>SUMIF(ConfirmedRaw!$B:$B,$B121,ConfirmedRaw!DF:DF)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68</v>
      </c>
      <c r="BV122">
        <f>SUMIF(ConfirmedRaw!$B:$B,$B122,ConfirmedRaw!BX:BX)</f>
        <v>75</v>
      </c>
      <c r="BW122">
        <f>SUMIF(ConfirmedRaw!$B:$B,$B122,ConfirmedRaw!BY:BY)</f>
        <v>75</v>
      </c>
      <c r="BX122">
        <f>SUMIF(ConfirmedRaw!$B:$B,$B122,ConfirmedRaw!BZ:BZ)</f>
        <v>77</v>
      </c>
      <c r="BY122">
        <f>SUMIF(ConfirmedRaw!$B:$B,$B122,ConfirmedRaw!CA:CA)</f>
        <v>77</v>
      </c>
      <c r="BZ122">
        <f>SUMIF(ConfirmedRaw!$B:$B,$B122,ConfirmedRaw!CB:CB)</f>
        <v>77</v>
      </c>
      <c r="CA122">
        <f>SUMIF(ConfirmedRaw!$B:$B,$B122,ConfirmedRaw!CC:CC)</f>
        <v>78</v>
      </c>
      <c r="CB122">
        <f>SUMIF(ConfirmedRaw!$B:$B,$B122,ConfirmedRaw!CD:CD)</f>
        <v>78</v>
      </c>
      <c r="CC122">
        <f>SUMIF(ConfirmedRaw!$B:$B,$B122,ConfirmedRaw!CE:CE)</f>
        <v>78</v>
      </c>
      <c r="CD122">
        <f>SUMIF(ConfirmedRaw!$B:$B,$B122,ConfirmedRaw!CF:CF)</f>
        <v>79</v>
      </c>
      <c r="CE122">
        <f>SUMIF(ConfirmedRaw!$B:$B,$B122,ConfirmedRaw!CG:CG)</f>
        <v>79</v>
      </c>
      <c r="CF122">
        <f>SUMIF(ConfirmedRaw!$B:$B,$B122,ConfirmedRaw!CH:CH)</f>
        <v>79</v>
      </c>
      <c r="CG122">
        <f>SUMIF(ConfirmedRaw!$B:$B,$B122,ConfirmedRaw!CI:CI)</f>
        <v>79</v>
      </c>
      <c r="CH122">
        <f>SUMIF(ConfirmedRaw!$B:$B,$B122,ConfirmedRaw!CJ:CJ)</f>
        <v>79</v>
      </c>
      <c r="CI122">
        <f>SUMIF(ConfirmedRaw!$B:$B,$B122,ConfirmedRaw!CK:CK)</f>
        <v>79</v>
      </c>
      <c r="CJ122">
        <f>SUMIF(ConfirmedRaw!$B:$B,$B122,ConfirmedRaw!CL:CL)</f>
        <v>79</v>
      </c>
      <c r="CK122">
        <f>SUMIF(ConfirmedRaw!$B:$B,$B122,ConfirmedRaw!CM:CM)</f>
        <v>79</v>
      </c>
      <c r="CL122">
        <f>SUMIF(ConfirmedRaw!$B:$B,$B122,ConfirmedRaw!CN:CN)</f>
        <v>79</v>
      </c>
      <c r="CM122">
        <f>SUMIF(ConfirmedRaw!$B:$B,$B122,ConfirmedRaw!CO:CO)</f>
        <v>81</v>
      </c>
      <c r="CN122">
        <f>SUMIF(ConfirmedRaw!$B:$B,$B122,ConfirmedRaw!CP:CP)</f>
        <v>81</v>
      </c>
      <c r="CO122">
        <f>SUMIF(ConfirmedRaw!$B:$B,$B122,ConfirmedRaw!CQ:CQ)</f>
        <v>0</v>
      </c>
      <c r="CP122">
        <f>SUMIF(ConfirmedRaw!$B:$B,$B122,ConfirmedRaw!CR:CR)</f>
        <v>0</v>
      </c>
      <c r="CQ122">
        <f>SUMIF(ConfirmedRaw!$B:$B,$B122,ConfirmedRaw!CS:CS)</f>
        <v>0</v>
      </c>
      <c r="CR122">
        <f>SUMIF(ConfirmedRaw!$B:$B,$B122,ConfirmedRaw!CT:CT)</f>
        <v>0</v>
      </c>
      <c r="CS122">
        <f>SUMIF(ConfirmedRaw!$B:$B,$B122,ConfirmedRaw!CU:CU)</f>
        <v>0</v>
      </c>
      <c r="CT122">
        <f>SUMIF(ConfirmedRaw!$B:$B,$B122,ConfirmedRaw!CV:CV)</f>
        <v>0</v>
      </c>
      <c r="CU122">
        <f>SUMIF(ConfirmedRaw!$B:$B,$B122,ConfirmedRaw!CW:CW)</f>
        <v>0</v>
      </c>
      <c r="CV122">
        <f>SUMIF(ConfirmedRaw!$B:$B,$B122,ConfirmedRaw!CX:CX)</f>
        <v>0</v>
      </c>
      <c r="CW122">
        <f>SUMIF(ConfirmedRaw!$B:$B,$B122,ConfirmedRaw!CY:CY)</f>
        <v>0</v>
      </c>
      <c r="CX122">
        <f>SUMIF(ConfirmedRaw!$B:$B,$B122,ConfirmedRaw!CZ:CZ)</f>
        <v>0</v>
      </c>
      <c r="CY122">
        <f>SUMIF(ConfirmedRaw!$B:$B,$B122,ConfirmedRaw!DA:DA)</f>
        <v>0</v>
      </c>
      <c r="CZ122">
        <f>SUMIF(ConfirmedRaw!$B:$B,$B122,ConfirmedRaw!DB:DB)</f>
        <v>0</v>
      </c>
      <c r="DA122">
        <f>SUMIF(ConfirmedRaw!$B:$B,$B122,ConfirmedRaw!DC:DC)</f>
        <v>0</v>
      </c>
      <c r="DB122">
        <f>SUMIF(ConfirmedRaw!$B:$B,$B122,ConfirmedRaw!DD:DD)</f>
        <v>0</v>
      </c>
      <c r="DC122">
        <f>SUMIF(ConfirmedRaw!$B:$B,$B122,ConfirmedRaw!DE:DE)</f>
        <v>0</v>
      </c>
      <c r="DD122">
        <f>SUMIF(ConfirmedRaw!$B:$B,$B122,ConfirmedRaw!DF:DF)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14</v>
      </c>
      <c r="BV123">
        <f>SUMIF(ConfirmedRaw!$B:$B,$B123,ConfirmedRaw!BX:BX)</f>
        <v>14</v>
      </c>
      <c r="BW123">
        <f>SUMIF(ConfirmedRaw!$B:$B,$B123,ConfirmedRaw!BY:BY)</f>
        <v>14</v>
      </c>
      <c r="BX123">
        <f>SUMIF(ConfirmedRaw!$B:$B,$B123,ConfirmedRaw!BZ:BZ)</f>
        <v>14</v>
      </c>
      <c r="BY123">
        <f>SUMIF(ConfirmedRaw!$B:$B,$B123,ConfirmedRaw!CA:CA)</f>
        <v>14</v>
      </c>
      <c r="BZ123">
        <f>SUMIF(ConfirmedRaw!$B:$B,$B123,ConfirmedRaw!CB:CB)</f>
        <v>15</v>
      </c>
      <c r="CA123">
        <f>SUMIF(ConfirmedRaw!$B:$B,$B123,ConfirmedRaw!CC:CC)</f>
        <v>15</v>
      </c>
      <c r="CB123">
        <f>SUMIF(ConfirmedRaw!$B:$B,$B123,ConfirmedRaw!CD:CD)</f>
        <v>16</v>
      </c>
      <c r="CC123">
        <f>SUMIF(ConfirmedRaw!$B:$B,$B123,ConfirmedRaw!CE:CE)</f>
        <v>16</v>
      </c>
      <c r="CD123">
        <f>SUMIF(ConfirmedRaw!$B:$B,$B123,ConfirmedRaw!CF:CF)</f>
        <v>16</v>
      </c>
      <c r="CE123">
        <f>SUMIF(ConfirmedRaw!$B:$B,$B123,ConfirmedRaw!CG:CG)</f>
        <v>16</v>
      </c>
      <c r="CF123">
        <f>SUMIF(ConfirmedRaw!$B:$B,$B123,ConfirmedRaw!CH:CH)</f>
        <v>16</v>
      </c>
      <c r="CG123">
        <f>SUMIF(ConfirmedRaw!$B:$B,$B123,ConfirmedRaw!CI:CI)</f>
        <v>17</v>
      </c>
      <c r="CH123">
        <f>SUMIF(ConfirmedRaw!$B:$B,$B123,ConfirmedRaw!CJ:CJ)</f>
        <v>30</v>
      </c>
      <c r="CI123">
        <f>SUMIF(ConfirmedRaw!$B:$B,$B123,ConfirmedRaw!CK:CK)</f>
        <v>30</v>
      </c>
      <c r="CJ123">
        <f>SUMIF(ConfirmedRaw!$B:$B,$B123,ConfirmedRaw!CL:CL)</f>
        <v>31</v>
      </c>
      <c r="CK123">
        <f>SUMIF(ConfirmedRaw!$B:$B,$B123,ConfirmedRaw!CM:CM)</f>
        <v>31</v>
      </c>
      <c r="CL123">
        <f>SUMIF(ConfirmedRaw!$B:$B,$B123,ConfirmedRaw!CN:CN)</f>
        <v>31</v>
      </c>
      <c r="CM123">
        <f>SUMIF(ConfirmedRaw!$B:$B,$B123,ConfirmedRaw!CO:CO)</f>
        <v>32</v>
      </c>
      <c r="CN123">
        <f>SUMIF(ConfirmedRaw!$B:$B,$B123,ConfirmedRaw!CP:CP)</f>
        <v>33</v>
      </c>
      <c r="CO123">
        <f>SUMIF(ConfirmedRaw!$B:$B,$B123,ConfirmedRaw!CQ:CQ)</f>
        <v>0</v>
      </c>
      <c r="CP123">
        <f>SUMIF(ConfirmedRaw!$B:$B,$B123,ConfirmedRaw!CR:CR)</f>
        <v>0</v>
      </c>
      <c r="CQ123">
        <f>SUMIF(ConfirmedRaw!$B:$B,$B123,ConfirmedRaw!CS:CS)</f>
        <v>0</v>
      </c>
      <c r="CR123">
        <f>SUMIF(ConfirmedRaw!$B:$B,$B123,ConfirmedRaw!CT:CT)</f>
        <v>0</v>
      </c>
      <c r="CS123">
        <f>SUMIF(ConfirmedRaw!$B:$B,$B123,ConfirmedRaw!CU:CU)</f>
        <v>0</v>
      </c>
      <c r="CT123">
        <f>SUMIF(ConfirmedRaw!$B:$B,$B123,ConfirmedRaw!CV:CV)</f>
        <v>0</v>
      </c>
      <c r="CU123">
        <f>SUMIF(ConfirmedRaw!$B:$B,$B123,ConfirmedRaw!CW:CW)</f>
        <v>0</v>
      </c>
      <c r="CV123">
        <f>SUMIF(ConfirmedRaw!$B:$B,$B123,ConfirmedRaw!CX:CX)</f>
        <v>0</v>
      </c>
      <c r="CW123">
        <f>SUMIF(ConfirmedRaw!$B:$B,$B123,ConfirmedRaw!CY:CY)</f>
        <v>0</v>
      </c>
      <c r="CX123">
        <f>SUMIF(ConfirmedRaw!$B:$B,$B123,ConfirmedRaw!CZ:CZ)</f>
        <v>0</v>
      </c>
      <c r="CY123">
        <f>SUMIF(ConfirmedRaw!$B:$B,$B123,ConfirmedRaw!DA:DA)</f>
        <v>0</v>
      </c>
      <c r="CZ123">
        <f>SUMIF(ConfirmedRaw!$B:$B,$B123,ConfirmedRaw!DB:DB)</f>
        <v>0</v>
      </c>
      <c r="DA123">
        <f>SUMIF(ConfirmedRaw!$B:$B,$B123,ConfirmedRaw!DC:DC)</f>
        <v>0</v>
      </c>
      <c r="DB123">
        <f>SUMIF(ConfirmedRaw!$B:$B,$B123,ConfirmedRaw!DD:DD)</f>
        <v>0</v>
      </c>
      <c r="DC123">
        <f>SUMIF(ConfirmedRaw!$B:$B,$B123,ConfirmedRaw!DE:DE)</f>
        <v>0</v>
      </c>
      <c r="DD123">
        <f>SUMIF(ConfirmedRaw!$B:$B,$B123,ConfirmedRaw!DF:DF)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5</v>
      </c>
      <c r="BV124">
        <f>SUMIF(ConfirmedRaw!$B:$B,$B124,ConfirmedRaw!BX:BX)</f>
        <v>6</v>
      </c>
      <c r="BW124">
        <f>SUMIF(ConfirmedRaw!$B:$B,$B124,ConfirmedRaw!BY:BY)</f>
        <v>6</v>
      </c>
      <c r="BX124">
        <f>SUMIF(ConfirmedRaw!$B:$B,$B124,ConfirmedRaw!BZ:BZ)</f>
        <v>9</v>
      </c>
      <c r="BY124">
        <f>SUMIF(ConfirmedRaw!$B:$B,$B124,ConfirmedRaw!CA:CA)</f>
        <v>9</v>
      </c>
      <c r="BZ124">
        <f>SUMIF(ConfirmedRaw!$B:$B,$B124,ConfirmedRaw!CB:CB)</f>
        <v>9</v>
      </c>
      <c r="CA124">
        <f>SUMIF(ConfirmedRaw!$B:$B,$B124,ConfirmedRaw!CC:CC)</f>
        <v>9</v>
      </c>
      <c r="CB124">
        <f>SUMIF(ConfirmedRaw!$B:$B,$B124,ConfirmedRaw!CD:CD)</f>
        <v>9</v>
      </c>
      <c r="CC124">
        <f>SUMIF(ConfirmedRaw!$B:$B,$B124,ConfirmedRaw!CE:CE)</f>
        <v>9</v>
      </c>
      <c r="CD124">
        <f>SUMIF(ConfirmedRaw!$B:$B,$B124,ConfirmedRaw!CF:CF)</f>
        <v>9</v>
      </c>
      <c r="CE124">
        <f>SUMIF(ConfirmedRaw!$B:$B,$B124,ConfirmedRaw!CG:CG)</f>
        <v>9</v>
      </c>
      <c r="CF124">
        <f>SUMIF(ConfirmedRaw!$B:$B,$B124,ConfirmedRaw!CH:CH)</f>
        <v>12</v>
      </c>
      <c r="CG124">
        <f>SUMIF(ConfirmedRaw!$B:$B,$B124,ConfirmedRaw!CI:CI)</f>
        <v>14</v>
      </c>
      <c r="CH124">
        <f>SUMIF(ConfirmedRaw!$B:$B,$B124,ConfirmedRaw!CJ:CJ)</f>
        <v>16</v>
      </c>
      <c r="CI124">
        <f>SUMIF(ConfirmedRaw!$B:$B,$B124,ConfirmedRaw!CK:CK)</f>
        <v>16</v>
      </c>
      <c r="CJ124">
        <f>SUMIF(ConfirmedRaw!$B:$B,$B124,ConfirmedRaw!CL:CL)</f>
        <v>16</v>
      </c>
      <c r="CK124">
        <f>SUMIF(ConfirmedRaw!$B:$B,$B124,ConfirmedRaw!CM:CM)</f>
        <v>30</v>
      </c>
      <c r="CL124">
        <f>SUMIF(ConfirmedRaw!$B:$B,$B124,ConfirmedRaw!CN:CN)</f>
        <v>31</v>
      </c>
      <c r="CM124">
        <f>SUMIF(ConfirmedRaw!$B:$B,$B124,ConfirmedRaw!CO:CO)</f>
        <v>31</v>
      </c>
      <c r="CN124">
        <f>SUMIF(ConfirmedRaw!$B:$B,$B124,ConfirmedRaw!CP:CP)</f>
        <v>31</v>
      </c>
      <c r="CO124">
        <f>SUMIF(ConfirmedRaw!$B:$B,$B124,ConfirmedRaw!CQ:CQ)</f>
        <v>0</v>
      </c>
      <c r="CP124">
        <f>SUMIF(ConfirmedRaw!$B:$B,$B124,ConfirmedRaw!CR:CR)</f>
        <v>0</v>
      </c>
      <c r="CQ124">
        <f>SUMIF(ConfirmedRaw!$B:$B,$B124,ConfirmedRaw!CS:CS)</f>
        <v>0</v>
      </c>
      <c r="CR124">
        <f>SUMIF(ConfirmedRaw!$B:$B,$B124,ConfirmedRaw!CT:CT)</f>
        <v>0</v>
      </c>
      <c r="CS124">
        <f>SUMIF(ConfirmedRaw!$B:$B,$B124,ConfirmedRaw!CU:CU)</f>
        <v>0</v>
      </c>
      <c r="CT124">
        <f>SUMIF(ConfirmedRaw!$B:$B,$B124,ConfirmedRaw!CV:CV)</f>
        <v>0</v>
      </c>
      <c r="CU124">
        <f>SUMIF(ConfirmedRaw!$B:$B,$B124,ConfirmedRaw!CW:CW)</f>
        <v>0</v>
      </c>
      <c r="CV124">
        <f>SUMIF(ConfirmedRaw!$B:$B,$B124,ConfirmedRaw!CX:CX)</f>
        <v>0</v>
      </c>
      <c r="CW124">
        <f>SUMIF(ConfirmedRaw!$B:$B,$B124,ConfirmedRaw!CY:CY)</f>
        <v>0</v>
      </c>
      <c r="CX124">
        <f>SUMIF(ConfirmedRaw!$B:$B,$B124,ConfirmedRaw!CZ:CZ)</f>
        <v>0</v>
      </c>
      <c r="CY124">
        <f>SUMIF(ConfirmedRaw!$B:$B,$B124,ConfirmedRaw!DA:DA)</f>
        <v>0</v>
      </c>
      <c r="CZ124">
        <f>SUMIF(ConfirmedRaw!$B:$B,$B124,ConfirmedRaw!DB:DB)</f>
        <v>0</v>
      </c>
      <c r="DA124">
        <f>SUMIF(ConfirmedRaw!$B:$B,$B124,ConfirmedRaw!DC:DC)</f>
        <v>0</v>
      </c>
      <c r="DB124">
        <f>SUMIF(ConfirmedRaw!$B:$B,$B124,ConfirmedRaw!DD:DD)</f>
        <v>0</v>
      </c>
      <c r="DC124">
        <f>SUMIF(ConfirmedRaw!$B:$B,$B124,ConfirmedRaw!DE:DE)</f>
        <v>0</v>
      </c>
      <c r="DD124">
        <f>SUMIF(ConfirmedRaw!$B:$B,$B124,ConfirmedRaw!DF:DF)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7</v>
      </c>
      <c r="BV125">
        <f>SUMIF(ConfirmedRaw!$B:$B,$B125,ConfirmedRaw!BX:BX)</f>
        <v>8</v>
      </c>
      <c r="BW125">
        <f>SUMIF(ConfirmedRaw!$B:$B,$B125,ConfirmedRaw!BY:BY)</f>
        <v>10</v>
      </c>
      <c r="BX125">
        <f>SUMIF(ConfirmedRaw!$B:$B,$B125,ConfirmedRaw!BZ:BZ)</f>
        <v>10</v>
      </c>
      <c r="BY125">
        <f>SUMIF(ConfirmedRaw!$B:$B,$B125,ConfirmedRaw!CA:CA)</f>
        <v>12</v>
      </c>
      <c r="BZ125">
        <f>SUMIF(ConfirmedRaw!$B:$B,$B125,ConfirmedRaw!CB:CB)</f>
        <v>12</v>
      </c>
      <c r="CA125">
        <f>SUMIF(ConfirmedRaw!$B:$B,$B125,ConfirmedRaw!CC:CC)</f>
        <v>14</v>
      </c>
      <c r="CB125">
        <f>SUMIF(ConfirmedRaw!$B:$B,$B125,ConfirmedRaw!CD:CD)</f>
        <v>14</v>
      </c>
      <c r="CC125">
        <f>SUMIF(ConfirmedRaw!$B:$B,$B125,ConfirmedRaw!CE:CE)</f>
        <v>15</v>
      </c>
      <c r="CD125">
        <f>SUMIF(ConfirmedRaw!$B:$B,$B125,ConfirmedRaw!CF:CF)</f>
        <v>17</v>
      </c>
      <c r="CE125">
        <f>SUMIF(ConfirmedRaw!$B:$B,$B125,ConfirmedRaw!CG:CG)</f>
        <v>19</v>
      </c>
      <c r="CF125">
        <f>SUMIF(ConfirmedRaw!$B:$B,$B125,ConfirmedRaw!CH:CH)</f>
        <v>19</v>
      </c>
      <c r="CG125">
        <f>SUMIF(ConfirmedRaw!$B:$B,$B125,ConfirmedRaw!CI:CI)</f>
        <v>29</v>
      </c>
      <c r="CH125">
        <f>SUMIF(ConfirmedRaw!$B:$B,$B125,ConfirmedRaw!CJ:CJ)</f>
        <v>32</v>
      </c>
      <c r="CI125">
        <f>SUMIF(ConfirmedRaw!$B:$B,$B125,ConfirmedRaw!CK:CK)</f>
        <v>32</v>
      </c>
      <c r="CJ125">
        <f>SUMIF(ConfirmedRaw!$B:$B,$B125,ConfirmedRaw!CL:CL)</f>
        <v>32</v>
      </c>
      <c r="CK125">
        <f>SUMIF(ConfirmedRaw!$B:$B,$B125,ConfirmedRaw!CM:CM)</f>
        <v>33</v>
      </c>
      <c r="CL125">
        <f>SUMIF(ConfirmedRaw!$B:$B,$B125,ConfirmedRaw!CN:CN)</f>
        <v>66</v>
      </c>
      <c r="CM125">
        <f>SUMIF(ConfirmedRaw!$B:$B,$B125,ConfirmedRaw!CO:CO)</f>
        <v>66</v>
      </c>
      <c r="CN125">
        <f>SUMIF(ConfirmedRaw!$B:$B,$B125,ConfirmedRaw!CP:CP)</f>
        <v>107</v>
      </c>
      <c r="CO125">
        <f>SUMIF(ConfirmedRaw!$B:$B,$B125,ConfirmedRaw!CQ:CQ)</f>
        <v>0</v>
      </c>
      <c r="CP125">
        <f>SUMIF(ConfirmedRaw!$B:$B,$B125,ConfirmedRaw!CR:CR)</f>
        <v>0</v>
      </c>
      <c r="CQ125">
        <f>SUMIF(ConfirmedRaw!$B:$B,$B125,ConfirmedRaw!CS:CS)</f>
        <v>0</v>
      </c>
      <c r="CR125">
        <f>SUMIF(ConfirmedRaw!$B:$B,$B125,ConfirmedRaw!CT:CT)</f>
        <v>0</v>
      </c>
      <c r="CS125">
        <f>SUMIF(ConfirmedRaw!$B:$B,$B125,ConfirmedRaw!CU:CU)</f>
        <v>0</v>
      </c>
      <c r="CT125">
        <f>SUMIF(ConfirmedRaw!$B:$B,$B125,ConfirmedRaw!CV:CV)</f>
        <v>0</v>
      </c>
      <c r="CU125">
        <f>SUMIF(ConfirmedRaw!$B:$B,$B125,ConfirmedRaw!CW:CW)</f>
        <v>0</v>
      </c>
      <c r="CV125">
        <f>SUMIF(ConfirmedRaw!$B:$B,$B125,ConfirmedRaw!CX:CX)</f>
        <v>0</v>
      </c>
      <c r="CW125">
        <f>SUMIF(ConfirmedRaw!$B:$B,$B125,ConfirmedRaw!CY:CY)</f>
        <v>0</v>
      </c>
      <c r="CX125">
        <f>SUMIF(ConfirmedRaw!$B:$B,$B125,ConfirmedRaw!CZ:CZ)</f>
        <v>0</v>
      </c>
      <c r="CY125">
        <f>SUMIF(ConfirmedRaw!$B:$B,$B125,ConfirmedRaw!DA:DA)</f>
        <v>0</v>
      </c>
      <c r="CZ125">
        <f>SUMIF(ConfirmedRaw!$B:$B,$B125,ConfirmedRaw!DB:DB)</f>
        <v>0</v>
      </c>
      <c r="DA125">
        <f>SUMIF(ConfirmedRaw!$B:$B,$B125,ConfirmedRaw!DC:DC)</f>
        <v>0</v>
      </c>
      <c r="DB125">
        <f>SUMIF(ConfirmedRaw!$B:$B,$B125,ConfirmedRaw!DD:DD)</f>
        <v>0</v>
      </c>
      <c r="DC125">
        <f>SUMIF(ConfirmedRaw!$B:$B,$B125,ConfirmedRaw!DE:DE)</f>
        <v>0</v>
      </c>
      <c r="DD125">
        <f>SUMIF(ConfirmedRaw!$B:$B,$B125,ConfirmedRaw!DF:DF)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36</v>
      </c>
      <c r="BV126">
        <f>SUMIF(ConfirmedRaw!$B:$B,$B126,ConfirmedRaw!BX:BX)</f>
        <v>39</v>
      </c>
      <c r="BW126">
        <f>SUMIF(ConfirmedRaw!$B:$B,$B126,ConfirmedRaw!BY:BY)</f>
        <v>40</v>
      </c>
      <c r="BX126">
        <f>SUMIF(ConfirmedRaw!$B:$B,$B126,ConfirmedRaw!BZ:BZ)</f>
        <v>41</v>
      </c>
      <c r="BY126">
        <f>SUMIF(ConfirmedRaw!$B:$B,$B126,ConfirmedRaw!CA:CA)</f>
        <v>44</v>
      </c>
      <c r="BZ126">
        <f>SUMIF(ConfirmedRaw!$B:$B,$B126,ConfirmedRaw!CB:CB)</f>
        <v>58</v>
      </c>
      <c r="CA126">
        <f>SUMIF(ConfirmedRaw!$B:$B,$B126,ConfirmedRaw!CC:CC)</f>
        <v>65</v>
      </c>
      <c r="CB126">
        <f>SUMIF(ConfirmedRaw!$B:$B,$B126,ConfirmedRaw!CD:CD)</f>
        <v>70</v>
      </c>
      <c r="CC126">
        <f>SUMIF(ConfirmedRaw!$B:$B,$B126,ConfirmedRaw!CE:CE)</f>
        <v>73</v>
      </c>
      <c r="CD126">
        <f>SUMIF(ConfirmedRaw!$B:$B,$B126,ConfirmedRaw!CF:CF)</f>
        <v>76</v>
      </c>
      <c r="CE126">
        <f>SUMIF(ConfirmedRaw!$B:$B,$B126,ConfirmedRaw!CG:CG)</f>
        <v>76</v>
      </c>
      <c r="CF126">
        <f>SUMIF(ConfirmedRaw!$B:$B,$B126,ConfirmedRaw!CH:CH)</f>
        <v>76</v>
      </c>
      <c r="CG126">
        <f>SUMIF(ConfirmedRaw!$B:$B,$B126,ConfirmedRaw!CI:CI)</f>
        <v>77</v>
      </c>
      <c r="CH126">
        <f>SUMIF(ConfirmedRaw!$B:$B,$B126,ConfirmedRaw!CJ:CJ)</f>
        <v>77</v>
      </c>
      <c r="CI126">
        <f>SUMIF(ConfirmedRaw!$B:$B,$B126,ConfirmedRaw!CK:CK)</f>
        <v>81</v>
      </c>
      <c r="CJ126">
        <f>SUMIF(ConfirmedRaw!$B:$B,$B126,ConfirmedRaw!CL:CL)</f>
        <v>81</v>
      </c>
      <c r="CK126">
        <f>SUMIF(ConfirmedRaw!$B:$B,$B126,ConfirmedRaw!CM:CM)</f>
        <v>83</v>
      </c>
      <c r="CL126">
        <f>SUMIF(ConfirmedRaw!$B:$B,$B126,ConfirmedRaw!CN:CN)</f>
        <v>84</v>
      </c>
      <c r="CM126">
        <f>SUMIF(ConfirmedRaw!$B:$B,$B126,ConfirmedRaw!CO:CO)</f>
        <v>84</v>
      </c>
      <c r="CN126">
        <f>SUMIF(ConfirmedRaw!$B:$B,$B126,ConfirmedRaw!CP:CP)</f>
        <v>84</v>
      </c>
      <c r="CO126">
        <f>SUMIF(ConfirmedRaw!$B:$B,$B126,ConfirmedRaw!CQ:CQ)</f>
        <v>0</v>
      </c>
      <c r="CP126">
        <f>SUMIF(ConfirmedRaw!$B:$B,$B126,ConfirmedRaw!CR:CR)</f>
        <v>0</v>
      </c>
      <c r="CQ126">
        <f>SUMIF(ConfirmedRaw!$B:$B,$B126,ConfirmedRaw!CS:CS)</f>
        <v>0</v>
      </c>
      <c r="CR126">
        <f>SUMIF(ConfirmedRaw!$B:$B,$B126,ConfirmedRaw!CT:CT)</f>
        <v>0</v>
      </c>
      <c r="CS126">
        <f>SUMIF(ConfirmedRaw!$B:$B,$B126,ConfirmedRaw!CU:CU)</f>
        <v>0</v>
      </c>
      <c r="CT126">
        <f>SUMIF(ConfirmedRaw!$B:$B,$B126,ConfirmedRaw!CV:CV)</f>
        <v>0</v>
      </c>
      <c r="CU126">
        <f>SUMIF(ConfirmedRaw!$B:$B,$B126,ConfirmedRaw!CW:CW)</f>
        <v>0</v>
      </c>
      <c r="CV126">
        <f>SUMIF(ConfirmedRaw!$B:$B,$B126,ConfirmedRaw!CX:CX)</f>
        <v>0</v>
      </c>
      <c r="CW126">
        <f>SUMIF(ConfirmedRaw!$B:$B,$B126,ConfirmedRaw!CY:CY)</f>
        <v>0</v>
      </c>
      <c r="CX126">
        <f>SUMIF(ConfirmedRaw!$B:$B,$B126,ConfirmedRaw!CZ:CZ)</f>
        <v>0</v>
      </c>
      <c r="CY126">
        <f>SUMIF(ConfirmedRaw!$B:$B,$B126,ConfirmedRaw!DA:DA)</f>
        <v>0</v>
      </c>
      <c r="CZ126">
        <f>SUMIF(ConfirmedRaw!$B:$B,$B126,ConfirmedRaw!DB:DB)</f>
        <v>0</v>
      </c>
      <c r="DA126">
        <f>SUMIF(ConfirmedRaw!$B:$B,$B126,ConfirmedRaw!DC:DC)</f>
        <v>0</v>
      </c>
      <c r="DB126">
        <f>SUMIF(ConfirmedRaw!$B:$B,$B126,ConfirmedRaw!DD:DD)</f>
        <v>0</v>
      </c>
      <c r="DC126">
        <f>SUMIF(ConfirmedRaw!$B:$B,$B126,ConfirmedRaw!DE:DE)</f>
        <v>0</v>
      </c>
      <c r="DD126">
        <f>SUMIF(ConfirmedRaw!$B:$B,$B126,ConfirmedRaw!DF:DF)</f>
        <v>0</v>
      </c>
    </row>
    <row r="127" spans="1:108" x14ac:dyDescent="0.3">
      <c r="A127" s="94"/>
      <c r="B127" s="2" t="s">
        <v>597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242123</v>
      </c>
      <c r="BI127">
        <f t="shared" si="1"/>
        <v>271122</v>
      </c>
      <c r="BJ127">
        <f t="shared" si="1"/>
        <v>303294</v>
      </c>
      <c r="BK127">
        <f t="shared" si="1"/>
        <v>335631</v>
      </c>
      <c r="BL127">
        <f t="shared" si="1"/>
        <v>376808</v>
      </c>
      <c r="BM127">
        <f t="shared" si="1"/>
        <v>416492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658361</v>
      </c>
      <c r="BR127">
        <f t="shared" si="2"/>
        <v>717571</v>
      </c>
      <c r="BS127">
        <f t="shared" si="2"/>
        <v>779681</v>
      </c>
      <c r="BT127">
        <f t="shared" si="2"/>
        <v>854558</v>
      </c>
      <c r="BU127">
        <f t="shared" si="2"/>
        <v>929458</v>
      </c>
      <c r="BV127">
        <f t="shared" ref="BV127:DD127" si="3">SUM(BV2:BV126)</f>
        <v>1010094</v>
      </c>
      <c r="BW127">
        <f t="shared" si="3"/>
        <v>1092307</v>
      </c>
      <c r="BX127">
        <f t="shared" si="3"/>
        <v>1172182</v>
      </c>
      <c r="BY127">
        <f t="shared" si="3"/>
        <v>1245581</v>
      </c>
      <c r="BZ127">
        <f t="shared" si="3"/>
        <v>1316890</v>
      </c>
      <c r="CA127">
        <f t="shared" si="3"/>
        <v>1391554</v>
      </c>
      <c r="CB127">
        <f t="shared" si="3"/>
        <v>1474955</v>
      </c>
      <c r="CC127">
        <f t="shared" si="3"/>
        <v>1559679</v>
      </c>
      <c r="CD127">
        <f t="shared" si="3"/>
        <v>1651607</v>
      </c>
      <c r="CE127">
        <f t="shared" si="3"/>
        <v>1729276</v>
      </c>
      <c r="CF127">
        <f t="shared" si="3"/>
        <v>1827865</v>
      </c>
      <c r="CG127">
        <f t="shared" si="3"/>
        <v>1897538</v>
      </c>
      <c r="CH127">
        <f t="shared" si="3"/>
        <v>1968314</v>
      </c>
      <c r="CI127">
        <f t="shared" si="3"/>
        <v>2047574</v>
      </c>
      <c r="CJ127">
        <f t="shared" si="3"/>
        <v>2143540</v>
      </c>
      <c r="CK127">
        <f t="shared" si="3"/>
        <v>2230709</v>
      </c>
      <c r="CL127">
        <f t="shared" si="3"/>
        <v>2307740</v>
      </c>
      <c r="CM127">
        <f t="shared" si="3"/>
        <v>2390685</v>
      </c>
      <c r="CN127">
        <f>SUM(CN2:CN126)</f>
        <v>2461123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599</v>
      </c>
      <c r="C128">
        <f t="shared" ref="C128:L133" si="4">SUMIFS(C$2:C$126,$A$2:$A$126,$B128)</f>
        <v>554</v>
      </c>
      <c r="D128">
        <f t="shared" si="4"/>
        <v>653</v>
      </c>
      <c r="E128">
        <f t="shared" si="4"/>
        <v>937</v>
      </c>
      <c r="F128">
        <f t="shared" si="4"/>
        <v>1429</v>
      </c>
      <c r="G128">
        <f t="shared" si="4"/>
        <v>2105</v>
      </c>
      <c r="H128">
        <f t="shared" si="4"/>
        <v>2911</v>
      </c>
      <c r="I128">
        <f t="shared" si="4"/>
        <v>5557</v>
      </c>
      <c r="J128">
        <f t="shared" si="4"/>
        <v>6138</v>
      </c>
      <c r="K128">
        <f t="shared" si="4"/>
        <v>8203</v>
      </c>
      <c r="L128">
        <f t="shared" si="4"/>
        <v>9886</v>
      </c>
      <c r="M128">
        <f t="shared" ref="M128:V133" si="5">SUMIFS(M$2:M$126,$A$2:$A$126,$B128)</f>
        <v>11988</v>
      </c>
      <c r="N128">
        <f t="shared" si="5"/>
        <v>16734</v>
      </c>
      <c r="O128">
        <f t="shared" si="5"/>
        <v>19823</v>
      </c>
      <c r="P128">
        <f t="shared" si="5"/>
        <v>23832</v>
      </c>
      <c r="Q128">
        <f t="shared" si="5"/>
        <v>27574</v>
      </c>
      <c r="R128">
        <f t="shared" si="5"/>
        <v>30732</v>
      </c>
      <c r="S128">
        <f t="shared" si="5"/>
        <v>34262</v>
      </c>
      <c r="T128">
        <f t="shared" si="5"/>
        <v>36984</v>
      </c>
      <c r="U128">
        <f t="shared" si="5"/>
        <v>40009</v>
      </c>
      <c r="V128">
        <f t="shared" si="5"/>
        <v>42544</v>
      </c>
      <c r="W128">
        <f t="shared" ref="W128:AF133" si="6">SUMIFS(W$2:W$126,$A$2:$A$126,$B128)</f>
        <v>44581</v>
      </c>
      <c r="X128">
        <f t="shared" si="6"/>
        <v>50200</v>
      </c>
      <c r="Y128">
        <f t="shared" si="6"/>
        <v>60105</v>
      </c>
      <c r="Z128">
        <f t="shared" si="6"/>
        <v>66578</v>
      </c>
      <c r="AA128">
        <f t="shared" si="6"/>
        <v>68655</v>
      </c>
      <c r="AB128">
        <f t="shared" si="6"/>
        <v>70778</v>
      </c>
      <c r="AC128">
        <f t="shared" si="6"/>
        <v>72712</v>
      </c>
      <c r="AD128">
        <f t="shared" si="6"/>
        <v>74502</v>
      </c>
      <c r="AE128">
        <f t="shared" si="6"/>
        <v>74924</v>
      </c>
      <c r="AF128">
        <f t="shared" si="6"/>
        <v>75466</v>
      </c>
      <c r="AG128">
        <f t="shared" ref="AG128:AP133" si="7">SUMIFS(AG$2:AG$126,$A$2:$A$126,$B128)</f>
        <v>76053</v>
      </c>
      <c r="AH128">
        <f t="shared" si="7"/>
        <v>77750</v>
      </c>
      <c r="AI128">
        <f t="shared" si="7"/>
        <v>77971</v>
      </c>
      <c r="AJ128">
        <f t="shared" si="7"/>
        <v>78435</v>
      </c>
      <c r="AK128">
        <f t="shared" si="7"/>
        <v>79108</v>
      </c>
      <c r="AL128">
        <f t="shared" si="7"/>
        <v>79831</v>
      </c>
      <c r="AM128">
        <f t="shared" si="7"/>
        <v>80796</v>
      </c>
      <c r="AN128">
        <f t="shared" si="7"/>
        <v>81712</v>
      </c>
      <c r="AO128">
        <f t="shared" si="7"/>
        <v>82985</v>
      </c>
      <c r="AP128">
        <f t="shared" si="7"/>
        <v>84174</v>
      </c>
      <c r="AQ128">
        <f t="shared" ref="AQ128:AZ133" si="8">SUMIFS(AQ$2:AQ$126,$A$2:$A$126,$B128)</f>
        <v>85004</v>
      </c>
      <c r="AR128">
        <f t="shared" si="8"/>
        <v>86010</v>
      </c>
      <c r="AS128">
        <f t="shared" si="8"/>
        <v>86645</v>
      </c>
      <c r="AT128">
        <f t="shared" si="8"/>
        <v>87311</v>
      </c>
      <c r="AU128">
        <f t="shared" si="8"/>
        <v>88093</v>
      </c>
      <c r="AV128">
        <f t="shared" si="8"/>
        <v>88691</v>
      </c>
      <c r="AW128">
        <f t="shared" si="8"/>
        <v>89110</v>
      </c>
      <c r="AX128">
        <f t="shared" si="8"/>
        <v>89366</v>
      </c>
      <c r="AY128">
        <f t="shared" si="8"/>
        <v>89578</v>
      </c>
      <c r="AZ128">
        <f t="shared" si="8"/>
        <v>90009</v>
      </c>
      <c r="BA128">
        <f t="shared" ref="BA128:BJ133" si="9">SUMIFS(BA$2:BA$126,$A$2:$A$126,$B128)</f>
        <v>90170</v>
      </c>
      <c r="BB128">
        <f t="shared" si="9"/>
        <v>90559</v>
      </c>
      <c r="BC128">
        <f t="shared" si="9"/>
        <v>90960</v>
      </c>
      <c r="BD128">
        <f t="shared" si="9"/>
        <v>91494</v>
      </c>
      <c r="BE128">
        <f t="shared" si="9"/>
        <v>91957</v>
      </c>
      <c r="BF128">
        <f t="shared" si="9"/>
        <v>92557</v>
      </c>
      <c r="BG128">
        <f t="shared" si="9"/>
        <v>93142</v>
      </c>
      <c r="BH128">
        <f t="shared" si="9"/>
        <v>93991</v>
      </c>
      <c r="BI128">
        <f t="shared" si="9"/>
        <v>94711</v>
      </c>
      <c r="BJ128">
        <f t="shared" si="9"/>
        <v>95824</v>
      </c>
      <c r="BK128">
        <f t="shared" ref="BK128:BZ133" si="10">SUMIFS(BK$2:BK$126,$A$2:$A$126,$B128)</f>
        <v>96920</v>
      </c>
      <c r="BL128">
        <f t="shared" si="10"/>
        <v>97888</v>
      </c>
      <c r="BM128">
        <f t="shared" si="10"/>
        <v>98851</v>
      </c>
      <c r="BN128">
        <f t="shared" si="10"/>
        <v>100098</v>
      </c>
      <c r="BO128">
        <f t="shared" si="10"/>
        <v>101468</v>
      </c>
      <c r="BP128">
        <f t="shared" si="10"/>
        <v>102919</v>
      </c>
      <c r="BQ128">
        <f t="shared" si="10"/>
        <v>104697</v>
      </c>
      <c r="BR128">
        <f t="shared" si="10"/>
        <v>106439</v>
      </c>
      <c r="BS128">
        <f t="shared" si="10"/>
        <v>107938</v>
      </c>
      <c r="BT128">
        <f t="shared" si="10"/>
        <v>110182</v>
      </c>
      <c r="BU128">
        <f t="shared" si="10"/>
        <v>112645</v>
      </c>
      <c r="BV128">
        <f t="shared" si="10"/>
        <v>115669</v>
      </c>
      <c r="BW128">
        <f t="shared" si="10"/>
        <v>117911</v>
      </c>
      <c r="BX128">
        <f t="shared" si="10"/>
        <v>120459</v>
      </c>
      <c r="BY128">
        <f t="shared" si="10"/>
        <v>122989</v>
      </c>
      <c r="BZ128">
        <f t="shared" si="10"/>
        <v>127434</v>
      </c>
      <c r="CA128">
        <f t="shared" ref="BV128:DD133" si="11">SUMIFS(CA$2:CA$126,$A$2:$A$126,$B128)</f>
        <v>130573</v>
      </c>
      <c r="CB128">
        <f t="shared" si="11"/>
        <v>134008</v>
      </c>
      <c r="CC128">
        <f t="shared" si="11"/>
        <v>138294</v>
      </c>
      <c r="CD128">
        <f t="shared" si="11"/>
        <v>143006</v>
      </c>
      <c r="CE128">
        <f t="shared" si="11"/>
        <v>147588</v>
      </c>
      <c r="CF128">
        <f t="shared" si="11"/>
        <v>152973</v>
      </c>
      <c r="CG128">
        <f t="shared" si="11"/>
        <v>159309</v>
      </c>
      <c r="CH128">
        <f t="shared" si="11"/>
        <v>165395</v>
      </c>
      <c r="CI128">
        <f t="shared" si="11"/>
        <v>172133</v>
      </c>
      <c r="CJ128">
        <f t="shared" si="11"/>
        <v>179757</v>
      </c>
      <c r="CK128">
        <f t="shared" si="11"/>
        <v>188230</v>
      </c>
      <c r="CL128">
        <f t="shared" si="11"/>
        <v>197545</v>
      </c>
      <c r="CM128">
        <f t="shared" si="11"/>
        <v>208402</v>
      </c>
      <c r="CN128">
        <f>SUMIFS(CN$2:CN$126,$A$2:$A$126,$B128)</f>
        <v>216322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600</v>
      </c>
      <c r="C129">
        <f t="shared" si="4"/>
        <v>0</v>
      </c>
      <c r="D129">
        <f t="shared" si="4"/>
        <v>0</v>
      </c>
      <c r="E129">
        <f t="shared" si="4"/>
        <v>2</v>
      </c>
      <c r="F129">
        <f t="shared" si="4"/>
        <v>3</v>
      </c>
      <c r="G129">
        <f t="shared" si="4"/>
        <v>3</v>
      </c>
      <c r="H129">
        <f t="shared" si="4"/>
        <v>4</v>
      </c>
      <c r="I129">
        <f t="shared" si="4"/>
        <v>8</v>
      </c>
      <c r="J129">
        <f t="shared" si="4"/>
        <v>10</v>
      </c>
      <c r="K129">
        <f t="shared" si="4"/>
        <v>10</v>
      </c>
      <c r="L129">
        <f t="shared" si="4"/>
        <v>16</v>
      </c>
      <c r="M129">
        <f t="shared" si="5"/>
        <v>21</v>
      </c>
      <c r="N129">
        <f t="shared" si="5"/>
        <v>23</v>
      </c>
      <c r="O129">
        <f t="shared" si="5"/>
        <v>25</v>
      </c>
      <c r="P129">
        <f t="shared" si="5"/>
        <v>26</v>
      </c>
      <c r="Q129">
        <f t="shared" si="5"/>
        <v>26</v>
      </c>
      <c r="R129">
        <f t="shared" si="5"/>
        <v>26</v>
      </c>
      <c r="S129">
        <f t="shared" si="5"/>
        <v>29</v>
      </c>
      <c r="T129">
        <f t="shared" si="5"/>
        <v>34</v>
      </c>
      <c r="U129">
        <f t="shared" si="5"/>
        <v>36</v>
      </c>
      <c r="V129">
        <f t="shared" si="5"/>
        <v>41</v>
      </c>
      <c r="W129">
        <f t="shared" si="6"/>
        <v>43</v>
      </c>
      <c r="X129">
        <f t="shared" si="6"/>
        <v>44</v>
      </c>
      <c r="Y129">
        <f t="shared" si="6"/>
        <v>44</v>
      </c>
      <c r="Z129">
        <f t="shared" si="6"/>
        <v>44</v>
      </c>
      <c r="AA129">
        <f t="shared" si="6"/>
        <v>45</v>
      </c>
      <c r="AB129">
        <f t="shared" si="6"/>
        <v>45</v>
      </c>
      <c r="AC129">
        <f t="shared" si="6"/>
        <v>45</v>
      </c>
      <c r="AD129">
        <f t="shared" si="6"/>
        <v>45</v>
      </c>
      <c r="AE129">
        <f t="shared" si="6"/>
        <v>45</v>
      </c>
      <c r="AF129">
        <f t="shared" si="6"/>
        <v>45</v>
      </c>
      <c r="AG129">
        <f t="shared" si="7"/>
        <v>62</v>
      </c>
      <c r="AH129">
        <f t="shared" si="7"/>
        <v>104</v>
      </c>
      <c r="AI129">
        <f t="shared" si="7"/>
        <v>197</v>
      </c>
      <c r="AJ129">
        <f t="shared" si="7"/>
        <v>275</v>
      </c>
      <c r="AK129">
        <f t="shared" si="7"/>
        <v>379</v>
      </c>
      <c r="AL129">
        <f t="shared" si="7"/>
        <v>540</v>
      </c>
      <c r="AM129">
        <f t="shared" si="7"/>
        <v>804</v>
      </c>
      <c r="AN129">
        <f t="shared" si="7"/>
        <v>1093</v>
      </c>
      <c r="AO129">
        <f t="shared" si="7"/>
        <v>1465</v>
      </c>
      <c r="AP129">
        <f t="shared" si="7"/>
        <v>2205</v>
      </c>
      <c r="AQ129">
        <f t="shared" si="8"/>
        <v>2731</v>
      </c>
      <c r="AR129">
        <f t="shared" si="8"/>
        <v>3360</v>
      </c>
      <c r="AS129">
        <f t="shared" si="8"/>
        <v>4342</v>
      </c>
      <c r="AT129">
        <f t="shared" si="8"/>
        <v>5743</v>
      </c>
      <c r="AU129">
        <f t="shared" si="8"/>
        <v>7509</v>
      </c>
      <c r="AV129">
        <f t="shared" si="8"/>
        <v>9653</v>
      </c>
      <c r="AW129">
        <f t="shared" si="8"/>
        <v>12202</v>
      </c>
      <c r="AX129">
        <f t="shared" si="8"/>
        <v>14988</v>
      </c>
      <c r="AY129">
        <f t="shared" si="8"/>
        <v>18391</v>
      </c>
      <c r="AZ129">
        <f t="shared" si="8"/>
        <v>23465</v>
      </c>
      <c r="BA129">
        <f t="shared" si="9"/>
        <v>29097</v>
      </c>
      <c r="BB129">
        <f t="shared" si="9"/>
        <v>38314</v>
      </c>
      <c r="BC129">
        <f t="shared" si="9"/>
        <v>46524</v>
      </c>
      <c r="BD129">
        <f t="shared" si="9"/>
        <v>56031</v>
      </c>
      <c r="BE129">
        <f t="shared" si="9"/>
        <v>65711</v>
      </c>
      <c r="BF129">
        <f t="shared" si="9"/>
        <v>76893</v>
      </c>
      <c r="BG129">
        <f t="shared" si="9"/>
        <v>90579</v>
      </c>
      <c r="BH129">
        <f t="shared" si="9"/>
        <v>109607</v>
      </c>
      <c r="BI129">
        <f t="shared" si="9"/>
        <v>129704</v>
      </c>
      <c r="BJ129">
        <f t="shared" si="9"/>
        <v>151490</v>
      </c>
      <c r="BK129">
        <f t="shared" si="10"/>
        <v>171175</v>
      </c>
      <c r="BL129">
        <f t="shared" si="10"/>
        <v>196940</v>
      </c>
      <c r="BM129">
        <f t="shared" si="10"/>
        <v>220914</v>
      </c>
      <c r="BN129">
        <f t="shared" si="10"/>
        <v>251069</v>
      </c>
      <c r="BO129">
        <f t="shared" si="10"/>
        <v>287075</v>
      </c>
      <c r="BP129">
        <f t="shared" si="10"/>
        <v>324624</v>
      </c>
      <c r="BQ129">
        <f t="shared" si="10"/>
        <v>362825</v>
      </c>
      <c r="BR129">
        <f t="shared" si="10"/>
        <v>393877</v>
      </c>
      <c r="BS129">
        <f t="shared" si="10"/>
        <v>426252</v>
      </c>
      <c r="BT129">
        <f t="shared" si="10"/>
        <v>463747</v>
      </c>
      <c r="BU129">
        <f t="shared" si="10"/>
        <v>502136</v>
      </c>
      <c r="BV129">
        <f t="shared" si="11"/>
        <v>539587</v>
      </c>
      <c r="BW129">
        <f t="shared" si="11"/>
        <v>579028</v>
      </c>
      <c r="BX129">
        <f t="shared" si="11"/>
        <v>615051</v>
      </c>
      <c r="BY129">
        <f t="shared" si="11"/>
        <v>647458</v>
      </c>
      <c r="BZ129">
        <f t="shared" si="11"/>
        <v>676844</v>
      </c>
      <c r="CA129">
        <f t="shared" si="11"/>
        <v>708670</v>
      </c>
      <c r="CB129">
        <f t="shared" si="11"/>
        <v>746218</v>
      </c>
      <c r="CC129">
        <f t="shared" si="11"/>
        <v>782282</v>
      </c>
      <c r="CD129">
        <f t="shared" si="11"/>
        <v>823878</v>
      </c>
      <c r="CE129">
        <f t="shared" si="11"/>
        <v>857928</v>
      </c>
      <c r="CF129">
        <f t="shared" si="11"/>
        <v>913357</v>
      </c>
      <c r="CG129">
        <f t="shared" si="11"/>
        <v>940718</v>
      </c>
      <c r="CH129">
        <f t="shared" si="11"/>
        <v>969084</v>
      </c>
      <c r="CI129">
        <f t="shared" si="11"/>
        <v>1001377</v>
      </c>
      <c r="CJ129">
        <f t="shared" si="11"/>
        <v>1046116</v>
      </c>
      <c r="CK129">
        <f t="shared" si="11"/>
        <v>1079296</v>
      </c>
      <c r="CL129">
        <f t="shared" si="11"/>
        <v>1102345</v>
      </c>
      <c r="CM129">
        <f t="shared" si="11"/>
        <v>1135879</v>
      </c>
      <c r="CN129">
        <f t="shared" si="11"/>
        <v>1160640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602</v>
      </c>
      <c r="C130">
        <f t="shared" si="4"/>
        <v>1</v>
      </c>
      <c r="D130">
        <f t="shared" si="4"/>
        <v>1</v>
      </c>
      <c r="E130">
        <f t="shared" si="4"/>
        <v>2</v>
      </c>
      <c r="F130">
        <f t="shared" si="4"/>
        <v>2</v>
      </c>
      <c r="G130">
        <f t="shared" si="4"/>
        <v>6</v>
      </c>
      <c r="H130">
        <f t="shared" si="4"/>
        <v>6</v>
      </c>
      <c r="I130">
        <f t="shared" si="4"/>
        <v>7</v>
      </c>
      <c r="J130">
        <f t="shared" si="4"/>
        <v>7</v>
      </c>
      <c r="K130">
        <f t="shared" si="4"/>
        <v>7</v>
      </c>
      <c r="L130">
        <f t="shared" si="4"/>
        <v>11</v>
      </c>
      <c r="M130">
        <f t="shared" si="5"/>
        <v>12</v>
      </c>
      <c r="N130">
        <f t="shared" si="5"/>
        <v>12</v>
      </c>
      <c r="O130">
        <f t="shared" si="5"/>
        <v>15</v>
      </c>
      <c r="P130">
        <f t="shared" si="5"/>
        <v>15</v>
      </c>
      <c r="Q130">
        <f t="shared" si="5"/>
        <v>16</v>
      </c>
      <c r="R130">
        <f t="shared" si="5"/>
        <v>16</v>
      </c>
      <c r="S130">
        <f t="shared" si="5"/>
        <v>18</v>
      </c>
      <c r="T130">
        <f t="shared" si="5"/>
        <v>18</v>
      </c>
      <c r="U130">
        <f t="shared" si="5"/>
        <v>18</v>
      </c>
      <c r="V130">
        <f t="shared" si="5"/>
        <v>18</v>
      </c>
      <c r="W130">
        <f t="shared" si="6"/>
        <v>19</v>
      </c>
      <c r="X130">
        <f t="shared" si="6"/>
        <v>19</v>
      </c>
      <c r="Y130">
        <f t="shared" si="6"/>
        <v>20</v>
      </c>
      <c r="Z130">
        <f t="shared" si="6"/>
        <v>20</v>
      </c>
      <c r="AA130">
        <f t="shared" si="6"/>
        <v>20</v>
      </c>
      <c r="AB130">
        <f t="shared" si="6"/>
        <v>20</v>
      </c>
      <c r="AC130">
        <f t="shared" si="6"/>
        <v>21</v>
      </c>
      <c r="AD130">
        <f t="shared" si="6"/>
        <v>21</v>
      </c>
      <c r="AE130">
        <f t="shared" si="6"/>
        <v>21</v>
      </c>
      <c r="AF130">
        <f t="shared" si="6"/>
        <v>21</v>
      </c>
      <c r="AG130">
        <f t="shared" si="7"/>
        <v>24</v>
      </c>
      <c r="AH130">
        <f t="shared" si="7"/>
        <v>24</v>
      </c>
      <c r="AI130">
        <f t="shared" si="7"/>
        <v>24</v>
      </c>
      <c r="AJ130">
        <f t="shared" si="7"/>
        <v>61</v>
      </c>
      <c r="AK130">
        <f t="shared" si="7"/>
        <v>62</v>
      </c>
      <c r="AL130">
        <f t="shared" si="7"/>
        <v>68</v>
      </c>
      <c r="AM130">
        <f t="shared" si="7"/>
        <v>71</v>
      </c>
      <c r="AN130">
        <f t="shared" si="7"/>
        <v>75</v>
      </c>
      <c r="AO130">
        <f t="shared" si="7"/>
        <v>92</v>
      </c>
      <c r="AP130">
        <f t="shared" si="7"/>
        <v>103</v>
      </c>
      <c r="AQ130">
        <f t="shared" si="8"/>
        <v>130</v>
      </c>
      <c r="AR130">
        <f t="shared" si="8"/>
        <v>153</v>
      </c>
      <c r="AS130">
        <f t="shared" si="8"/>
        <v>187</v>
      </c>
      <c r="AT130">
        <f t="shared" si="8"/>
        <v>259</v>
      </c>
      <c r="AU130">
        <f t="shared" si="8"/>
        <v>318</v>
      </c>
      <c r="AV130">
        <f t="shared" si="8"/>
        <v>463</v>
      </c>
      <c r="AW130">
        <f t="shared" si="8"/>
        <v>594</v>
      </c>
      <c r="AX130">
        <f t="shared" si="8"/>
        <v>676</v>
      </c>
      <c r="AY130">
        <f t="shared" si="8"/>
        <v>1055</v>
      </c>
      <c r="AZ130">
        <f t="shared" si="8"/>
        <v>1419</v>
      </c>
      <c r="BA130">
        <f t="shared" si="9"/>
        <v>1830</v>
      </c>
      <c r="BB130">
        <f t="shared" si="9"/>
        <v>2447</v>
      </c>
      <c r="BC130">
        <f t="shared" si="9"/>
        <v>3026</v>
      </c>
      <c r="BD130">
        <f t="shared" si="9"/>
        <v>3877</v>
      </c>
      <c r="BE130">
        <f t="shared" si="9"/>
        <v>5205</v>
      </c>
      <c r="BF130">
        <f t="shared" si="9"/>
        <v>7109</v>
      </c>
      <c r="BG130">
        <f t="shared" si="9"/>
        <v>8690</v>
      </c>
      <c r="BH130">
        <f t="shared" si="9"/>
        <v>14870</v>
      </c>
      <c r="BI130">
        <f t="shared" si="9"/>
        <v>20639</v>
      </c>
      <c r="BJ130">
        <f t="shared" si="9"/>
        <v>27435</v>
      </c>
      <c r="BK130">
        <f t="shared" si="10"/>
        <v>35498</v>
      </c>
      <c r="BL130">
        <f t="shared" si="10"/>
        <v>46812</v>
      </c>
      <c r="BM130">
        <f t="shared" si="10"/>
        <v>57487</v>
      </c>
      <c r="BN130">
        <f t="shared" si="10"/>
        <v>70164</v>
      </c>
      <c r="BO130">
        <f t="shared" si="10"/>
        <v>89242</v>
      </c>
      <c r="BP130">
        <f t="shared" si="10"/>
        <v>107974</v>
      </c>
      <c r="BQ130">
        <f t="shared" si="10"/>
        <v>128995</v>
      </c>
      <c r="BR130">
        <f t="shared" si="10"/>
        <v>149430</v>
      </c>
      <c r="BS130">
        <f t="shared" si="10"/>
        <v>171754</v>
      </c>
      <c r="BT130">
        <f t="shared" si="10"/>
        <v>199550</v>
      </c>
      <c r="BU130">
        <f t="shared" si="10"/>
        <v>225966</v>
      </c>
      <c r="BV130">
        <f t="shared" si="11"/>
        <v>258426</v>
      </c>
      <c r="BW130">
        <f t="shared" si="11"/>
        <v>291755</v>
      </c>
      <c r="BX130">
        <f t="shared" si="11"/>
        <v>325983</v>
      </c>
      <c r="BY130">
        <f t="shared" si="11"/>
        <v>357366</v>
      </c>
      <c r="BZ130">
        <f t="shared" si="11"/>
        <v>388251</v>
      </c>
      <c r="CA130">
        <f t="shared" si="11"/>
        <v>420877</v>
      </c>
      <c r="CB130">
        <f t="shared" si="11"/>
        <v>454268</v>
      </c>
      <c r="CC130">
        <f t="shared" si="11"/>
        <v>490279</v>
      </c>
      <c r="CD130">
        <f t="shared" si="11"/>
        <v>525991</v>
      </c>
      <c r="CE130">
        <f t="shared" si="11"/>
        <v>557813</v>
      </c>
      <c r="CF130">
        <f t="shared" si="11"/>
        <v>588418</v>
      </c>
      <c r="CG130">
        <f t="shared" si="11"/>
        <v>615793</v>
      </c>
      <c r="CH130">
        <f t="shared" si="11"/>
        <v>644670</v>
      </c>
      <c r="CI130">
        <f t="shared" si="11"/>
        <v>675119</v>
      </c>
      <c r="CJ130">
        <f t="shared" si="11"/>
        <v>709668</v>
      </c>
      <c r="CK130">
        <f t="shared" si="11"/>
        <v>744570</v>
      </c>
      <c r="CL130">
        <f t="shared" si="11"/>
        <v>779464</v>
      </c>
      <c r="CM130">
        <f t="shared" si="11"/>
        <v>808379</v>
      </c>
      <c r="CN130">
        <f t="shared" si="11"/>
        <v>836706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603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1</v>
      </c>
      <c r="I131">
        <f t="shared" si="4"/>
        <v>1</v>
      </c>
      <c r="J131">
        <f t="shared" si="4"/>
        <v>1</v>
      </c>
      <c r="K131">
        <f t="shared" si="4"/>
        <v>1</v>
      </c>
      <c r="L131">
        <f t="shared" si="4"/>
        <v>1</v>
      </c>
      <c r="M131">
        <f t="shared" si="5"/>
        <v>1</v>
      </c>
      <c r="N131">
        <f t="shared" si="5"/>
        <v>1</v>
      </c>
      <c r="O131">
        <f t="shared" si="5"/>
        <v>1</v>
      </c>
      <c r="P131">
        <f t="shared" si="5"/>
        <v>1</v>
      </c>
      <c r="Q131">
        <f t="shared" si="5"/>
        <v>1</v>
      </c>
      <c r="R131">
        <f t="shared" si="5"/>
        <v>1</v>
      </c>
      <c r="S131">
        <f t="shared" si="5"/>
        <v>1</v>
      </c>
      <c r="T131">
        <f t="shared" si="5"/>
        <v>1</v>
      </c>
      <c r="U131">
        <f t="shared" si="5"/>
        <v>1</v>
      </c>
      <c r="V131">
        <f t="shared" si="5"/>
        <v>1</v>
      </c>
      <c r="W131">
        <f t="shared" si="6"/>
        <v>1</v>
      </c>
      <c r="X131">
        <f t="shared" si="6"/>
        <v>1</v>
      </c>
      <c r="Y131">
        <f t="shared" si="6"/>
        <v>1</v>
      </c>
      <c r="Z131">
        <f t="shared" si="6"/>
        <v>1</v>
      </c>
      <c r="AA131">
        <f t="shared" si="6"/>
        <v>1</v>
      </c>
      <c r="AB131">
        <f t="shared" si="6"/>
        <v>1</v>
      </c>
      <c r="AC131">
        <f t="shared" si="6"/>
        <v>1</v>
      </c>
      <c r="AD131">
        <f t="shared" si="6"/>
        <v>1</v>
      </c>
      <c r="AE131">
        <f t="shared" si="6"/>
        <v>1</v>
      </c>
      <c r="AF131">
        <f t="shared" si="6"/>
        <v>1</v>
      </c>
      <c r="AG131">
        <f t="shared" si="7"/>
        <v>1</v>
      </c>
      <c r="AH131">
        <f t="shared" si="7"/>
        <v>1</v>
      </c>
      <c r="AI131">
        <f t="shared" si="7"/>
        <v>1</v>
      </c>
      <c r="AJ131">
        <f t="shared" si="7"/>
        <v>1</v>
      </c>
      <c r="AK131">
        <f t="shared" si="7"/>
        <v>1</v>
      </c>
      <c r="AL131">
        <f t="shared" si="7"/>
        <v>2</v>
      </c>
      <c r="AM131">
        <f t="shared" si="7"/>
        <v>2</v>
      </c>
      <c r="AN131">
        <f t="shared" si="7"/>
        <v>2</v>
      </c>
      <c r="AO131">
        <f t="shared" si="7"/>
        <v>3</v>
      </c>
      <c r="AP131">
        <f t="shared" si="7"/>
        <v>10</v>
      </c>
      <c r="AQ131">
        <f t="shared" si="8"/>
        <v>10</v>
      </c>
      <c r="AR131">
        <f t="shared" si="8"/>
        <v>13</v>
      </c>
      <c r="AS131">
        <f t="shared" si="8"/>
        <v>18</v>
      </c>
      <c r="AT131">
        <f t="shared" si="8"/>
        <v>24</v>
      </c>
      <c r="AU131">
        <f t="shared" si="8"/>
        <v>37</v>
      </c>
      <c r="AV131">
        <f t="shared" si="8"/>
        <v>43</v>
      </c>
      <c r="AW131">
        <f t="shared" si="8"/>
        <v>69</v>
      </c>
      <c r="AX131">
        <f t="shared" si="8"/>
        <v>76</v>
      </c>
      <c r="AY131">
        <f t="shared" si="8"/>
        <v>98</v>
      </c>
      <c r="AZ131">
        <f t="shared" si="8"/>
        <v>134</v>
      </c>
      <c r="BA131">
        <f t="shared" si="9"/>
        <v>153</v>
      </c>
      <c r="BB131">
        <f t="shared" si="9"/>
        <v>305</v>
      </c>
      <c r="BC131">
        <f t="shared" si="9"/>
        <v>371</v>
      </c>
      <c r="BD131">
        <f t="shared" si="9"/>
        <v>427</v>
      </c>
      <c r="BE131">
        <f t="shared" si="9"/>
        <v>635</v>
      </c>
      <c r="BF131">
        <f t="shared" si="9"/>
        <v>919</v>
      </c>
      <c r="BG131">
        <f t="shared" si="9"/>
        <v>1133</v>
      </c>
      <c r="BH131">
        <f t="shared" si="9"/>
        <v>1604</v>
      </c>
      <c r="BI131">
        <f t="shared" si="9"/>
        <v>2266</v>
      </c>
      <c r="BJ131">
        <f t="shared" si="9"/>
        <v>2969</v>
      </c>
      <c r="BK131">
        <f t="shared" si="10"/>
        <v>4204</v>
      </c>
      <c r="BL131">
        <f t="shared" si="10"/>
        <v>5055</v>
      </c>
      <c r="BM131">
        <f t="shared" si="10"/>
        <v>5926</v>
      </c>
      <c r="BN131">
        <f t="shared" si="10"/>
        <v>6804</v>
      </c>
      <c r="BO131">
        <f t="shared" si="10"/>
        <v>7992</v>
      </c>
      <c r="BP131">
        <f t="shared" si="10"/>
        <v>9251</v>
      </c>
      <c r="BQ131">
        <f t="shared" si="10"/>
        <v>10656</v>
      </c>
      <c r="BR131">
        <f t="shared" si="10"/>
        <v>11838</v>
      </c>
      <c r="BS131">
        <f t="shared" si="10"/>
        <v>12874</v>
      </c>
      <c r="BT131">
        <f t="shared" si="10"/>
        <v>15263</v>
      </c>
      <c r="BU131">
        <f t="shared" si="10"/>
        <v>17825</v>
      </c>
      <c r="BV131">
        <f t="shared" si="11"/>
        <v>20247</v>
      </c>
      <c r="BW131">
        <f t="shared" si="11"/>
        <v>22359</v>
      </c>
      <c r="BX131">
        <f t="shared" si="11"/>
        <v>24713</v>
      </c>
      <c r="BY131">
        <f t="shared" si="11"/>
        <v>26876</v>
      </c>
      <c r="BZ131">
        <f t="shared" si="11"/>
        <v>28984</v>
      </c>
      <c r="CA131">
        <f t="shared" si="11"/>
        <v>31977</v>
      </c>
      <c r="CB131">
        <f t="shared" si="11"/>
        <v>37183</v>
      </c>
      <c r="CC131">
        <f t="shared" si="11"/>
        <v>41539</v>
      </c>
      <c r="CD131">
        <f t="shared" si="11"/>
        <v>47200</v>
      </c>
      <c r="CE131">
        <f t="shared" si="11"/>
        <v>50167</v>
      </c>
      <c r="CF131">
        <f t="shared" si="11"/>
        <v>53269</v>
      </c>
      <c r="CG131">
        <f t="shared" si="11"/>
        <v>57536</v>
      </c>
      <c r="CH131">
        <f t="shared" si="11"/>
        <v>60716</v>
      </c>
      <c r="CI131">
        <f t="shared" si="11"/>
        <v>66242</v>
      </c>
      <c r="CJ131">
        <f t="shared" si="11"/>
        <v>70725</v>
      </c>
      <c r="CK131">
        <f t="shared" si="11"/>
        <v>76398</v>
      </c>
      <c r="CL131">
        <f t="shared" si="11"/>
        <v>81699</v>
      </c>
      <c r="CM131">
        <f t="shared" si="11"/>
        <v>86534</v>
      </c>
      <c r="CN131">
        <f t="shared" si="11"/>
        <v>91021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604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1</v>
      </c>
      <c r="AA132">
        <f t="shared" si="6"/>
        <v>1</v>
      </c>
      <c r="AB132">
        <f t="shared" si="6"/>
        <v>1</v>
      </c>
      <c r="AC132">
        <f t="shared" si="6"/>
        <v>1</v>
      </c>
      <c r="AD132">
        <f t="shared" si="6"/>
        <v>1</v>
      </c>
      <c r="AE132">
        <f t="shared" si="6"/>
        <v>1</v>
      </c>
      <c r="AF132">
        <f t="shared" si="6"/>
        <v>1</v>
      </c>
      <c r="AG132">
        <f t="shared" si="7"/>
        <v>1</v>
      </c>
      <c r="AH132">
        <f t="shared" si="7"/>
        <v>1</v>
      </c>
      <c r="AI132">
        <f t="shared" si="7"/>
        <v>1</v>
      </c>
      <c r="AJ132">
        <f t="shared" si="7"/>
        <v>1</v>
      </c>
      <c r="AK132">
        <f t="shared" si="7"/>
        <v>2</v>
      </c>
      <c r="AL132">
        <f t="shared" si="7"/>
        <v>2</v>
      </c>
      <c r="AM132">
        <f t="shared" si="7"/>
        <v>2</v>
      </c>
      <c r="AN132">
        <f t="shared" si="7"/>
        <v>3</v>
      </c>
      <c r="AO132">
        <f t="shared" si="7"/>
        <v>3</v>
      </c>
      <c r="AP132">
        <f t="shared" si="7"/>
        <v>4</v>
      </c>
      <c r="AQ132">
        <f t="shared" si="8"/>
        <v>8</v>
      </c>
      <c r="AR132">
        <f t="shared" si="8"/>
        <v>11</v>
      </c>
      <c r="AS132">
        <f t="shared" si="8"/>
        <v>21</v>
      </c>
      <c r="AT132">
        <f t="shared" si="8"/>
        <v>24</v>
      </c>
      <c r="AU132">
        <f t="shared" si="8"/>
        <v>43</v>
      </c>
      <c r="AV132">
        <f t="shared" si="8"/>
        <v>43</v>
      </c>
      <c r="AW132">
        <f t="shared" si="8"/>
        <v>83</v>
      </c>
      <c r="AX132">
        <f t="shared" si="8"/>
        <v>91</v>
      </c>
      <c r="AY132">
        <f t="shared" si="8"/>
        <v>104</v>
      </c>
      <c r="AZ132">
        <f t="shared" si="8"/>
        <v>118</v>
      </c>
      <c r="BA132">
        <f t="shared" si="9"/>
        <v>134</v>
      </c>
      <c r="BB132">
        <f t="shared" si="9"/>
        <v>177</v>
      </c>
      <c r="BC132">
        <f t="shared" si="9"/>
        <v>243</v>
      </c>
      <c r="BD132">
        <f t="shared" si="9"/>
        <v>296</v>
      </c>
      <c r="BE132">
        <f t="shared" si="9"/>
        <v>374</v>
      </c>
      <c r="BF132">
        <f t="shared" si="9"/>
        <v>453</v>
      </c>
      <c r="BG132">
        <f t="shared" si="9"/>
        <v>556</v>
      </c>
      <c r="BH132">
        <f t="shared" si="9"/>
        <v>720</v>
      </c>
      <c r="BI132">
        <f t="shared" si="9"/>
        <v>873</v>
      </c>
      <c r="BJ132">
        <f t="shared" si="9"/>
        <v>1062</v>
      </c>
      <c r="BK132">
        <f t="shared" si="10"/>
        <v>1294</v>
      </c>
      <c r="BL132">
        <f t="shared" si="10"/>
        <v>1616</v>
      </c>
      <c r="BM132">
        <f t="shared" si="10"/>
        <v>1996</v>
      </c>
      <c r="BN132">
        <f t="shared" si="10"/>
        <v>2434</v>
      </c>
      <c r="BO132">
        <f t="shared" si="10"/>
        <v>2878</v>
      </c>
      <c r="BP132">
        <f t="shared" si="10"/>
        <v>3382</v>
      </c>
      <c r="BQ132">
        <f t="shared" si="10"/>
        <v>3672</v>
      </c>
      <c r="BR132">
        <f t="shared" si="10"/>
        <v>4145</v>
      </c>
      <c r="BS132">
        <f t="shared" si="10"/>
        <v>4492</v>
      </c>
      <c r="BT132">
        <f t="shared" si="10"/>
        <v>4979</v>
      </c>
      <c r="BU132">
        <f t="shared" si="10"/>
        <v>5444</v>
      </c>
      <c r="BV132">
        <f t="shared" si="11"/>
        <v>6015</v>
      </c>
      <c r="BW132">
        <f t="shared" si="11"/>
        <v>6807</v>
      </c>
      <c r="BX132">
        <f t="shared" si="11"/>
        <v>7409</v>
      </c>
      <c r="BY132">
        <f t="shared" si="11"/>
        <v>7969</v>
      </c>
      <c r="BZ132">
        <f t="shared" si="11"/>
        <v>8517</v>
      </c>
      <c r="CA132">
        <f t="shared" si="11"/>
        <v>8983</v>
      </c>
      <c r="CB132">
        <f t="shared" si="11"/>
        <v>9590</v>
      </c>
      <c r="CC132">
        <f t="shared" si="11"/>
        <v>10173</v>
      </c>
      <c r="CD132">
        <f t="shared" si="11"/>
        <v>10728</v>
      </c>
      <c r="CE132">
        <f t="shared" si="11"/>
        <v>11283</v>
      </c>
      <c r="CF132">
        <f t="shared" si="11"/>
        <v>11861</v>
      </c>
      <c r="CG132">
        <f t="shared" si="11"/>
        <v>12453</v>
      </c>
      <c r="CH132">
        <f t="shared" si="11"/>
        <v>13167</v>
      </c>
      <c r="CI132">
        <f t="shared" si="11"/>
        <v>13805</v>
      </c>
      <c r="CJ132">
        <f t="shared" si="11"/>
        <v>14768</v>
      </c>
      <c r="CK132">
        <f t="shared" si="11"/>
        <v>15771</v>
      </c>
      <c r="CL132">
        <f t="shared" si="11"/>
        <v>16766</v>
      </c>
      <c r="CM132">
        <f t="shared" si="11"/>
        <v>17533</v>
      </c>
      <c r="CN132">
        <f t="shared" si="11"/>
        <v>18451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601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4</v>
      </c>
      <c r="K133">
        <f t="shared" si="4"/>
        <v>4</v>
      </c>
      <c r="L133">
        <f t="shared" si="4"/>
        <v>4</v>
      </c>
      <c r="M133">
        <f t="shared" si="5"/>
        <v>4</v>
      </c>
      <c r="N133">
        <f t="shared" si="5"/>
        <v>5</v>
      </c>
      <c r="O133">
        <f t="shared" si="5"/>
        <v>5</v>
      </c>
      <c r="P133">
        <f t="shared" si="5"/>
        <v>5</v>
      </c>
      <c r="Q133">
        <f t="shared" si="5"/>
        <v>5</v>
      </c>
      <c r="R133">
        <f t="shared" si="5"/>
        <v>5</v>
      </c>
      <c r="S133">
        <f t="shared" si="5"/>
        <v>5</v>
      </c>
      <c r="T133">
        <f t="shared" si="5"/>
        <v>7</v>
      </c>
      <c r="U133">
        <f t="shared" si="5"/>
        <v>7</v>
      </c>
      <c r="V133">
        <f t="shared" si="5"/>
        <v>8</v>
      </c>
      <c r="W133">
        <f t="shared" si="6"/>
        <v>8</v>
      </c>
      <c r="X133">
        <f t="shared" si="6"/>
        <v>8</v>
      </c>
      <c r="Y133">
        <f t="shared" si="6"/>
        <v>8</v>
      </c>
      <c r="Z133">
        <f t="shared" si="6"/>
        <v>8</v>
      </c>
      <c r="AA133">
        <f t="shared" si="6"/>
        <v>8</v>
      </c>
      <c r="AB133">
        <f t="shared" si="6"/>
        <v>9</v>
      </c>
      <c r="AC133">
        <f t="shared" si="6"/>
        <v>9</v>
      </c>
      <c r="AD133">
        <f t="shared" si="6"/>
        <v>9</v>
      </c>
      <c r="AE133">
        <f t="shared" si="6"/>
        <v>11</v>
      </c>
      <c r="AF133">
        <f t="shared" si="6"/>
        <v>14</v>
      </c>
      <c r="AG133">
        <f t="shared" si="7"/>
        <v>29</v>
      </c>
      <c r="AH133">
        <f t="shared" si="7"/>
        <v>43</v>
      </c>
      <c r="AI133">
        <f t="shared" si="7"/>
        <v>58</v>
      </c>
      <c r="AJ133">
        <f t="shared" si="7"/>
        <v>82</v>
      </c>
      <c r="AK133">
        <f t="shared" si="7"/>
        <v>148</v>
      </c>
      <c r="AL133">
        <f t="shared" si="7"/>
        <v>225</v>
      </c>
      <c r="AM133">
        <f t="shared" si="7"/>
        <v>351</v>
      </c>
      <c r="AN133">
        <f t="shared" si="7"/>
        <v>506</v>
      </c>
      <c r="AO133">
        <f t="shared" si="7"/>
        <v>732</v>
      </c>
      <c r="AP133">
        <f t="shared" si="7"/>
        <v>1140</v>
      </c>
      <c r="AQ133">
        <f t="shared" si="8"/>
        <v>1687</v>
      </c>
      <c r="AR133">
        <f t="shared" si="8"/>
        <v>2547</v>
      </c>
      <c r="AS133">
        <f t="shared" si="8"/>
        <v>3146</v>
      </c>
      <c r="AT133">
        <f t="shared" si="8"/>
        <v>3757</v>
      </c>
      <c r="AU133">
        <f t="shared" si="8"/>
        <v>5024</v>
      </c>
      <c r="AV133">
        <f t="shared" si="8"/>
        <v>6164</v>
      </c>
      <c r="AW133">
        <f t="shared" si="8"/>
        <v>6960</v>
      </c>
      <c r="AX133">
        <f t="shared" si="8"/>
        <v>7572</v>
      </c>
      <c r="AY133">
        <f t="shared" si="8"/>
        <v>8550</v>
      </c>
      <c r="AZ133">
        <f t="shared" si="8"/>
        <v>9861</v>
      </c>
      <c r="BA133">
        <f t="shared" si="9"/>
        <v>11000</v>
      </c>
      <c r="BB133">
        <f t="shared" si="9"/>
        <v>12461</v>
      </c>
      <c r="BC133">
        <f t="shared" si="9"/>
        <v>13957</v>
      </c>
      <c r="BD133">
        <f t="shared" si="9"/>
        <v>15351</v>
      </c>
      <c r="BE133">
        <f t="shared" si="9"/>
        <v>16495</v>
      </c>
      <c r="BF133">
        <f t="shared" si="9"/>
        <v>17839</v>
      </c>
      <c r="BG133">
        <f t="shared" si="9"/>
        <v>19209</v>
      </c>
      <c r="BH133">
        <f t="shared" si="9"/>
        <v>20622</v>
      </c>
      <c r="BI133">
        <f t="shared" si="9"/>
        <v>22099</v>
      </c>
      <c r="BJ133">
        <f t="shared" si="9"/>
        <v>23391</v>
      </c>
      <c r="BK133">
        <f t="shared" si="10"/>
        <v>24889</v>
      </c>
      <c r="BL133">
        <f t="shared" si="10"/>
        <v>26713</v>
      </c>
      <c r="BM133">
        <f t="shared" si="10"/>
        <v>29119</v>
      </c>
      <c r="BN133">
        <f t="shared" si="10"/>
        <v>32804</v>
      </c>
      <c r="BO133">
        <f t="shared" si="10"/>
        <v>35824</v>
      </c>
      <c r="BP133">
        <f t="shared" si="10"/>
        <v>39454</v>
      </c>
      <c r="BQ133">
        <f t="shared" si="10"/>
        <v>43425</v>
      </c>
      <c r="BR133">
        <f t="shared" si="10"/>
        <v>47344</v>
      </c>
      <c r="BS133">
        <f t="shared" si="10"/>
        <v>51421</v>
      </c>
      <c r="BT133">
        <f t="shared" si="10"/>
        <v>55631</v>
      </c>
      <c r="BU133">
        <f t="shared" si="10"/>
        <v>59872</v>
      </c>
      <c r="BV133">
        <f t="shared" si="11"/>
        <v>64237</v>
      </c>
      <c r="BW133">
        <f t="shared" si="11"/>
        <v>68249</v>
      </c>
      <c r="BX133">
        <f t="shared" si="11"/>
        <v>72067</v>
      </c>
      <c r="BY133">
        <f t="shared" si="11"/>
        <v>76197</v>
      </c>
      <c r="BZ133">
        <f t="shared" si="11"/>
        <v>79957</v>
      </c>
      <c r="CA133">
        <f t="shared" si="11"/>
        <v>83419</v>
      </c>
      <c r="CB133">
        <f t="shared" si="11"/>
        <v>86468</v>
      </c>
      <c r="CC133">
        <f t="shared" si="11"/>
        <v>89765</v>
      </c>
      <c r="CD133">
        <f t="shared" si="11"/>
        <v>93306</v>
      </c>
      <c r="CE133">
        <f t="shared" si="11"/>
        <v>96882</v>
      </c>
      <c r="CF133">
        <f t="shared" si="11"/>
        <v>100342</v>
      </c>
      <c r="CG133">
        <f t="shared" si="11"/>
        <v>104029</v>
      </c>
      <c r="CH133">
        <f t="shared" si="11"/>
        <v>107501</v>
      </c>
      <c r="CI133">
        <f t="shared" si="11"/>
        <v>111072</v>
      </c>
      <c r="CJ133">
        <f t="shared" si="11"/>
        <v>114643</v>
      </c>
      <c r="CK133">
        <f t="shared" si="11"/>
        <v>118513</v>
      </c>
      <c r="CL133">
        <f t="shared" si="11"/>
        <v>121952</v>
      </c>
      <c r="CM133">
        <f t="shared" si="11"/>
        <v>125980</v>
      </c>
      <c r="CN133">
        <f t="shared" si="11"/>
        <v>129996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autoFilter ref="B1:BB1" xr:uid="{00000000-0009-0000-0000-000003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3316</v>
      </c>
      <c r="BV2">
        <f>SUMIF(DeadRaw!$B:$B,$B2,DeadRaw!BX:BX)</f>
        <v>3322</v>
      </c>
      <c r="BW2">
        <f>SUMIF(DeadRaw!$B:$B,$B2,DeadRaw!BY:BY)</f>
        <v>3326</v>
      </c>
      <c r="BX2">
        <f>SUMIF(DeadRaw!$B:$B,$B2,DeadRaw!BZ:BZ)</f>
        <v>3330</v>
      </c>
      <c r="BY2">
        <f>SUMIF(DeadRaw!$B:$B,$B2,DeadRaw!CA:CA)</f>
        <v>3333</v>
      </c>
      <c r="BZ2">
        <f>SUMIF(DeadRaw!$B:$B,$B2,DeadRaw!CB:CB)</f>
        <v>3335</v>
      </c>
      <c r="CA2">
        <f>SUMIF(DeadRaw!$B:$B,$B2,DeadRaw!CC:CC)</f>
        <v>3335</v>
      </c>
      <c r="CB2">
        <f>SUMIF(DeadRaw!$B:$B,$B2,DeadRaw!CD:CD)</f>
        <v>3337</v>
      </c>
      <c r="CC2">
        <f>SUMIF(DeadRaw!$B:$B,$B2,DeadRaw!CE:CE)</f>
        <v>3339</v>
      </c>
      <c r="CD2">
        <f>SUMIF(DeadRaw!$B:$B,$B2,DeadRaw!CF:CF)</f>
        <v>3340</v>
      </c>
      <c r="CE2">
        <f>SUMIF(DeadRaw!$B:$B,$B2,DeadRaw!CG:CG)</f>
        <v>3343</v>
      </c>
      <c r="CF2">
        <f>SUMIF(DeadRaw!$B:$B,$B2,DeadRaw!CH:CH)</f>
        <v>3343</v>
      </c>
      <c r="CG2">
        <f>SUMIF(DeadRaw!$B:$B,$B2,DeadRaw!CI:CI)</f>
        <v>3345</v>
      </c>
      <c r="CH2">
        <f>SUMIF(DeadRaw!$B:$B,$B2,DeadRaw!CJ:CJ)</f>
        <v>3345</v>
      </c>
      <c r="CI2">
        <f>SUMIF(DeadRaw!$B:$B,$B2,DeadRaw!CK:CK)</f>
        <v>3346</v>
      </c>
      <c r="CJ2">
        <f>SUMIF(DeadRaw!$B:$B,$B2,DeadRaw!CL:CL)</f>
        <v>3346</v>
      </c>
      <c r="CK2">
        <f>SUMIF(DeadRaw!$B:$B,$B2,DeadRaw!CM:CM)</f>
        <v>4636</v>
      </c>
      <c r="CL2">
        <f>SUMIF(DeadRaw!$B:$B,$B2,DeadRaw!CN:CN)</f>
        <v>4636</v>
      </c>
      <c r="CM2">
        <f>SUMIF(DeadRaw!$B:$B,$B2,DeadRaw!CO:CO)</f>
        <v>4636</v>
      </c>
      <c r="CN2">
        <f>SUMIF(DeadRaw!$B:$B,$B2,DeadRaw!CP:CP)</f>
        <v>4636</v>
      </c>
      <c r="CO2">
        <f>SUMIF(DeadRaw!$B:$B,$B2,DeadRaw!CQ:CQ)</f>
        <v>0</v>
      </c>
      <c r="CP2">
        <f>SUMIF(DeadRaw!$B:$B,$B2,DeadRaw!CR:CR)</f>
        <v>0</v>
      </c>
      <c r="CQ2">
        <f>SUMIF(DeadRaw!$B:$B,$B2,DeadRaw!CS:CS)</f>
        <v>0</v>
      </c>
      <c r="CR2">
        <f>SUMIF(DeadRaw!$B:$B,$B2,DeadRaw!CT:CT)</f>
        <v>0</v>
      </c>
      <c r="CS2">
        <f>SUMIF(DeadRaw!$B:$B,$B2,DeadRaw!CU:CU)</f>
        <v>0</v>
      </c>
      <c r="CT2">
        <f>SUMIF(DeadRaw!$B:$B,$B2,DeadRaw!CV:CV)</f>
        <v>0</v>
      </c>
      <c r="CU2">
        <f>SUMIF(DeadRaw!$B:$B,$B2,DeadRaw!CW:CW)</f>
        <v>0</v>
      </c>
      <c r="CV2">
        <f>SUMIF(DeadRaw!$B:$B,$B2,DeadRaw!CX:CX)</f>
        <v>0</v>
      </c>
      <c r="CW2">
        <f>SUMIF(DeadRaw!$B:$B,$B2,DeadRaw!CY:CY)</f>
        <v>0</v>
      </c>
      <c r="CX2">
        <f>SUMIF(DeadRaw!$B:$B,$B2,DeadRaw!CZ:CZ)</f>
        <v>0</v>
      </c>
      <c r="CY2">
        <f>SUMIF(DeadRaw!$B:$B,$B2,DeadRaw!DA:DA)</f>
        <v>0</v>
      </c>
      <c r="CZ2">
        <f>SUMIF(DeadRaw!$B:$B,$B2,DeadRaw!DB:DB)</f>
        <v>0</v>
      </c>
      <c r="DA2">
        <f>SUMIF(DeadRaw!$B:$B,$B2,DeadRaw!DC:DC)</f>
        <v>0</v>
      </c>
      <c r="DB2">
        <f>SUMIF(DeadRaw!$B:$B,$B2,DeadRaw!DD:DD)</f>
        <v>0</v>
      </c>
      <c r="DC2">
        <f>SUMIF(DeadRaw!$B:$B,$B2,DeadRaw!DE:DE)</f>
        <v>0</v>
      </c>
      <c r="DD2">
        <f>SUMIF(DeadRaw!$B:$B,$B2,DeadRaw!DF:DF)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13155</v>
      </c>
      <c r="BV3">
        <f>SUMIF(DeadRaw!$B:$B,$B3,DeadRaw!BX:BX)</f>
        <v>13915</v>
      </c>
      <c r="BW3">
        <f>SUMIF(DeadRaw!$B:$B,$B3,DeadRaw!BY:BY)</f>
        <v>14681</v>
      </c>
      <c r="BX3">
        <f>SUMIF(DeadRaw!$B:$B,$B3,DeadRaw!BZ:BZ)</f>
        <v>15362</v>
      </c>
      <c r="BY3">
        <f>SUMIF(DeadRaw!$B:$B,$B3,DeadRaw!CA:CA)</f>
        <v>15887</v>
      </c>
      <c r="BZ3">
        <f>SUMIF(DeadRaw!$B:$B,$B3,DeadRaw!CB:CB)</f>
        <v>16523</v>
      </c>
      <c r="CA3">
        <f>SUMIF(DeadRaw!$B:$B,$B3,DeadRaw!CC:CC)</f>
        <v>17127</v>
      </c>
      <c r="CB3">
        <f>SUMIF(DeadRaw!$B:$B,$B3,DeadRaw!CD:CD)</f>
        <v>17669</v>
      </c>
      <c r="CC3">
        <f>SUMIF(DeadRaw!$B:$B,$B3,DeadRaw!CE:CE)</f>
        <v>18279</v>
      </c>
      <c r="CD3">
        <f>SUMIF(DeadRaw!$B:$B,$B3,DeadRaw!CF:CF)</f>
        <v>18849</v>
      </c>
      <c r="CE3">
        <f>SUMIF(DeadRaw!$B:$B,$B3,DeadRaw!CG:CG)</f>
        <v>19468</v>
      </c>
      <c r="CF3">
        <f>SUMIF(DeadRaw!$B:$B,$B3,DeadRaw!CH:CH)</f>
        <v>19899</v>
      </c>
      <c r="CG3">
        <f>SUMIF(DeadRaw!$B:$B,$B3,DeadRaw!CI:CI)</f>
        <v>20465</v>
      </c>
      <c r="CH3">
        <f>SUMIF(DeadRaw!$B:$B,$B3,DeadRaw!CJ:CJ)</f>
        <v>21067</v>
      </c>
      <c r="CI3">
        <f>SUMIF(DeadRaw!$B:$B,$B3,DeadRaw!CK:CK)</f>
        <v>21645</v>
      </c>
      <c r="CJ3">
        <f>SUMIF(DeadRaw!$B:$B,$B3,DeadRaw!CL:CL)</f>
        <v>22170</v>
      </c>
      <c r="CK3">
        <f>SUMIF(DeadRaw!$B:$B,$B3,DeadRaw!CM:CM)</f>
        <v>22745</v>
      </c>
      <c r="CL3">
        <f>SUMIF(DeadRaw!$B:$B,$B3,DeadRaw!CN:CN)</f>
        <v>23227</v>
      </c>
      <c r="CM3">
        <f>SUMIF(DeadRaw!$B:$B,$B3,DeadRaw!CO:CO)</f>
        <v>23660</v>
      </c>
      <c r="CN3">
        <f>SUMIF(DeadRaw!$B:$B,$B3,DeadRaw!CP:CP)</f>
        <v>24114</v>
      </c>
      <c r="CO3">
        <f>SUMIF(DeadRaw!$B:$B,$B3,DeadRaw!CQ:CQ)</f>
        <v>0</v>
      </c>
      <c r="CP3">
        <f>SUMIF(DeadRaw!$B:$B,$B3,DeadRaw!CR:CR)</f>
        <v>0</v>
      </c>
      <c r="CQ3">
        <f>SUMIF(DeadRaw!$B:$B,$B3,DeadRaw!CS:CS)</f>
        <v>0</v>
      </c>
      <c r="CR3">
        <f>SUMIF(DeadRaw!$B:$B,$B3,DeadRaw!CT:CT)</f>
        <v>0</v>
      </c>
      <c r="CS3">
        <f>SUMIF(DeadRaw!$B:$B,$B3,DeadRaw!CU:CU)</f>
        <v>0</v>
      </c>
      <c r="CT3">
        <f>SUMIF(DeadRaw!$B:$B,$B3,DeadRaw!CV:CV)</f>
        <v>0</v>
      </c>
      <c r="CU3">
        <f>SUMIF(DeadRaw!$B:$B,$B3,DeadRaw!CW:CW)</f>
        <v>0</v>
      </c>
      <c r="CV3">
        <f>SUMIF(DeadRaw!$B:$B,$B3,DeadRaw!CX:CX)</f>
        <v>0</v>
      </c>
      <c r="CW3">
        <f>SUMIF(DeadRaw!$B:$B,$B3,DeadRaw!CY:CY)</f>
        <v>0</v>
      </c>
      <c r="CX3">
        <f>SUMIF(DeadRaw!$B:$B,$B3,DeadRaw!CZ:CZ)</f>
        <v>0</v>
      </c>
      <c r="CY3">
        <f>SUMIF(DeadRaw!$B:$B,$B3,DeadRaw!DA:DA)</f>
        <v>0</v>
      </c>
      <c r="CZ3">
        <f>SUMIF(DeadRaw!$B:$B,$B3,DeadRaw!DB:DB)</f>
        <v>0</v>
      </c>
      <c r="DA3">
        <f>SUMIF(DeadRaw!$B:$B,$B3,DeadRaw!DC:DC)</f>
        <v>0</v>
      </c>
      <c r="DB3">
        <f>SUMIF(DeadRaw!$B:$B,$B3,DeadRaw!DD:DD)</f>
        <v>0</v>
      </c>
      <c r="DC3">
        <f>SUMIF(DeadRaw!$B:$B,$B3,DeadRaw!DE:DE)</f>
        <v>0</v>
      </c>
      <c r="DD3">
        <f>SUMIF(DeadRaw!$B:$B,$B3,DeadRaw!DF:DF)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3036</v>
      </c>
      <c r="BV4">
        <f>SUMIF(DeadRaw!$B:$B,$B4,DeadRaw!BX:BX)</f>
        <v>3160</v>
      </c>
      <c r="BW4">
        <f>SUMIF(DeadRaw!$B:$B,$B4,DeadRaw!BY:BY)</f>
        <v>3294</v>
      </c>
      <c r="BX4">
        <f>SUMIF(DeadRaw!$B:$B,$B4,DeadRaw!BZ:BZ)</f>
        <v>3452</v>
      </c>
      <c r="BY4">
        <f>SUMIF(DeadRaw!$B:$B,$B4,DeadRaw!CA:CA)</f>
        <v>3603</v>
      </c>
      <c r="BZ4">
        <f>SUMIF(DeadRaw!$B:$B,$B4,DeadRaw!CB:CB)</f>
        <v>3739</v>
      </c>
      <c r="CA4">
        <f>SUMIF(DeadRaw!$B:$B,$B4,DeadRaw!CC:CC)</f>
        <v>3872</v>
      </c>
      <c r="CB4">
        <f>SUMIF(DeadRaw!$B:$B,$B4,DeadRaw!CD:CD)</f>
        <v>3993</v>
      </c>
      <c r="CC4">
        <f>SUMIF(DeadRaw!$B:$B,$B4,DeadRaw!CE:CE)</f>
        <v>4110</v>
      </c>
      <c r="CD4">
        <f>SUMIF(DeadRaw!$B:$B,$B4,DeadRaw!CF:CF)</f>
        <v>4232</v>
      </c>
      <c r="CE4">
        <f>SUMIF(DeadRaw!$B:$B,$B4,DeadRaw!CG:CG)</f>
        <v>4357</v>
      </c>
      <c r="CF4">
        <f>SUMIF(DeadRaw!$B:$B,$B4,DeadRaw!CH:CH)</f>
        <v>4474</v>
      </c>
      <c r="CG4">
        <f>SUMIF(DeadRaw!$B:$B,$B4,DeadRaw!CI:CI)</f>
        <v>4585</v>
      </c>
      <c r="CH4">
        <f>SUMIF(DeadRaw!$B:$B,$B4,DeadRaw!CJ:CJ)</f>
        <v>4683</v>
      </c>
      <c r="CI4">
        <f>SUMIF(DeadRaw!$B:$B,$B4,DeadRaw!CK:CK)</f>
        <v>4777</v>
      </c>
      <c r="CJ4">
        <f>SUMIF(DeadRaw!$B:$B,$B4,DeadRaw!CL:CL)</f>
        <v>4869</v>
      </c>
      <c r="CK4">
        <f>SUMIF(DeadRaw!$B:$B,$B4,DeadRaw!CM:CM)</f>
        <v>4958</v>
      </c>
      <c r="CL4">
        <f>SUMIF(DeadRaw!$B:$B,$B4,DeadRaw!CN:CN)</f>
        <v>5031</v>
      </c>
      <c r="CM4">
        <f>SUMIF(DeadRaw!$B:$B,$B4,DeadRaw!CO:CO)</f>
        <v>5118</v>
      </c>
      <c r="CN4">
        <f>SUMIF(DeadRaw!$B:$B,$B4,DeadRaw!CP:CP)</f>
        <v>5209</v>
      </c>
      <c r="CO4">
        <f>SUMIF(DeadRaw!$B:$B,$B4,DeadRaw!CQ:CQ)</f>
        <v>0</v>
      </c>
      <c r="CP4">
        <f>SUMIF(DeadRaw!$B:$B,$B4,DeadRaw!CR:CR)</f>
        <v>0</v>
      </c>
      <c r="CQ4">
        <f>SUMIF(DeadRaw!$B:$B,$B4,DeadRaw!CS:CS)</f>
        <v>0</v>
      </c>
      <c r="CR4">
        <f>SUMIF(DeadRaw!$B:$B,$B4,DeadRaw!CT:CT)</f>
        <v>0</v>
      </c>
      <c r="CS4">
        <f>SUMIF(DeadRaw!$B:$B,$B4,DeadRaw!CU:CU)</f>
        <v>0</v>
      </c>
      <c r="CT4">
        <f>SUMIF(DeadRaw!$B:$B,$B4,DeadRaw!CV:CV)</f>
        <v>0</v>
      </c>
      <c r="CU4">
        <f>SUMIF(DeadRaw!$B:$B,$B4,DeadRaw!CW:CW)</f>
        <v>0</v>
      </c>
      <c r="CV4">
        <f>SUMIF(DeadRaw!$B:$B,$B4,DeadRaw!CX:CX)</f>
        <v>0</v>
      </c>
      <c r="CW4">
        <f>SUMIF(DeadRaw!$B:$B,$B4,DeadRaw!CY:CY)</f>
        <v>0</v>
      </c>
      <c r="CX4">
        <f>SUMIF(DeadRaw!$B:$B,$B4,DeadRaw!CZ:CZ)</f>
        <v>0</v>
      </c>
      <c r="CY4">
        <f>SUMIF(DeadRaw!$B:$B,$B4,DeadRaw!DA:DA)</f>
        <v>0</v>
      </c>
      <c r="CZ4">
        <f>SUMIF(DeadRaw!$B:$B,$B4,DeadRaw!DB:DB)</f>
        <v>0</v>
      </c>
      <c r="DA4">
        <f>SUMIF(DeadRaw!$B:$B,$B4,DeadRaw!DC:DC)</f>
        <v>0</v>
      </c>
      <c r="DB4">
        <f>SUMIF(DeadRaw!$B:$B,$B4,DeadRaw!DD:DD)</f>
        <v>0</v>
      </c>
      <c r="DC4">
        <f>SUMIF(DeadRaw!$B:$B,$B4,DeadRaw!DE:DE)</f>
        <v>0</v>
      </c>
      <c r="DD4">
        <f>SUMIF(DeadRaw!$B:$B,$B4,DeadRaw!DF:DF)</f>
        <v>0</v>
      </c>
    </row>
    <row r="5" spans="1:108" ht="15" thickBot="1" x14ac:dyDescent="0.35">
      <c r="A5" s="94" t="s">
        <v>599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165</v>
      </c>
      <c r="BV5">
        <f>SUMIF(DeadRaw!$B:$B,$B5,DeadRaw!BX:BX)</f>
        <v>169</v>
      </c>
      <c r="BW5">
        <f>SUMIF(DeadRaw!$B:$B,$B5,DeadRaw!BY:BY)</f>
        <v>174</v>
      </c>
      <c r="BX5">
        <f>SUMIF(DeadRaw!$B:$B,$B5,DeadRaw!BZ:BZ)</f>
        <v>177</v>
      </c>
      <c r="BY5">
        <f>SUMIF(DeadRaw!$B:$B,$B5,DeadRaw!CA:CA)</f>
        <v>183</v>
      </c>
      <c r="BZ5">
        <f>SUMIF(DeadRaw!$B:$B,$B5,DeadRaw!CB:CB)</f>
        <v>186</v>
      </c>
      <c r="CA5">
        <f>SUMIF(DeadRaw!$B:$B,$B5,DeadRaw!CC:CC)</f>
        <v>192</v>
      </c>
      <c r="CB5">
        <f>SUMIF(DeadRaw!$B:$B,$B5,DeadRaw!CD:CD)</f>
        <v>200</v>
      </c>
      <c r="CC5">
        <f>SUMIF(DeadRaw!$B:$B,$B5,DeadRaw!CE:CE)</f>
        <v>204</v>
      </c>
      <c r="CD5">
        <f>SUMIF(DeadRaw!$B:$B,$B5,DeadRaw!CF:CF)</f>
        <v>208</v>
      </c>
      <c r="CE5">
        <f>SUMIF(DeadRaw!$B:$B,$B5,DeadRaw!CG:CG)</f>
        <v>211</v>
      </c>
      <c r="CF5">
        <f>SUMIF(DeadRaw!$B:$B,$B5,DeadRaw!CH:CH)</f>
        <v>214</v>
      </c>
      <c r="CG5">
        <f>SUMIF(DeadRaw!$B:$B,$B5,DeadRaw!CI:CI)</f>
        <v>217</v>
      </c>
      <c r="CH5">
        <f>SUMIF(DeadRaw!$B:$B,$B5,DeadRaw!CJ:CJ)</f>
        <v>222</v>
      </c>
      <c r="CI5">
        <f>SUMIF(DeadRaw!$B:$B,$B5,DeadRaw!CK:CK)</f>
        <v>225</v>
      </c>
      <c r="CJ5">
        <f>SUMIF(DeadRaw!$B:$B,$B5,DeadRaw!CL:CL)</f>
        <v>229</v>
      </c>
      <c r="CK5">
        <f>SUMIF(DeadRaw!$B:$B,$B5,DeadRaw!CM:CM)</f>
        <v>230</v>
      </c>
      <c r="CL5">
        <f>SUMIF(DeadRaw!$B:$B,$B5,DeadRaw!CN:CN)</f>
        <v>232</v>
      </c>
      <c r="CM5">
        <f>SUMIF(DeadRaw!$B:$B,$B5,DeadRaw!CO:CO)</f>
        <v>234</v>
      </c>
      <c r="CN5">
        <f>SUMIF(DeadRaw!$B:$B,$B5,DeadRaw!CP:CP)</f>
        <v>236</v>
      </c>
      <c r="CO5">
        <f>SUMIF(DeadRaw!$B:$B,$B5,DeadRaw!CQ:CQ)</f>
        <v>0</v>
      </c>
      <c r="CP5">
        <f>SUMIF(DeadRaw!$B:$B,$B5,DeadRaw!CR:CR)</f>
        <v>0</v>
      </c>
      <c r="CQ5">
        <f>SUMIF(DeadRaw!$B:$B,$B5,DeadRaw!CS:CS)</f>
        <v>0</v>
      </c>
      <c r="CR5">
        <f>SUMIF(DeadRaw!$B:$B,$B5,DeadRaw!CT:CT)</f>
        <v>0</v>
      </c>
      <c r="CS5">
        <f>SUMIF(DeadRaw!$B:$B,$B5,DeadRaw!CU:CU)</f>
        <v>0</v>
      </c>
      <c r="CT5">
        <f>SUMIF(DeadRaw!$B:$B,$B5,DeadRaw!CV:CV)</f>
        <v>0</v>
      </c>
      <c r="CU5">
        <f>SUMIF(DeadRaw!$B:$B,$B5,DeadRaw!CW:CW)</f>
        <v>0</v>
      </c>
      <c r="CV5">
        <f>SUMIF(DeadRaw!$B:$B,$B5,DeadRaw!CX:CX)</f>
        <v>0</v>
      </c>
      <c r="CW5">
        <f>SUMIF(DeadRaw!$B:$B,$B5,DeadRaw!CY:CY)</f>
        <v>0</v>
      </c>
      <c r="CX5">
        <f>SUMIF(DeadRaw!$B:$B,$B5,DeadRaw!CZ:CZ)</f>
        <v>0</v>
      </c>
      <c r="CY5">
        <f>SUMIF(DeadRaw!$B:$B,$B5,DeadRaw!DA:DA)</f>
        <v>0</v>
      </c>
      <c r="CZ5">
        <f>SUMIF(DeadRaw!$B:$B,$B5,DeadRaw!DB:DB)</f>
        <v>0</v>
      </c>
      <c r="DA5">
        <f>SUMIF(DeadRaw!$B:$B,$B5,DeadRaw!DC:DC)</f>
        <v>0</v>
      </c>
      <c r="DB5">
        <f>SUMIF(DeadRaw!$B:$B,$B5,DeadRaw!DD:DD)</f>
        <v>0</v>
      </c>
      <c r="DC5">
        <f>SUMIF(DeadRaw!$B:$B,$B5,DeadRaw!DE:DE)</f>
        <v>0</v>
      </c>
      <c r="DD5">
        <f>SUMIF(DeadRaw!$B:$B,$B5,DeadRaw!DF:DF)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9387</v>
      </c>
      <c r="BV6">
        <f>SUMIF(DeadRaw!$B:$B,$B6,DeadRaw!BX:BX)</f>
        <v>10348</v>
      </c>
      <c r="BW6">
        <f>SUMIF(DeadRaw!$B:$B,$B6,DeadRaw!BY:BY)</f>
        <v>11198</v>
      </c>
      <c r="BX6">
        <f>SUMIF(DeadRaw!$B:$B,$B6,DeadRaw!BZ:BZ)</f>
        <v>11947</v>
      </c>
      <c r="BY6">
        <f>SUMIF(DeadRaw!$B:$B,$B6,DeadRaw!CA:CA)</f>
        <v>12641</v>
      </c>
      <c r="BZ6">
        <f>SUMIF(DeadRaw!$B:$B,$B6,DeadRaw!CB:CB)</f>
        <v>13341</v>
      </c>
      <c r="CA6">
        <f>SUMIF(DeadRaw!$B:$B,$B6,DeadRaw!CC:CC)</f>
        <v>14045</v>
      </c>
      <c r="CB6">
        <f>SUMIF(DeadRaw!$B:$B,$B6,DeadRaw!CD:CD)</f>
        <v>14792</v>
      </c>
      <c r="CC6">
        <f>SUMIF(DeadRaw!$B:$B,$B6,DeadRaw!CE:CE)</f>
        <v>15447</v>
      </c>
      <c r="CD6">
        <f>SUMIF(DeadRaw!$B:$B,$B6,DeadRaw!CF:CF)</f>
        <v>16081</v>
      </c>
      <c r="CE6">
        <f>SUMIF(DeadRaw!$B:$B,$B6,DeadRaw!CG:CG)</f>
        <v>16606</v>
      </c>
      <c r="CF6">
        <f>SUMIF(DeadRaw!$B:$B,$B6,DeadRaw!CH:CH)</f>
        <v>17209</v>
      </c>
      <c r="CG6">
        <f>SUMIF(DeadRaw!$B:$B,$B6,DeadRaw!CI:CI)</f>
        <v>17756</v>
      </c>
      <c r="CH6">
        <f>SUMIF(DeadRaw!$B:$B,$B6,DeadRaw!CJ:CJ)</f>
        <v>18056</v>
      </c>
      <c r="CI6">
        <f>SUMIF(DeadRaw!$B:$B,$B6,DeadRaw!CK:CK)</f>
        <v>18708</v>
      </c>
      <c r="CJ6">
        <f>SUMIF(DeadRaw!$B:$B,$B6,DeadRaw!CL:CL)</f>
        <v>19315</v>
      </c>
      <c r="CK6">
        <f>SUMIF(DeadRaw!$B:$B,$B6,DeadRaw!CM:CM)</f>
        <v>20002</v>
      </c>
      <c r="CL6">
        <f>SUMIF(DeadRaw!$B:$B,$B6,DeadRaw!CN:CN)</f>
        <v>20043</v>
      </c>
      <c r="CM6">
        <f>SUMIF(DeadRaw!$B:$B,$B6,DeadRaw!CO:CO)</f>
        <v>20453</v>
      </c>
      <c r="CN6">
        <f>SUMIF(DeadRaw!$B:$B,$B6,DeadRaw!CP:CP)</f>
        <v>20852</v>
      </c>
      <c r="CO6">
        <f>SUMIF(DeadRaw!$B:$B,$B6,DeadRaw!CQ:CQ)</f>
        <v>0</v>
      </c>
      <c r="CP6">
        <f>SUMIF(DeadRaw!$B:$B,$B6,DeadRaw!CR:CR)</f>
        <v>0</v>
      </c>
      <c r="CQ6">
        <f>SUMIF(DeadRaw!$B:$B,$B6,DeadRaw!CS:CS)</f>
        <v>0</v>
      </c>
      <c r="CR6">
        <f>SUMIF(DeadRaw!$B:$B,$B6,DeadRaw!CT:CT)</f>
        <v>0</v>
      </c>
      <c r="CS6">
        <f>SUMIF(DeadRaw!$B:$B,$B6,DeadRaw!CU:CU)</f>
        <v>0</v>
      </c>
      <c r="CT6">
        <f>SUMIF(DeadRaw!$B:$B,$B6,DeadRaw!CV:CV)</f>
        <v>0</v>
      </c>
      <c r="CU6">
        <f>SUMIF(DeadRaw!$B:$B,$B6,DeadRaw!CW:CW)</f>
        <v>0</v>
      </c>
      <c r="CV6">
        <f>SUMIF(DeadRaw!$B:$B,$B6,DeadRaw!CX:CX)</f>
        <v>0</v>
      </c>
      <c r="CW6">
        <f>SUMIF(DeadRaw!$B:$B,$B6,DeadRaw!CY:CY)</f>
        <v>0</v>
      </c>
      <c r="CX6">
        <f>SUMIF(DeadRaw!$B:$B,$B6,DeadRaw!CZ:CZ)</f>
        <v>0</v>
      </c>
      <c r="CY6">
        <f>SUMIF(DeadRaw!$B:$B,$B6,DeadRaw!DA:DA)</f>
        <v>0</v>
      </c>
      <c r="CZ6">
        <f>SUMIF(DeadRaw!$B:$B,$B6,DeadRaw!DB:DB)</f>
        <v>0</v>
      </c>
      <c r="DA6">
        <f>SUMIF(DeadRaw!$B:$B,$B6,DeadRaw!DC:DC)</f>
        <v>0</v>
      </c>
      <c r="DB6">
        <f>SUMIF(DeadRaw!$B:$B,$B6,DeadRaw!DD:DD)</f>
        <v>0</v>
      </c>
      <c r="DC6">
        <f>SUMIF(DeadRaw!$B:$B,$B6,DeadRaw!DE:DE)</f>
        <v>0</v>
      </c>
      <c r="DD6">
        <f>SUMIF(DeadRaw!$B:$B,$B6,DeadRaw!DF:DF)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920</v>
      </c>
      <c r="BV7">
        <f>SUMIF(DeadRaw!$B:$B,$B7,DeadRaw!BX:BX)</f>
        <v>1107</v>
      </c>
      <c r="BW7">
        <f>SUMIF(DeadRaw!$B:$B,$B7,DeadRaw!BY:BY)</f>
        <v>1275</v>
      </c>
      <c r="BX7">
        <f>SUMIF(DeadRaw!$B:$B,$B7,DeadRaw!BZ:BZ)</f>
        <v>1444</v>
      </c>
      <c r="BY7">
        <f>SUMIF(DeadRaw!$B:$B,$B7,DeadRaw!CA:CA)</f>
        <v>1584</v>
      </c>
      <c r="BZ7">
        <f>SUMIF(DeadRaw!$B:$B,$B7,DeadRaw!CB:CB)</f>
        <v>1810</v>
      </c>
      <c r="CA7">
        <f>SUMIF(DeadRaw!$B:$B,$B7,DeadRaw!CC:CC)</f>
        <v>2016</v>
      </c>
      <c r="CB7">
        <f>SUMIF(DeadRaw!$B:$B,$B7,DeadRaw!CD:CD)</f>
        <v>2349</v>
      </c>
      <c r="CC7">
        <f>SUMIF(DeadRaw!$B:$B,$B7,DeadRaw!CE:CE)</f>
        <v>2607</v>
      </c>
      <c r="CD7">
        <f>SUMIF(DeadRaw!$B:$B,$B7,DeadRaw!CF:CF)</f>
        <v>2767</v>
      </c>
      <c r="CE7">
        <f>SUMIF(DeadRaw!$B:$B,$B7,DeadRaw!CG:CG)</f>
        <v>2736</v>
      </c>
      <c r="CF7">
        <f>SUMIF(DeadRaw!$B:$B,$B7,DeadRaw!CH:CH)</f>
        <v>3022</v>
      </c>
      <c r="CG7">
        <f>SUMIF(DeadRaw!$B:$B,$B7,DeadRaw!CI:CI)</f>
        <v>3194</v>
      </c>
      <c r="CH7">
        <f>SUMIF(DeadRaw!$B:$B,$B7,DeadRaw!CJ:CJ)</f>
        <v>3294</v>
      </c>
      <c r="CI7">
        <f>SUMIF(DeadRaw!$B:$B,$B7,DeadRaw!CK:CK)</f>
        <v>3804</v>
      </c>
      <c r="CJ7">
        <f>SUMIF(DeadRaw!$B:$B,$B7,DeadRaw!CL:CL)</f>
        <v>4052</v>
      </c>
      <c r="CK7">
        <f>SUMIF(DeadRaw!$B:$B,$B7,DeadRaw!CM:CM)</f>
        <v>4352</v>
      </c>
      <c r="CL7">
        <f>SUMIF(DeadRaw!$B:$B,$B7,DeadRaw!CN:CN)</f>
        <v>4459</v>
      </c>
      <c r="CM7">
        <f>SUMIF(DeadRaw!$B:$B,$B7,DeadRaw!CO:CO)</f>
        <v>4586</v>
      </c>
      <c r="CN7">
        <f>SUMIF(DeadRaw!$B:$B,$B7,DeadRaw!CP:CP)</f>
        <v>4862</v>
      </c>
      <c r="CO7">
        <f>SUMIF(DeadRaw!$B:$B,$B7,DeadRaw!CQ:CQ)</f>
        <v>0</v>
      </c>
      <c r="CP7">
        <f>SUMIF(DeadRaw!$B:$B,$B7,DeadRaw!CR:CR)</f>
        <v>0</v>
      </c>
      <c r="CQ7">
        <f>SUMIF(DeadRaw!$B:$B,$B7,DeadRaw!CS:CS)</f>
        <v>0</v>
      </c>
      <c r="CR7">
        <f>SUMIF(DeadRaw!$B:$B,$B7,DeadRaw!CT:CT)</f>
        <v>0</v>
      </c>
      <c r="CS7">
        <f>SUMIF(DeadRaw!$B:$B,$B7,DeadRaw!CU:CU)</f>
        <v>0</v>
      </c>
      <c r="CT7">
        <f>SUMIF(DeadRaw!$B:$B,$B7,DeadRaw!CV:CV)</f>
        <v>0</v>
      </c>
      <c r="CU7">
        <f>SUMIF(DeadRaw!$B:$B,$B7,DeadRaw!CW:CW)</f>
        <v>0</v>
      </c>
      <c r="CV7">
        <f>SUMIF(DeadRaw!$B:$B,$B7,DeadRaw!CX:CX)</f>
        <v>0</v>
      </c>
      <c r="CW7">
        <f>SUMIF(DeadRaw!$B:$B,$B7,DeadRaw!CY:CY)</f>
        <v>0</v>
      </c>
      <c r="CX7">
        <f>SUMIF(DeadRaw!$B:$B,$B7,DeadRaw!CZ:CZ)</f>
        <v>0</v>
      </c>
      <c r="CY7">
        <f>SUMIF(DeadRaw!$B:$B,$B7,DeadRaw!DA:DA)</f>
        <v>0</v>
      </c>
      <c r="CZ7">
        <f>SUMIF(DeadRaw!$B:$B,$B7,DeadRaw!DB:DB)</f>
        <v>0</v>
      </c>
      <c r="DA7">
        <f>SUMIF(DeadRaw!$B:$B,$B7,DeadRaw!DC:DC)</f>
        <v>0</v>
      </c>
      <c r="DB7">
        <f>SUMIF(DeadRaw!$B:$B,$B7,DeadRaw!DD:DD)</f>
        <v>0</v>
      </c>
      <c r="DC7">
        <f>SUMIF(DeadRaw!$B:$B,$B7,DeadRaw!DE:DE)</f>
        <v>0</v>
      </c>
      <c r="DD7">
        <f>SUMIF(DeadRaw!$B:$B,$B7,DeadRaw!DF:DF)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4414</v>
      </c>
      <c r="BV8">
        <f>SUMIF(DeadRaw!$B:$B,$B8,DeadRaw!BX:BX)</f>
        <v>5398</v>
      </c>
      <c r="BW8">
        <f>SUMIF(DeadRaw!$B:$B,$B8,DeadRaw!BY:BY)</f>
        <v>6520</v>
      </c>
      <c r="BX8">
        <f>SUMIF(DeadRaw!$B:$B,$B8,DeadRaw!BZ:BZ)</f>
        <v>7574</v>
      </c>
      <c r="BY8">
        <f>SUMIF(DeadRaw!$B:$B,$B8,DeadRaw!CA:CA)</f>
        <v>8093</v>
      </c>
      <c r="BZ8">
        <f>SUMIF(DeadRaw!$B:$B,$B8,DeadRaw!CB:CB)</f>
        <v>8926</v>
      </c>
      <c r="CA8">
        <f>SUMIF(DeadRaw!$B:$B,$B8,DeadRaw!CC:CC)</f>
        <v>10343</v>
      </c>
      <c r="CB8">
        <f>SUMIF(DeadRaw!$B:$B,$B8,DeadRaw!CD:CD)</f>
        <v>10887</v>
      </c>
      <c r="CC8">
        <f>SUMIF(DeadRaw!$B:$B,$B8,DeadRaw!CE:CE)</f>
        <v>12228</v>
      </c>
      <c r="CD8">
        <f>SUMIF(DeadRaw!$B:$B,$B8,DeadRaw!CF:CF)</f>
        <v>13215</v>
      </c>
      <c r="CE8">
        <f>SUMIF(DeadRaw!$B:$B,$B8,DeadRaw!CG:CG)</f>
        <v>13851</v>
      </c>
      <c r="CF8">
        <f>SUMIF(DeadRaw!$B:$B,$B8,DeadRaw!CH:CH)</f>
        <v>14412</v>
      </c>
      <c r="CG8">
        <f>SUMIF(DeadRaw!$B:$B,$B8,DeadRaw!CI:CI)</f>
        <v>14986</v>
      </c>
      <c r="CH8">
        <f>SUMIF(DeadRaw!$B:$B,$B8,DeadRaw!CJ:CJ)</f>
        <v>15748</v>
      </c>
      <c r="CI8">
        <f>SUMIF(DeadRaw!$B:$B,$B8,DeadRaw!CK:CK)</f>
        <v>17188</v>
      </c>
      <c r="CJ8">
        <f>SUMIF(DeadRaw!$B:$B,$B8,DeadRaw!CL:CL)</f>
        <v>17941</v>
      </c>
      <c r="CK8">
        <f>SUMIF(DeadRaw!$B:$B,$B8,DeadRaw!CM:CM)</f>
        <v>18703</v>
      </c>
      <c r="CL8">
        <f>SUMIF(DeadRaw!$B:$B,$B8,DeadRaw!CN:CN)</f>
        <v>19345</v>
      </c>
      <c r="CM8">
        <f>SUMIF(DeadRaw!$B:$B,$B8,DeadRaw!CO:CO)</f>
        <v>19744</v>
      </c>
      <c r="CN8">
        <f>SUMIF(DeadRaw!$B:$B,$B8,DeadRaw!CP:CP)</f>
        <v>20292</v>
      </c>
      <c r="CO8">
        <f>SUMIF(DeadRaw!$B:$B,$B8,DeadRaw!CQ:CQ)</f>
        <v>0</v>
      </c>
      <c r="CP8">
        <f>SUMIF(DeadRaw!$B:$B,$B8,DeadRaw!CR:CR)</f>
        <v>0</v>
      </c>
      <c r="CQ8">
        <f>SUMIF(DeadRaw!$B:$B,$B8,DeadRaw!CS:CS)</f>
        <v>0</v>
      </c>
      <c r="CR8">
        <f>SUMIF(DeadRaw!$B:$B,$B8,DeadRaw!CT:CT)</f>
        <v>0</v>
      </c>
      <c r="CS8">
        <f>SUMIF(DeadRaw!$B:$B,$B8,DeadRaw!CU:CU)</f>
        <v>0</v>
      </c>
      <c r="CT8">
        <f>SUMIF(DeadRaw!$B:$B,$B8,DeadRaw!CV:CV)</f>
        <v>0</v>
      </c>
      <c r="CU8">
        <f>SUMIF(DeadRaw!$B:$B,$B8,DeadRaw!CW:CW)</f>
        <v>0</v>
      </c>
      <c r="CV8">
        <f>SUMIF(DeadRaw!$B:$B,$B8,DeadRaw!CX:CX)</f>
        <v>0</v>
      </c>
      <c r="CW8">
        <f>SUMIF(DeadRaw!$B:$B,$B8,DeadRaw!CY:CY)</f>
        <v>0</v>
      </c>
      <c r="CX8">
        <f>SUMIF(DeadRaw!$B:$B,$B8,DeadRaw!CZ:CZ)</f>
        <v>0</v>
      </c>
      <c r="CY8">
        <f>SUMIF(DeadRaw!$B:$B,$B8,DeadRaw!DA:DA)</f>
        <v>0</v>
      </c>
      <c r="CZ8">
        <f>SUMIF(DeadRaw!$B:$B,$B8,DeadRaw!DB:DB)</f>
        <v>0</v>
      </c>
      <c r="DA8">
        <f>SUMIF(DeadRaw!$B:$B,$B8,DeadRaw!DC:DC)</f>
        <v>0</v>
      </c>
      <c r="DB8">
        <f>SUMIF(DeadRaw!$B:$B,$B8,DeadRaw!DD:DD)</f>
        <v>0</v>
      </c>
      <c r="DC8">
        <f>SUMIF(DeadRaw!$B:$B,$B8,DeadRaw!DE:DE)</f>
        <v>0</v>
      </c>
      <c r="DD8">
        <f>SUMIF(DeadRaw!$B:$B,$B8,DeadRaw!DF:DF)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3873</v>
      </c>
      <c r="BU9">
        <f>SUMIF(DeadRaw!$B:$B,$B9,DeadRaw!BW:BW)</f>
        <v>4757</v>
      </c>
      <c r="BV9">
        <f>SUMIF(DeadRaw!$B:$B,$B9,DeadRaw!BX:BX)</f>
        <v>5926</v>
      </c>
      <c r="BW9">
        <f>SUMIF(DeadRaw!$B:$B,$B9,DeadRaw!BY:BY)</f>
        <v>7087</v>
      </c>
      <c r="BX9">
        <f>SUMIF(DeadRaw!$B:$B,$B9,DeadRaw!BZ:BZ)</f>
        <v>8407</v>
      </c>
      <c r="BY9">
        <f>SUMIF(DeadRaw!$B:$B,$B9,DeadRaw!CA:CA)</f>
        <v>9619</v>
      </c>
      <c r="BZ9">
        <f>SUMIF(DeadRaw!$B:$B,$B9,DeadRaw!CB:CB)</f>
        <v>10783</v>
      </c>
      <c r="CA9">
        <f>SUMIF(DeadRaw!$B:$B,$B9,DeadRaw!CC:CC)</f>
        <v>12794</v>
      </c>
      <c r="CB9">
        <f>SUMIF(DeadRaw!$B:$B,$B9,DeadRaw!CD:CD)</f>
        <v>14695</v>
      </c>
      <c r="CC9">
        <f>SUMIF(DeadRaw!$B:$B,$B9,DeadRaw!CE:CE)</f>
        <v>16544</v>
      </c>
      <c r="CD9">
        <f>SUMIF(DeadRaw!$B:$B,$B9,DeadRaw!CF:CF)</f>
        <v>18586</v>
      </c>
      <c r="CE9">
        <f>SUMIF(DeadRaw!$B:$B,$B9,DeadRaw!CG:CG)</f>
        <v>20462</v>
      </c>
      <c r="CF9">
        <f>SUMIF(DeadRaw!$B:$B,$B9,DeadRaw!CH:CH)</f>
        <v>22019</v>
      </c>
      <c r="CG9">
        <f>SUMIF(DeadRaw!$B:$B,$B9,DeadRaw!CI:CI)</f>
        <v>23528</v>
      </c>
      <c r="CH9">
        <f>SUMIF(DeadRaw!$B:$B,$B9,DeadRaw!CJ:CJ)</f>
        <v>25831</v>
      </c>
      <c r="CI9">
        <f>SUMIF(DeadRaw!$B:$B,$B9,DeadRaw!CK:CK)</f>
        <v>28325</v>
      </c>
      <c r="CJ9">
        <f>SUMIF(DeadRaw!$B:$B,$B9,DeadRaw!CL:CL)</f>
        <v>32916</v>
      </c>
      <c r="CK9">
        <f>SUMIF(DeadRaw!$B:$B,$B9,DeadRaw!CM:CM)</f>
        <v>36773</v>
      </c>
      <c r="CL9">
        <f>SUMIF(DeadRaw!$B:$B,$B9,DeadRaw!CN:CN)</f>
        <v>38664</v>
      </c>
      <c r="CM9">
        <f>SUMIF(DeadRaw!$B:$B,$B9,DeadRaw!CO:CO)</f>
        <v>40661</v>
      </c>
      <c r="CN9">
        <f>SUMIF(DeadRaw!$B:$B,$B9,DeadRaw!CP:CP)</f>
        <v>42094</v>
      </c>
      <c r="CO9">
        <f>SUMIF(DeadRaw!$B:$B,$B9,DeadRaw!CQ:CQ)</f>
        <v>0</v>
      </c>
      <c r="CP9">
        <f>SUMIF(DeadRaw!$B:$B,$B9,DeadRaw!CR:CR)</f>
        <v>0</v>
      </c>
      <c r="CQ9">
        <f>SUMIF(DeadRaw!$B:$B,$B9,DeadRaw!CS:CS)</f>
        <v>0</v>
      </c>
      <c r="CR9">
        <f>SUMIF(DeadRaw!$B:$B,$B9,DeadRaw!CT:CT)</f>
        <v>0</v>
      </c>
      <c r="CS9">
        <f>SUMIF(DeadRaw!$B:$B,$B9,DeadRaw!CU:CU)</f>
        <v>0</v>
      </c>
      <c r="CT9">
        <f>SUMIF(DeadRaw!$B:$B,$B9,DeadRaw!CV:CV)</f>
        <v>0</v>
      </c>
      <c r="CU9">
        <f>SUMIF(DeadRaw!$B:$B,$B9,DeadRaw!CW:CW)</f>
        <v>0</v>
      </c>
      <c r="CV9">
        <f>SUMIF(DeadRaw!$B:$B,$B9,DeadRaw!CX:CX)</f>
        <v>0</v>
      </c>
      <c r="CW9">
        <f>SUMIF(DeadRaw!$B:$B,$B9,DeadRaw!CY:CY)</f>
        <v>0</v>
      </c>
      <c r="CX9">
        <f>SUMIF(DeadRaw!$B:$B,$B9,DeadRaw!CZ:CZ)</f>
        <v>0</v>
      </c>
      <c r="CY9">
        <f>SUMIF(DeadRaw!$B:$B,$B9,DeadRaw!DA:DA)</f>
        <v>0</v>
      </c>
      <c r="CZ9">
        <f>SUMIF(DeadRaw!$B:$B,$B9,DeadRaw!DB:DB)</f>
        <v>0</v>
      </c>
      <c r="DA9">
        <f>SUMIF(DeadRaw!$B:$B,$B9,DeadRaw!DC:DC)</f>
        <v>0</v>
      </c>
      <c r="DB9">
        <f>SUMIF(DeadRaw!$B:$B,$B9,DeadRaw!DD:DD)</f>
        <v>0</v>
      </c>
      <c r="DC9">
        <f>SUMIF(DeadRaw!$B:$B,$B9,DeadRaw!DE:DE)</f>
        <v>0</v>
      </c>
      <c r="DD9">
        <f>SUMIF(DeadRaw!$B:$B,$B9,DeadRaw!DF:DF)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488</v>
      </c>
      <c r="BV10">
        <f>SUMIF(DeadRaw!$B:$B,$B10,DeadRaw!BX:BX)</f>
        <v>536</v>
      </c>
      <c r="BW10">
        <f>SUMIF(DeadRaw!$B:$B,$B10,DeadRaw!BY:BY)</f>
        <v>591</v>
      </c>
      <c r="BX10">
        <f>SUMIF(DeadRaw!$B:$B,$B10,DeadRaw!BZ:BZ)</f>
        <v>666</v>
      </c>
      <c r="BY10">
        <f>SUMIF(DeadRaw!$B:$B,$B10,DeadRaw!CA:CA)</f>
        <v>715</v>
      </c>
      <c r="BZ10">
        <f>SUMIF(DeadRaw!$B:$B,$B10,DeadRaw!CB:CB)</f>
        <v>765</v>
      </c>
      <c r="CA10">
        <f>SUMIF(DeadRaw!$B:$B,$B10,DeadRaw!CC:CC)</f>
        <v>821</v>
      </c>
      <c r="CB10">
        <f>SUMIF(DeadRaw!$B:$B,$B10,DeadRaw!CD:CD)</f>
        <v>895</v>
      </c>
      <c r="CC10">
        <f>SUMIF(DeadRaw!$B:$B,$B10,DeadRaw!CE:CE)</f>
        <v>948</v>
      </c>
      <c r="CD10">
        <f>SUMIF(DeadRaw!$B:$B,$B10,DeadRaw!CF:CF)</f>
        <v>1002</v>
      </c>
      <c r="CE10">
        <f>SUMIF(DeadRaw!$B:$B,$B10,DeadRaw!CG:CG)</f>
        <v>1036</v>
      </c>
      <c r="CF10">
        <f>SUMIF(DeadRaw!$B:$B,$B10,DeadRaw!CH:CH)</f>
        <v>1106</v>
      </c>
      <c r="CG10">
        <f>SUMIF(DeadRaw!$B:$B,$B10,DeadRaw!CI:CI)</f>
        <v>1138</v>
      </c>
      <c r="CH10">
        <f>SUMIF(DeadRaw!$B:$B,$B10,DeadRaw!CJ:CJ)</f>
        <v>1174</v>
      </c>
      <c r="CI10">
        <f>SUMIF(DeadRaw!$B:$B,$B10,DeadRaw!CK:CK)</f>
        <v>1239</v>
      </c>
      <c r="CJ10">
        <f>SUMIF(DeadRaw!$B:$B,$B10,DeadRaw!CL:CL)</f>
        <v>1281</v>
      </c>
      <c r="CK10">
        <f>SUMIF(DeadRaw!$B:$B,$B10,DeadRaw!CM:CM)</f>
        <v>1327</v>
      </c>
      <c r="CL10">
        <f>SUMIF(DeadRaw!$B:$B,$B10,DeadRaw!CN:CN)</f>
        <v>1368</v>
      </c>
      <c r="CM10">
        <f>SUMIF(DeadRaw!$B:$B,$B10,DeadRaw!CO:CO)</f>
        <v>1393</v>
      </c>
      <c r="CN10">
        <f>SUMIF(DeadRaw!$B:$B,$B10,DeadRaw!CP:CP)</f>
        <v>1429</v>
      </c>
      <c r="CO10">
        <f>SUMIF(DeadRaw!$B:$B,$B10,DeadRaw!CQ:CQ)</f>
        <v>0</v>
      </c>
      <c r="CP10">
        <f>SUMIF(DeadRaw!$B:$B,$B10,DeadRaw!CR:CR)</f>
        <v>0</v>
      </c>
      <c r="CQ10">
        <f>SUMIF(DeadRaw!$B:$B,$B10,DeadRaw!CS:CS)</f>
        <v>0</v>
      </c>
      <c r="CR10">
        <f>SUMIF(DeadRaw!$B:$B,$B10,DeadRaw!CT:CT)</f>
        <v>0</v>
      </c>
      <c r="CS10">
        <f>SUMIF(DeadRaw!$B:$B,$B10,DeadRaw!CU:CU)</f>
        <v>0</v>
      </c>
      <c r="CT10">
        <f>SUMIF(DeadRaw!$B:$B,$B10,DeadRaw!CV:CV)</f>
        <v>0</v>
      </c>
      <c r="CU10">
        <f>SUMIF(DeadRaw!$B:$B,$B10,DeadRaw!CW:CW)</f>
        <v>0</v>
      </c>
      <c r="CV10">
        <f>SUMIF(DeadRaw!$B:$B,$B10,DeadRaw!CX:CX)</f>
        <v>0</v>
      </c>
      <c r="CW10">
        <f>SUMIF(DeadRaw!$B:$B,$B10,DeadRaw!CY:CY)</f>
        <v>0</v>
      </c>
      <c r="CX10">
        <f>SUMIF(DeadRaw!$B:$B,$B10,DeadRaw!CZ:CZ)</f>
        <v>0</v>
      </c>
      <c r="CY10">
        <f>SUMIF(DeadRaw!$B:$B,$B10,DeadRaw!DA:DA)</f>
        <v>0</v>
      </c>
      <c r="CZ10">
        <f>SUMIF(DeadRaw!$B:$B,$B10,DeadRaw!DB:DB)</f>
        <v>0</v>
      </c>
      <c r="DA10">
        <f>SUMIF(DeadRaw!$B:$B,$B10,DeadRaw!DC:DC)</f>
        <v>0</v>
      </c>
      <c r="DB10">
        <f>SUMIF(DeadRaw!$B:$B,$B10,DeadRaw!DD:DD)</f>
        <v>0</v>
      </c>
      <c r="DC10">
        <f>SUMIF(DeadRaw!$B:$B,$B10,DeadRaw!DE:DE)</f>
        <v>0</v>
      </c>
      <c r="DD10">
        <f>SUMIF(DeadRaw!$B:$B,$B10,DeadRaw!DF:DF)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44</v>
      </c>
      <c r="BV11">
        <f>SUMIF(DeadRaw!$B:$B,$B11,DeadRaw!BX:BX)</f>
        <v>50</v>
      </c>
      <c r="BW11">
        <f>SUMIF(DeadRaw!$B:$B,$B11,DeadRaw!BY:BY)</f>
        <v>59</v>
      </c>
      <c r="BX11">
        <f>SUMIF(DeadRaw!$B:$B,$B11,DeadRaw!BZ:BZ)</f>
        <v>62</v>
      </c>
      <c r="BY11">
        <f>SUMIF(DeadRaw!$B:$B,$B11,DeadRaw!CA:CA)</f>
        <v>71</v>
      </c>
      <c r="BZ11">
        <f>SUMIF(DeadRaw!$B:$B,$B11,DeadRaw!CB:CB)</f>
        <v>76</v>
      </c>
      <c r="CA11">
        <f>SUMIF(DeadRaw!$B:$B,$B11,DeadRaw!CC:CC)</f>
        <v>89</v>
      </c>
      <c r="CB11">
        <f>SUMIF(DeadRaw!$B:$B,$B11,DeadRaw!CD:CD)</f>
        <v>101</v>
      </c>
      <c r="CC11">
        <f>SUMIF(DeadRaw!$B:$B,$B11,DeadRaw!CE:CE)</f>
        <v>108</v>
      </c>
      <c r="CD11">
        <f>SUMIF(DeadRaw!$B:$B,$B11,DeadRaw!CF:CF)</f>
        <v>113</v>
      </c>
      <c r="CE11">
        <f>SUMIF(DeadRaw!$B:$B,$B11,DeadRaw!CG:CG)</f>
        <v>119</v>
      </c>
      <c r="CF11">
        <f>SUMIF(DeadRaw!$B:$B,$B11,DeadRaw!CH:CH)</f>
        <v>128</v>
      </c>
      <c r="CG11">
        <f>SUMIF(DeadRaw!$B:$B,$B11,DeadRaw!CI:CI)</f>
        <v>134</v>
      </c>
      <c r="CH11">
        <f>SUMIF(DeadRaw!$B:$B,$B11,DeadRaw!CJ:CJ)</f>
        <v>139</v>
      </c>
      <c r="CI11">
        <f>SUMIF(DeadRaw!$B:$B,$B11,DeadRaw!CK:CK)</f>
        <v>150</v>
      </c>
      <c r="CJ11">
        <f>SUMIF(DeadRaw!$B:$B,$B11,DeadRaw!CL:CL)</f>
        <v>152</v>
      </c>
      <c r="CK11">
        <f>SUMIF(DeadRaw!$B:$B,$B11,DeadRaw!CM:CM)</f>
        <v>161</v>
      </c>
      <c r="CL11">
        <f>SUMIF(DeadRaw!$B:$B,$B11,DeadRaw!CN:CN)</f>
        <v>164</v>
      </c>
      <c r="CM11">
        <f>SUMIF(DeadRaw!$B:$B,$B11,DeadRaw!CO:CO)</f>
        <v>165</v>
      </c>
      <c r="CN11">
        <f>SUMIF(DeadRaw!$B:$B,$B11,DeadRaw!CP:CP)</f>
        <v>181</v>
      </c>
      <c r="CO11">
        <f>SUMIF(DeadRaw!$B:$B,$B11,DeadRaw!CQ:CQ)</f>
        <v>0</v>
      </c>
      <c r="CP11">
        <f>SUMIF(DeadRaw!$B:$B,$B11,DeadRaw!CR:CR)</f>
        <v>0</v>
      </c>
      <c r="CQ11">
        <f>SUMIF(DeadRaw!$B:$B,$B11,DeadRaw!CS:CS)</f>
        <v>0</v>
      </c>
      <c r="CR11">
        <f>SUMIF(DeadRaw!$B:$B,$B11,DeadRaw!CT:CT)</f>
        <v>0</v>
      </c>
      <c r="CS11">
        <f>SUMIF(DeadRaw!$B:$B,$B11,DeadRaw!CU:CU)</f>
        <v>0</v>
      </c>
      <c r="CT11">
        <f>SUMIF(DeadRaw!$B:$B,$B11,DeadRaw!CV:CV)</f>
        <v>0</v>
      </c>
      <c r="CU11">
        <f>SUMIF(DeadRaw!$B:$B,$B11,DeadRaw!CW:CW)</f>
        <v>0</v>
      </c>
      <c r="CV11">
        <f>SUMIF(DeadRaw!$B:$B,$B11,DeadRaw!CX:CX)</f>
        <v>0</v>
      </c>
      <c r="CW11">
        <f>SUMIF(DeadRaw!$B:$B,$B11,DeadRaw!CY:CY)</f>
        <v>0</v>
      </c>
      <c r="CX11">
        <f>SUMIF(DeadRaw!$B:$B,$B11,DeadRaw!CZ:CZ)</f>
        <v>0</v>
      </c>
      <c r="CY11">
        <f>SUMIF(DeadRaw!$B:$B,$B11,DeadRaw!DA:DA)</f>
        <v>0</v>
      </c>
      <c r="CZ11">
        <f>SUMIF(DeadRaw!$B:$B,$B11,DeadRaw!DB:DB)</f>
        <v>0</v>
      </c>
      <c r="DA11">
        <f>SUMIF(DeadRaw!$B:$B,$B11,DeadRaw!DC:DC)</f>
        <v>0</v>
      </c>
      <c r="DB11">
        <f>SUMIF(DeadRaw!$B:$B,$B11,DeadRaw!DD:DD)</f>
        <v>0</v>
      </c>
      <c r="DC11">
        <f>SUMIF(DeadRaw!$B:$B,$B11,DeadRaw!DE:DE)</f>
        <v>0</v>
      </c>
      <c r="DD11">
        <f>SUMIF(DeadRaw!$B:$B,$B11,DeadRaw!DF:DF)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239</v>
      </c>
      <c r="BV12">
        <f>SUMIF(DeadRaw!$B:$B,$B12,DeadRaw!BX:BX)</f>
        <v>308</v>
      </c>
      <c r="BW12">
        <f>SUMIF(DeadRaw!$B:$B,$B12,DeadRaw!BY:BY)</f>
        <v>358</v>
      </c>
      <c r="BX12">
        <f>SUMIF(DeadRaw!$B:$B,$B12,DeadRaw!BZ:BZ)</f>
        <v>373</v>
      </c>
      <c r="BY12">
        <f>SUMIF(DeadRaw!$B:$B,$B12,DeadRaw!CA:CA)</f>
        <v>401</v>
      </c>
      <c r="BZ12">
        <f>SUMIF(DeadRaw!$B:$B,$B12,DeadRaw!CB:CB)</f>
        <v>477</v>
      </c>
      <c r="CA12">
        <f>SUMIF(DeadRaw!$B:$B,$B12,DeadRaw!CC:CC)</f>
        <v>591</v>
      </c>
      <c r="CB12">
        <f>SUMIF(DeadRaw!$B:$B,$B12,DeadRaw!CD:CD)</f>
        <v>687</v>
      </c>
      <c r="CC12">
        <f>SUMIF(DeadRaw!$B:$B,$B12,DeadRaw!CE:CE)</f>
        <v>793</v>
      </c>
      <c r="CD12">
        <f>SUMIF(DeadRaw!$B:$B,$B12,DeadRaw!CF:CF)</f>
        <v>870</v>
      </c>
      <c r="CE12">
        <f>SUMIF(DeadRaw!$B:$B,$B12,DeadRaw!CG:CG)</f>
        <v>887</v>
      </c>
      <c r="CF12">
        <f>SUMIF(DeadRaw!$B:$B,$B12,DeadRaw!CH:CH)</f>
        <v>899</v>
      </c>
      <c r="CG12">
        <f>SUMIF(DeadRaw!$B:$B,$B12,DeadRaw!CI:CI)</f>
        <v>919</v>
      </c>
      <c r="CH12">
        <f>SUMIF(DeadRaw!$B:$B,$B12,DeadRaw!CJ:CJ)</f>
        <v>1033</v>
      </c>
      <c r="CI12">
        <f>SUMIF(DeadRaw!$B:$B,$B12,DeadRaw!CK:CK)</f>
        <v>1203</v>
      </c>
      <c r="CJ12">
        <f>SUMIF(DeadRaw!$B:$B,$B12,DeadRaw!CL:CL)</f>
        <v>1333</v>
      </c>
      <c r="CK12">
        <f>SUMIF(DeadRaw!$B:$B,$B12,DeadRaw!CM:CM)</f>
        <v>1400</v>
      </c>
      <c r="CL12">
        <f>SUMIF(DeadRaw!$B:$B,$B12,DeadRaw!CN:CN)</f>
        <v>1511</v>
      </c>
      <c r="CM12">
        <f>SUMIF(DeadRaw!$B:$B,$B12,DeadRaw!CO:CO)</f>
        <v>1540</v>
      </c>
      <c r="CN12">
        <f>SUMIF(DeadRaw!$B:$B,$B12,DeadRaw!CP:CP)</f>
        <v>1580</v>
      </c>
      <c r="CO12">
        <f>SUMIF(DeadRaw!$B:$B,$B12,DeadRaw!CQ:CQ)</f>
        <v>0</v>
      </c>
      <c r="CP12">
        <f>SUMIF(DeadRaw!$B:$B,$B12,DeadRaw!CR:CR)</f>
        <v>0</v>
      </c>
      <c r="CQ12">
        <f>SUMIF(DeadRaw!$B:$B,$B12,DeadRaw!CS:CS)</f>
        <v>0</v>
      </c>
      <c r="CR12">
        <f>SUMIF(DeadRaw!$B:$B,$B12,DeadRaw!CT:CT)</f>
        <v>0</v>
      </c>
      <c r="CS12">
        <f>SUMIF(DeadRaw!$B:$B,$B12,DeadRaw!CU:CU)</f>
        <v>0</v>
      </c>
      <c r="CT12">
        <f>SUMIF(DeadRaw!$B:$B,$B12,DeadRaw!CV:CV)</f>
        <v>0</v>
      </c>
      <c r="CU12">
        <f>SUMIF(DeadRaw!$B:$B,$B12,DeadRaw!CW:CW)</f>
        <v>0</v>
      </c>
      <c r="CV12">
        <f>SUMIF(DeadRaw!$B:$B,$B12,DeadRaw!CX:CX)</f>
        <v>0</v>
      </c>
      <c r="CW12">
        <f>SUMIF(DeadRaw!$B:$B,$B12,DeadRaw!CY:CY)</f>
        <v>0</v>
      </c>
      <c r="CX12">
        <f>SUMIF(DeadRaw!$B:$B,$B12,DeadRaw!CZ:CZ)</f>
        <v>0</v>
      </c>
      <c r="CY12">
        <f>SUMIF(DeadRaw!$B:$B,$B12,DeadRaw!DA:DA)</f>
        <v>0</v>
      </c>
      <c r="CZ12">
        <f>SUMIF(DeadRaw!$B:$B,$B12,DeadRaw!DB:DB)</f>
        <v>0</v>
      </c>
      <c r="DA12">
        <f>SUMIF(DeadRaw!$B:$B,$B12,DeadRaw!DC:DC)</f>
        <v>0</v>
      </c>
      <c r="DB12">
        <f>SUMIF(DeadRaw!$B:$B,$B12,DeadRaw!DD:DD)</f>
        <v>0</v>
      </c>
      <c r="DC12">
        <f>SUMIF(DeadRaw!$B:$B,$B12,DeadRaw!DE:DE)</f>
        <v>0</v>
      </c>
      <c r="DD12">
        <f>SUMIF(DeadRaw!$B:$B,$B12,DeadRaw!DF:DF)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104</v>
      </c>
      <c r="BV13">
        <f>SUMIF(DeadRaw!$B:$B,$B13,DeadRaw!BX:BX)</f>
        <v>123</v>
      </c>
      <c r="BW13">
        <f>SUMIF(DeadRaw!$B:$B,$B13,DeadRaw!BY:BY)</f>
        <v>139</v>
      </c>
      <c r="BX13">
        <f>SUMIF(DeadRaw!$B:$B,$B13,DeadRaw!BZ:BZ)</f>
        <v>161</v>
      </c>
      <c r="BY13">
        <f>SUMIF(DeadRaw!$B:$B,$B13,DeadRaw!CA:CA)</f>
        <v>179</v>
      </c>
      <c r="BZ13">
        <f>SUMIF(DeadRaw!$B:$B,$B13,DeadRaw!CB:CB)</f>
        <v>187</v>
      </c>
      <c r="CA13">
        <f>SUMIF(DeadRaw!$B:$B,$B13,DeadRaw!CC:CC)</f>
        <v>203</v>
      </c>
      <c r="CB13">
        <f>SUMIF(DeadRaw!$B:$B,$B13,DeadRaw!CD:CD)</f>
        <v>218</v>
      </c>
      <c r="CC13">
        <f>SUMIF(DeadRaw!$B:$B,$B13,DeadRaw!CE:CE)</f>
        <v>237</v>
      </c>
      <c r="CD13">
        <f>SUMIF(DeadRaw!$B:$B,$B13,DeadRaw!CF:CF)</f>
        <v>247</v>
      </c>
      <c r="CE13">
        <f>SUMIF(DeadRaw!$B:$B,$B13,DeadRaw!CG:CG)</f>
        <v>260</v>
      </c>
      <c r="CF13">
        <f>SUMIF(DeadRaw!$B:$B,$B13,DeadRaw!CH:CH)</f>
        <v>273</v>
      </c>
      <c r="CG13">
        <f>SUMIF(DeadRaw!$B:$B,$B13,DeadRaw!CI:CI)</f>
        <v>285</v>
      </c>
      <c r="CH13">
        <f>SUMIF(DeadRaw!$B:$B,$B13,DeadRaw!CJ:CJ)</f>
        <v>299</v>
      </c>
      <c r="CI13">
        <f>SUMIF(DeadRaw!$B:$B,$B13,DeadRaw!CK:CK)</f>
        <v>309</v>
      </c>
      <c r="CJ13">
        <f>SUMIF(DeadRaw!$B:$B,$B13,DeadRaw!CL:CL)</f>
        <v>321</v>
      </c>
      <c r="CK13">
        <f>SUMIF(DeadRaw!$B:$B,$B13,DeadRaw!CM:CM)</f>
        <v>336</v>
      </c>
      <c r="CL13">
        <f>SUMIF(DeadRaw!$B:$B,$B13,DeadRaw!CN:CN)</f>
        <v>346</v>
      </c>
      <c r="CM13">
        <f>SUMIF(DeadRaw!$B:$B,$B13,DeadRaw!CO:CO)</f>
        <v>355</v>
      </c>
      <c r="CN13">
        <f>SUMIF(DeadRaw!$B:$B,$B13,DeadRaw!CP:CP)</f>
        <v>364</v>
      </c>
      <c r="CO13">
        <f>SUMIF(DeadRaw!$B:$B,$B13,DeadRaw!CQ:CQ)</f>
        <v>0</v>
      </c>
      <c r="CP13">
        <f>SUMIF(DeadRaw!$B:$B,$B13,DeadRaw!CR:CR)</f>
        <v>0</v>
      </c>
      <c r="CQ13">
        <f>SUMIF(DeadRaw!$B:$B,$B13,DeadRaw!CS:CS)</f>
        <v>0</v>
      </c>
      <c r="CR13">
        <f>SUMIF(DeadRaw!$B:$B,$B13,DeadRaw!CT:CT)</f>
        <v>0</v>
      </c>
      <c r="CS13">
        <f>SUMIF(DeadRaw!$B:$B,$B13,DeadRaw!CU:CU)</f>
        <v>0</v>
      </c>
      <c r="CT13">
        <f>SUMIF(DeadRaw!$B:$B,$B13,DeadRaw!CV:CV)</f>
        <v>0</v>
      </c>
      <c r="CU13">
        <f>SUMIF(DeadRaw!$B:$B,$B13,DeadRaw!CW:CW)</f>
        <v>0</v>
      </c>
      <c r="CV13">
        <f>SUMIF(DeadRaw!$B:$B,$B13,DeadRaw!CX:CX)</f>
        <v>0</v>
      </c>
      <c r="CW13">
        <f>SUMIF(DeadRaw!$B:$B,$B13,DeadRaw!CY:CY)</f>
        <v>0</v>
      </c>
      <c r="CX13">
        <f>SUMIF(DeadRaw!$B:$B,$B13,DeadRaw!CZ:CZ)</f>
        <v>0</v>
      </c>
      <c r="CY13">
        <f>SUMIF(DeadRaw!$B:$B,$B13,DeadRaw!DA:DA)</f>
        <v>0</v>
      </c>
      <c r="CZ13">
        <f>SUMIF(DeadRaw!$B:$B,$B13,DeadRaw!DB:DB)</f>
        <v>0</v>
      </c>
      <c r="DA13">
        <f>SUMIF(DeadRaw!$B:$B,$B13,DeadRaw!DC:DC)</f>
        <v>0</v>
      </c>
      <c r="DB13">
        <f>SUMIF(DeadRaw!$B:$B,$B13,DeadRaw!DD:DD)</f>
        <v>0</v>
      </c>
      <c r="DC13">
        <f>SUMIF(DeadRaw!$B:$B,$B13,DeadRaw!DE:DE)</f>
        <v>0</v>
      </c>
      <c r="DD13">
        <f>SUMIF(DeadRaw!$B:$B,$B13,DeadRaw!DF:DF)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1175</v>
      </c>
      <c r="BV14">
        <f>SUMIF(DeadRaw!$B:$B,$B14,DeadRaw!BX:BX)</f>
        <v>1341</v>
      </c>
      <c r="BW14">
        <f>SUMIF(DeadRaw!$B:$B,$B14,DeadRaw!BY:BY)</f>
        <v>1490</v>
      </c>
      <c r="BX14">
        <f>SUMIF(DeadRaw!$B:$B,$B14,DeadRaw!BZ:BZ)</f>
        <v>1656</v>
      </c>
      <c r="BY14">
        <f>SUMIF(DeadRaw!$B:$B,$B14,DeadRaw!CA:CA)</f>
        <v>1771</v>
      </c>
      <c r="BZ14">
        <f>SUMIF(DeadRaw!$B:$B,$B14,DeadRaw!CB:CB)</f>
        <v>1874</v>
      </c>
      <c r="CA14">
        <f>SUMIF(DeadRaw!$B:$B,$B14,DeadRaw!CC:CC)</f>
        <v>2108</v>
      </c>
      <c r="CB14">
        <f>SUMIF(DeadRaw!$B:$B,$B14,DeadRaw!CD:CD)</f>
        <v>2255</v>
      </c>
      <c r="CC14">
        <f>SUMIF(DeadRaw!$B:$B,$B14,DeadRaw!CE:CE)</f>
        <v>2403</v>
      </c>
      <c r="CD14">
        <f>SUMIF(DeadRaw!$B:$B,$B14,DeadRaw!CF:CF)</f>
        <v>2520</v>
      </c>
      <c r="CE14">
        <f>SUMIF(DeadRaw!$B:$B,$B14,DeadRaw!CG:CG)</f>
        <v>2653</v>
      </c>
      <c r="CF14">
        <f>SUMIF(DeadRaw!$B:$B,$B14,DeadRaw!CH:CH)</f>
        <v>2747</v>
      </c>
      <c r="CG14">
        <f>SUMIF(DeadRaw!$B:$B,$B14,DeadRaw!CI:CI)</f>
        <v>2833</v>
      </c>
      <c r="CH14">
        <f>SUMIF(DeadRaw!$B:$B,$B14,DeadRaw!CJ:CJ)</f>
        <v>2955</v>
      </c>
      <c r="CI14">
        <f>SUMIF(DeadRaw!$B:$B,$B14,DeadRaw!CK:CK)</f>
        <v>3145</v>
      </c>
      <c r="CJ14">
        <f>SUMIF(DeadRaw!$B:$B,$B14,DeadRaw!CL:CL)</f>
        <v>3327</v>
      </c>
      <c r="CK14">
        <f>SUMIF(DeadRaw!$B:$B,$B14,DeadRaw!CM:CM)</f>
        <v>3471</v>
      </c>
      <c r="CL14">
        <f>SUMIF(DeadRaw!$B:$B,$B14,DeadRaw!CN:CN)</f>
        <v>3613</v>
      </c>
      <c r="CM14">
        <f>SUMIF(DeadRaw!$B:$B,$B14,DeadRaw!CO:CO)</f>
        <v>3697</v>
      </c>
      <c r="CN14">
        <f>SUMIF(DeadRaw!$B:$B,$B14,DeadRaw!CP:CP)</f>
        <v>3764</v>
      </c>
      <c r="CO14">
        <f>SUMIF(DeadRaw!$B:$B,$B14,DeadRaw!CQ:CQ)</f>
        <v>0</v>
      </c>
      <c r="CP14">
        <f>SUMIF(DeadRaw!$B:$B,$B14,DeadRaw!CR:CR)</f>
        <v>0</v>
      </c>
      <c r="CQ14">
        <f>SUMIF(DeadRaw!$B:$B,$B14,DeadRaw!CS:CS)</f>
        <v>0</v>
      </c>
      <c r="CR14">
        <f>SUMIF(DeadRaw!$B:$B,$B14,DeadRaw!CT:CT)</f>
        <v>0</v>
      </c>
      <c r="CS14">
        <f>SUMIF(DeadRaw!$B:$B,$B14,DeadRaw!CU:CU)</f>
        <v>0</v>
      </c>
      <c r="CT14">
        <f>SUMIF(DeadRaw!$B:$B,$B14,DeadRaw!CV:CV)</f>
        <v>0</v>
      </c>
      <c r="CU14">
        <f>SUMIF(DeadRaw!$B:$B,$B14,DeadRaw!CW:CW)</f>
        <v>0</v>
      </c>
      <c r="CV14">
        <f>SUMIF(DeadRaw!$B:$B,$B14,DeadRaw!CX:CX)</f>
        <v>0</v>
      </c>
      <c r="CW14">
        <f>SUMIF(DeadRaw!$B:$B,$B14,DeadRaw!CY:CY)</f>
        <v>0</v>
      </c>
      <c r="CX14">
        <f>SUMIF(DeadRaw!$B:$B,$B14,DeadRaw!CZ:CZ)</f>
        <v>0</v>
      </c>
      <c r="CY14">
        <f>SUMIF(DeadRaw!$B:$B,$B14,DeadRaw!DA:DA)</f>
        <v>0</v>
      </c>
      <c r="CZ14">
        <f>SUMIF(DeadRaw!$B:$B,$B14,DeadRaw!DB:DB)</f>
        <v>0</v>
      </c>
      <c r="DA14">
        <f>SUMIF(DeadRaw!$B:$B,$B14,DeadRaw!DC:DC)</f>
        <v>0</v>
      </c>
      <c r="DB14">
        <f>SUMIF(DeadRaw!$B:$B,$B14,DeadRaw!DD:DD)</f>
        <v>0</v>
      </c>
      <c r="DC14">
        <f>SUMIF(DeadRaw!$B:$B,$B14,DeadRaw!DE:DE)</f>
        <v>0</v>
      </c>
      <c r="DD14">
        <f>SUMIF(DeadRaw!$B:$B,$B14,DeadRaw!DF:DF)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2357</v>
      </c>
      <c r="BV15">
        <f>SUMIF(DeadRaw!$B:$B,$B15,DeadRaw!BX:BX)</f>
        <v>2926</v>
      </c>
      <c r="BW15">
        <f>SUMIF(DeadRaw!$B:$B,$B15,DeadRaw!BY:BY)</f>
        <v>3611</v>
      </c>
      <c r="BX15">
        <f>SUMIF(DeadRaw!$B:$B,$B15,DeadRaw!BZ:BZ)</f>
        <v>4320</v>
      </c>
      <c r="BY15">
        <f>SUMIF(DeadRaw!$B:$B,$B15,DeadRaw!CA:CA)</f>
        <v>4943</v>
      </c>
      <c r="BZ15">
        <f>SUMIF(DeadRaw!$B:$B,$B15,DeadRaw!CB:CB)</f>
        <v>5385</v>
      </c>
      <c r="CA15">
        <f>SUMIF(DeadRaw!$B:$B,$B15,DeadRaw!CC:CC)</f>
        <v>6171</v>
      </c>
      <c r="CB15">
        <f>SUMIF(DeadRaw!$B:$B,$B15,DeadRaw!CD:CD)</f>
        <v>7111</v>
      </c>
      <c r="CC15">
        <f>SUMIF(DeadRaw!$B:$B,$B15,DeadRaw!CE:CE)</f>
        <v>7993</v>
      </c>
      <c r="CD15">
        <f>SUMIF(DeadRaw!$B:$B,$B15,DeadRaw!CF:CF)</f>
        <v>8974</v>
      </c>
      <c r="CE15">
        <f>SUMIF(DeadRaw!$B:$B,$B15,DeadRaw!CG:CG)</f>
        <v>9892</v>
      </c>
      <c r="CF15">
        <f>SUMIF(DeadRaw!$B:$B,$B15,DeadRaw!CH:CH)</f>
        <v>10629</v>
      </c>
      <c r="CG15">
        <f>SUMIF(DeadRaw!$B:$B,$B15,DeadRaw!CI:CI)</f>
        <v>11347</v>
      </c>
      <c r="CH15">
        <f>SUMIF(DeadRaw!$B:$B,$B15,DeadRaw!CJ:CJ)</f>
        <v>12129</v>
      </c>
      <c r="CI15">
        <f>SUMIF(DeadRaw!$B:$B,$B15,DeadRaw!CK:CK)</f>
        <v>12894</v>
      </c>
      <c r="CJ15">
        <f>SUMIF(DeadRaw!$B:$B,$B15,DeadRaw!CL:CL)</f>
        <v>13759</v>
      </c>
      <c r="CK15">
        <f>SUMIF(DeadRaw!$B:$B,$B15,DeadRaw!CM:CM)</f>
        <v>14607</v>
      </c>
      <c r="CL15">
        <f>SUMIF(DeadRaw!$B:$B,$B15,DeadRaw!CN:CN)</f>
        <v>15498</v>
      </c>
      <c r="CM15">
        <f>SUMIF(DeadRaw!$B:$B,$B15,DeadRaw!CO:CO)</f>
        <v>16095</v>
      </c>
      <c r="CN15">
        <f>SUMIF(DeadRaw!$B:$B,$B15,DeadRaw!CP:CP)</f>
        <v>16550</v>
      </c>
      <c r="CO15">
        <f>SUMIF(DeadRaw!$B:$B,$B15,DeadRaw!CQ:CQ)</f>
        <v>0</v>
      </c>
      <c r="CP15">
        <f>SUMIF(DeadRaw!$B:$B,$B15,DeadRaw!CR:CR)</f>
        <v>0</v>
      </c>
      <c r="CQ15">
        <f>SUMIF(DeadRaw!$B:$B,$B15,DeadRaw!CS:CS)</f>
        <v>0</v>
      </c>
      <c r="CR15">
        <f>SUMIF(DeadRaw!$B:$B,$B15,DeadRaw!CT:CT)</f>
        <v>0</v>
      </c>
      <c r="CS15">
        <f>SUMIF(DeadRaw!$B:$B,$B15,DeadRaw!CU:CU)</f>
        <v>0</v>
      </c>
      <c r="CT15">
        <f>SUMIF(DeadRaw!$B:$B,$B15,DeadRaw!CV:CV)</f>
        <v>0</v>
      </c>
      <c r="CU15">
        <f>SUMIF(DeadRaw!$B:$B,$B15,DeadRaw!CW:CW)</f>
        <v>0</v>
      </c>
      <c r="CV15">
        <f>SUMIF(DeadRaw!$B:$B,$B15,DeadRaw!CX:CX)</f>
        <v>0</v>
      </c>
      <c r="CW15">
        <f>SUMIF(DeadRaw!$B:$B,$B15,DeadRaw!CY:CY)</f>
        <v>0</v>
      </c>
      <c r="CX15">
        <f>SUMIF(DeadRaw!$B:$B,$B15,DeadRaw!CZ:CZ)</f>
        <v>0</v>
      </c>
      <c r="CY15">
        <f>SUMIF(DeadRaw!$B:$B,$B15,DeadRaw!DA:DA)</f>
        <v>0</v>
      </c>
      <c r="CZ15">
        <f>SUMIF(DeadRaw!$B:$B,$B15,DeadRaw!DB:DB)</f>
        <v>0</v>
      </c>
      <c r="DA15">
        <f>SUMIF(DeadRaw!$B:$B,$B15,DeadRaw!DC:DC)</f>
        <v>0</v>
      </c>
      <c r="DB15">
        <f>SUMIF(DeadRaw!$B:$B,$B15,DeadRaw!DD:DD)</f>
        <v>0</v>
      </c>
      <c r="DC15">
        <f>SUMIF(DeadRaw!$B:$B,$B15,DeadRaw!DE:DE)</f>
        <v>0</v>
      </c>
      <c r="DD15">
        <f>SUMIF(DeadRaw!$B:$B,$B15,DeadRaw!DF:DF)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57</v>
      </c>
      <c r="BV16">
        <f>SUMIF(DeadRaw!$B:$B,$B16,DeadRaw!BX:BX)</f>
        <v>62</v>
      </c>
      <c r="BW16">
        <f>SUMIF(DeadRaw!$B:$B,$B16,DeadRaw!BY:BY)</f>
        <v>63</v>
      </c>
      <c r="BX16">
        <f>SUMIF(DeadRaw!$B:$B,$B16,DeadRaw!BZ:BZ)</f>
        <v>77</v>
      </c>
      <c r="BY16">
        <f>SUMIF(DeadRaw!$B:$B,$B16,DeadRaw!CA:CA)</f>
        <v>77</v>
      </c>
      <c r="BZ16">
        <f>SUMIF(DeadRaw!$B:$B,$B16,DeadRaw!CB:CB)</f>
        <v>85</v>
      </c>
      <c r="CA16">
        <f>SUMIF(DeadRaw!$B:$B,$B16,DeadRaw!CC:CC)</f>
        <v>92</v>
      </c>
      <c r="CB16">
        <f>SUMIF(DeadRaw!$B:$B,$B16,DeadRaw!CD:CD)</f>
        <v>93</v>
      </c>
      <c r="CC16">
        <f>SUMIF(DeadRaw!$B:$B,$B16,DeadRaw!CE:CE)</f>
        <v>94</v>
      </c>
      <c r="CD16">
        <f>SUMIF(DeadRaw!$B:$B,$B16,DeadRaw!CF:CF)</f>
        <v>99</v>
      </c>
      <c r="CE16">
        <f>SUMIF(DeadRaw!$B:$B,$B16,DeadRaw!CG:CG)</f>
        <v>99</v>
      </c>
      <c r="CF16">
        <f>SUMIF(DeadRaw!$B:$B,$B16,DeadRaw!CH:CH)</f>
        <v>108</v>
      </c>
      <c r="CG16">
        <f>SUMIF(DeadRaw!$B:$B,$B16,DeadRaw!CI:CI)</f>
        <v>123</v>
      </c>
      <c r="CH16">
        <f>SUMIF(DeadRaw!$B:$B,$B16,DeadRaw!CJ:CJ)</f>
        <v>143</v>
      </c>
      <c r="CI16">
        <f>SUMIF(DeadRaw!$B:$B,$B16,DeadRaw!CK:CK)</f>
        <v>146</v>
      </c>
      <c r="CJ16">
        <f>SUMIF(DeadRaw!$B:$B,$B16,DeadRaw!CL:CL)</f>
        <v>178</v>
      </c>
      <c r="CK16">
        <f>SUMIF(DeadRaw!$B:$B,$B16,DeadRaw!CM:CM)</f>
        <v>190</v>
      </c>
      <c r="CL16">
        <f>SUMIF(DeadRaw!$B:$B,$B16,DeadRaw!CN:CN)</f>
        <v>222</v>
      </c>
      <c r="CM16">
        <f>SUMIF(DeadRaw!$B:$B,$B16,DeadRaw!CO:CO)</f>
        <v>236</v>
      </c>
      <c r="CN16">
        <f>SUMIF(DeadRaw!$B:$B,$B16,DeadRaw!CP:CP)</f>
        <v>236</v>
      </c>
      <c r="CO16">
        <f>SUMIF(DeadRaw!$B:$B,$B16,DeadRaw!CQ:CQ)</f>
        <v>0</v>
      </c>
      <c r="CP16">
        <f>SUMIF(DeadRaw!$B:$B,$B16,DeadRaw!CR:CR)</f>
        <v>0</v>
      </c>
      <c r="CQ16">
        <f>SUMIF(DeadRaw!$B:$B,$B16,DeadRaw!CS:CS)</f>
        <v>0</v>
      </c>
      <c r="CR16">
        <f>SUMIF(DeadRaw!$B:$B,$B16,DeadRaw!CT:CT)</f>
        <v>0</v>
      </c>
      <c r="CS16">
        <f>SUMIF(DeadRaw!$B:$B,$B16,DeadRaw!CU:CU)</f>
        <v>0</v>
      </c>
      <c r="CT16">
        <f>SUMIF(DeadRaw!$B:$B,$B16,DeadRaw!CV:CV)</f>
        <v>0</v>
      </c>
      <c r="CU16">
        <f>SUMIF(DeadRaw!$B:$B,$B16,DeadRaw!CW:CW)</f>
        <v>0</v>
      </c>
      <c r="CV16">
        <f>SUMIF(DeadRaw!$B:$B,$B16,DeadRaw!CX:CX)</f>
        <v>0</v>
      </c>
      <c r="CW16">
        <f>SUMIF(DeadRaw!$B:$B,$B16,DeadRaw!CY:CY)</f>
        <v>0</v>
      </c>
      <c r="CX16">
        <f>SUMIF(DeadRaw!$B:$B,$B16,DeadRaw!CZ:CZ)</f>
        <v>0</v>
      </c>
      <c r="CY16">
        <f>SUMIF(DeadRaw!$B:$B,$B16,DeadRaw!DA:DA)</f>
        <v>0</v>
      </c>
      <c r="CZ16">
        <f>SUMIF(DeadRaw!$B:$B,$B16,DeadRaw!DB:DB)</f>
        <v>0</v>
      </c>
      <c r="DA16">
        <f>SUMIF(DeadRaw!$B:$B,$B16,DeadRaw!DC:DC)</f>
        <v>0</v>
      </c>
      <c r="DB16">
        <f>SUMIF(DeadRaw!$B:$B,$B16,DeadRaw!DD:DD)</f>
        <v>0</v>
      </c>
      <c r="DC16">
        <f>SUMIF(DeadRaw!$B:$B,$B16,DeadRaw!DE:DE)</f>
        <v>0</v>
      </c>
      <c r="DD16">
        <f>SUMIF(DeadRaw!$B:$B,$B16,DeadRaw!DF:DF)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  <c r="BV17">
        <f>SUMIF(DeadRaw!$B:$B,$B17,DeadRaw!BX:BX)</f>
        <v>0</v>
      </c>
      <c r="BW17">
        <f>SUMIF(DeadRaw!$B:$B,$B17,DeadRaw!BY:BY)</f>
        <v>0</v>
      </c>
      <c r="BX17">
        <f>SUMIF(DeadRaw!$B:$B,$B17,DeadRaw!BZ:BZ)</f>
        <v>0</v>
      </c>
      <c r="BY17">
        <f>SUMIF(DeadRaw!$B:$B,$B17,DeadRaw!CA:CA)</f>
        <v>0</v>
      </c>
      <c r="BZ17">
        <f>SUMIF(DeadRaw!$B:$B,$B17,DeadRaw!CB:CB)</f>
        <v>0</v>
      </c>
      <c r="CA17">
        <f>SUMIF(DeadRaw!$B:$B,$B17,DeadRaw!CC:CC)</f>
        <v>0</v>
      </c>
      <c r="CB17">
        <f>SUMIF(DeadRaw!$B:$B,$B17,DeadRaw!CD:CD)</f>
        <v>0</v>
      </c>
      <c r="CC17">
        <f>SUMIF(DeadRaw!$B:$B,$B17,DeadRaw!CE:CE)</f>
        <v>0</v>
      </c>
      <c r="CD17">
        <f>SUMIF(DeadRaw!$B:$B,$B17,DeadRaw!CF:CF)</f>
        <v>0</v>
      </c>
      <c r="CE17">
        <f>SUMIF(DeadRaw!$B:$B,$B17,DeadRaw!CG:CG)</f>
        <v>0</v>
      </c>
      <c r="CF17">
        <f>SUMIF(DeadRaw!$B:$B,$B17,DeadRaw!CH:CH)</f>
        <v>0</v>
      </c>
      <c r="CG17">
        <f>SUMIF(DeadRaw!$B:$B,$B17,DeadRaw!CI:CI)</f>
        <v>0</v>
      </c>
      <c r="CH17">
        <f>SUMIF(DeadRaw!$B:$B,$B17,DeadRaw!CJ:CJ)</f>
        <v>0</v>
      </c>
      <c r="CI17">
        <f>SUMIF(DeadRaw!$B:$B,$B17,DeadRaw!CK:CK)</f>
        <v>0</v>
      </c>
      <c r="CJ17">
        <f>SUMIF(DeadRaw!$B:$B,$B17,DeadRaw!CL:CL)</f>
        <v>0</v>
      </c>
      <c r="CK17">
        <f>SUMIF(DeadRaw!$B:$B,$B17,DeadRaw!CM:CM)</f>
        <v>0</v>
      </c>
      <c r="CL17">
        <f>SUMIF(DeadRaw!$B:$B,$B17,DeadRaw!CN:CN)</f>
        <v>0</v>
      </c>
      <c r="CM17">
        <f>SUMIF(DeadRaw!$B:$B,$B17,DeadRaw!CO:CO)</f>
        <v>0</v>
      </c>
      <c r="CN17">
        <f>SUMIF(DeadRaw!$B:$B,$B17,DeadRaw!CP:CP)</f>
        <v>0</v>
      </c>
      <c r="CO17">
        <f>SUMIF(DeadRaw!$B:$B,$B17,DeadRaw!CQ:CQ)</f>
        <v>0</v>
      </c>
      <c r="CP17">
        <f>SUMIF(DeadRaw!$B:$B,$B17,DeadRaw!CR:CR)</f>
        <v>0</v>
      </c>
      <c r="CQ17">
        <f>SUMIF(DeadRaw!$B:$B,$B17,DeadRaw!CS:CS)</f>
        <v>0</v>
      </c>
      <c r="CR17">
        <f>SUMIF(DeadRaw!$B:$B,$B17,DeadRaw!CT:CT)</f>
        <v>0</v>
      </c>
      <c r="CS17">
        <f>SUMIF(DeadRaw!$B:$B,$B17,DeadRaw!CU:CU)</f>
        <v>0</v>
      </c>
      <c r="CT17">
        <f>SUMIF(DeadRaw!$B:$B,$B17,DeadRaw!CV:CV)</f>
        <v>0</v>
      </c>
      <c r="CU17">
        <f>SUMIF(DeadRaw!$B:$B,$B17,DeadRaw!CW:CW)</f>
        <v>0</v>
      </c>
      <c r="CV17">
        <f>SUMIF(DeadRaw!$B:$B,$B17,DeadRaw!CX:CX)</f>
        <v>0</v>
      </c>
      <c r="CW17">
        <f>SUMIF(DeadRaw!$B:$B,$B17,DeadRaw!CY:CY)</f>
        <v>0</v>
      </c>
      <c r="CX17">
        <f>SUMIF(DeadRaw!$B:$B,$B17,DeadRaw!CZ:CZ)</f>
        <v>0</v>
      </c>
      <c r="CY17">
        <f>SUMIF(DeadRaw!$B:$B,$B17,DeadRaw!DA:DA)</f>
        <v>0</v>
      </c>
      <c r="CZ17">
        <f>SUMIF(DeadRaw!$B:$B,$B17,DeadRaw!DB:DB)</f>
        <v>0</v>
      </c>
      <c r="DA17">
        <f>SUMIF(DeadRaw!$B:$B,$B17,DeadRaw!DC:DC)</f>
        <v>0</v>
      </c>
      <c r="DB17">
        <f>SUMIF(DeadRaw!$B:$B,$B17,DeadRaw!DD:DD)</f>
        <v>0</v>
      </c>
      <c r="DC17">
        <f>SUMIF(DeadRaw!$B:$B,$B17,DeadRaw!DE:DE)</f>
        <v>0</v>
      </c>
      <c r="DD17">
        <f>SUMIF(DeadRaw!$B:$B,$B17,DeadRaw!DF:DF)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828</v>
      </c>
      <c r="BV18">
        <f>SUMIF(DeadRaw!$B:$B,$B18,DeadRaw!BX:BX)</f>
        <v>1011</v>
      </c>
      <c r="BW18">
        <f>SUMIF(DeadRaw!$B:$B,$B18,DeadRaw!BY:BY)</f>
        <v>1143</v>
      </c>
      <c r="BX18">
        <f>SUMIF(DeadRaw!$B:$B,$B18,DeadRaw!BZ:BZ)</f>
        <v>1283</v>
      </c>
      <c r="BY18">
        <f>SUMIF(DeadRaw!$B:$B,$B18,DeadRaw!CA:CA)</f>
        <v>1447</v>
      </c>
      <c r="BZ18">
        <f>SUMIF(DeadRaw!$B:$B,$B18,DeadRaw!CB:CB)</f>
        <v>1632</v>
      </c>
      <c r="CA18">
        <f>SUMIF(DeadRaw!$B:$B,$B18,DeadRaw!CC:CC)</f>
        <v>2035</v>
      </c>
      <c r="CB18">
        <f>SUMIF(DeadRaw!$B:$B,$B18,DeadRaw!CD:CD)</f>
        <v>2240</v>
      </c>
      <c r="CC18">
        <f>SUMIF(DeadRaw!$B:$B,$B18,DeadRaw!CE:CE)</f>
        <v>2523</v>
      </c>
      <c r="CD18">
        <f>SUMIF(DeadRaw!$B:$B,$B18,DeadRaw!CF:CF)</f>
        <v>3019</v>
      </c>
      <c r="CE18">
        <f>SUMIF(DeadRaw!$B:$B,$B18,DeadRaw!CG:CG)</f>
        <v>3346</v>
      </c>
      <c r="CF18">
        <f>SUMIF(DeadRaw!$B:$B,$B18,DeadRaw!CH:CH)</f>
        <v>3600</v>
      </c>
      <c r="CG18">
        <f>SUMIF(DeadRaw!$B:$B,$B18,DeadRaw!CI:CI)</f>
        <v>3903</v>
      </c>
      <c r="CH18">
        <f>SUMIF(DeadRaw!$B:$B,$B18,DeadRaw!CJ:CJ)</f>
        <v>4157</v>
      </c>
      <c r="CI18">
        <f>SUMIF(DeadRaw!$B:$B,$B18,DeadRaw!CK:CK)</f>
        <v>4440</v>
      </c>
      <c r="CJ18">
        <f>SUMIF(DeadRaw!$B:$B,$B18,DeadRaw!CL:CL)</f>
        <v>4857</v>
      </c>
      <c r="CK18">
        <f>SUMIF(DeadRaw!$B:$B,$B18,DeadRaw!CM:CM)</f>
        <v>5163</v>
      </c>
      <c r="CL18">
        <f>SUMIF(DeadRaw!$B:$B,$B18,DeadRaw!CN:CN)</f>
        <v>5453</v>
      </c>
      <c r="CM18">
        <f>SUMIF(DeadRaw!$B:$B,$B18,DeadRaw!CO:CO)</f>
        <v>5683</v>
      </c>
      <c r="CN18">
        <f>SUMIF(DeadRaw!$B:$B,$B18,DeadRaw!CP:CP)</f>
        <v>5828</v>
      </c>
      <c r="CO18">
        <f>SUMIF(DeadRaw!$B:$B,$B18,DeadRaw!CQ:CQ)</f>
        <v>0</v>
      </c>
      <c r="CP18">
        <f>SUMIF(DeadRaw!$B:$B,$B18,DeadRaw!CR:CR)</f>
        <v>0</v>
      </c>
      <c r="CQ18">
        <f>SUMIF(DeadRaw!$B:$B,$B18,DeadRaw!CS:CS)</f>
        <v>0</v>
      </c>
      <c r="CR18">
        <f>SUMIF(DeadRaw!$B:$B,$B18,DeadRaw!CT:CT)</f>
        <v>0</v>
      </c>
      <c r="CS18">
        <f>SUMIF(DeadRaw!$B:$B,$B18,DeadRaw!CU:CU)</f>
        <v>0</v>
      </c>
      <c r="CT18">
        <f>SUMIF(DeadRaw!$B:$B,$B18,DeadRaw!CV:CV)</f>
        <v>0</v>
      </c>
      <c r="CU18">
        <f>SUMIF(DeadRaw!$B:$B,$B18,DeadRaw!CW:CW)</f>
        <v>0</v>
      </c>
      <c r="CV18">
        <f>SUMIF(DeadRaw!$B:$B,$B18,DeadRaw!CX:CX)</f>
        <v>0</v>
      </c>
      <c r="CW18">
        <f>SUMIF(DeadRaw!$B:$B,$B18,DeadRaw!CY:CY)</f>
        <v>0</v>
      </c>
      <c r="CX18">
        <f>SUMIF(DeadRaw!$B:$B,$B18,DeadRaw!CZ:CZ)</f>
        <v>0</v>
      </c>
      <c r="CY18">
        <f>SUMIF(DeadRaw!$B:$B,$B18,DeadRaw!DA:DA)</f>
        <v>0</v>
      </c>
      <c r="CZ18">
        <f>SUMIF(DeadRaw!$B:$B,$B18,DeadRaw!DB:DB)</f>
        <v>0</v>
      </c>
      <c r="DA18">
        <f>SUMIF(DeadRaw!$B:$B,$B18,DeadRaw!DC:DC)</f>
        <v>0</v>
      </c>
      <c r="DB18">
        <f>SUMIF(DeadRaw!$B:$B,$B18,DeadRaw!DD:DD)</f>
        <v>0</v>
      </c>
      <c r="DC18">
        <f>SUMIF(DeadRaw!$B:$B,$B18,DeadRaw!DE:DE)</f>
        <v>0</v>
      </c>
      <c r="DD18">
        <f>SUMIF(DeadRaw!$B:$B,$B18,DeadRaw!DF:DF)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146</v>
      </c>
      <c r="BV19">
        <f>SUMIF(DeadRaw!$B:$B,$B19,DeadRaw!BX:BX)</f>
        <v>158</v>
      </c>
      <c r="BW19">
        <f>SUMIF(DeadRaw!$B:$B,$B19,DeadRaw!BY:BY)</f>
        <v>168</v>
      </c>
      <c r="BX19">
        <f>SUMIF(DeadRaw!$B:$B,$B19,DeadRaw!BZ:BZ)</f>
        <v>186</v>
      </c>
      <c r="BY19">
        <f>SUMIF(DeadRaw!$B:$B,$B19,DeadRaw!CA:CA)</f>
        <v>204</v>
      </c>
      <c r="BZ19">
        <f>SUMIF(DeadRaw!$B:$B,$B19,DeadRaw!CB:CB)</f>
        <v>220</v>
      </c>
      <c r="CA19">
        <f>SUMIF(DeadRaw!$B:$B,$B19,DeadRaw!CC:CC)</f>
        <v>243</v>
      </c>
      <c r="CB19">
        <f>SUMIF(DeadRaw!$B:$B,$B19,DeadRaw!CD:CD)</f>
        <v>273</v>
      </c>
      <c r="CC19">
        <f>SUMIF(DeadRaw!$B:$B,$B19,DeadRaw!CE:CE)</f>
        <v>295</v>
      </c>
      <c r="CD19">
        <f>SUMIF(DeadRaw!$B:$B,$B19,DeadRaw!CF:CF)</f>
        <v>319</v>
      </c>
      <c r="CE19">
        <f>SUMIF(DeadRaw!$B:$B,$B19,DeadRaw!CG:CG)</f>
        <v>337</v>
      </c>
      <c r="CF19">
        <f>SUMIF(DeadRaw!$B:$B,$B19,DeadRaw!CH:CH)</f>
        <v>350</v>
      </c>
      <c r="CG19">
        <f>SUMIF(DeadRaw!$B:$B,$B19,DeadRaw!CI:CI)</f>
        <v>368</v>
      </c>
      <c r="CH19">
        <f>SUMIF(DeadRaw!$B:$B,$B19,DeadRaw!CJ:CJ)</f>
        <v>384</v>
      </c>
      <c r="CI19">
        <f>SUMIF(DeadRaw!$B:$B,$B19,DeadRaw!CK:CK)</f>
        <v>393</v>
      </c>
      <c r="CJ19">
        <f>SUMIF(DeadRaw!$B:$B,$B19,DeadRaw!CL:CL)</f>
        <v>410</v>
      </c>
      <c r="CK19">
        <f>SUMIF(DeadRaw!$B:$B,$B19,DeadRaw!CM:CM)</f>
        <v>431</v>
      </c>
      <c r="CL19">
        <f>SUMIF(DeadRaw!$B:$B,$B19,DeadRaw!CN:CN)</f>
        <v>443</v>
      </c>
      <c r="CM19">
        <f>SUMIF(DeadRaw!$B:$B,$B19,DeadRaw!CO:CO)</f>
        <v>452</v>
      </c>
      <c r="CN19">
        <f>SUMIF(DeadRaw!$B:$B,$B19,DeadRaw!CP:CP)</f>
        <v>470</v>
      </c>
      <c r="CO19">
        <f>SUMIF(DeadRaw!$B:$B,$B19,DeadRaw!CQ:CQ)</f>
        <v>0</v>
      </c>
      <c r="CP19">
        <f>SUMIF(DeadRaw!$B:$B,$B19,DeadRaw!CR:CR)</f>
        <v>0</v>
      </c>
      <c r="CQ19">
        <f>SUMIF(DeadRaw!$B:$B,$B19,DeadRaw!CS:CS)</f>
        <v>0</v>
      </c>
      <c r="CR19">
        <f>SUMIF(DeadRaw!$B:$B,$B19,DeadRaw!CT:CT)</f>
        <v>0</v>
      </c>
      <c r="CS19">
        <f>SUMIF(DeadRaw!$B:$B,$B19,DeadRaw!CU:CU)</f>
        <v>0</v>
      </c>
      <c r="CT19">
        <f>SUMIF(DeadRaw!$B:$B,$B19,DeadRaw!CV:CV)</f>
        <v>0</v>
      </c>
      <c r="CU19">
        <f>SUMIF(DeadRaw!$B:$B,$B19,DeadRaw!CW:CW)</f>
        <v>0</v>
      </c>
      <c r="CV19">
        <f>SUMIF(DeadRaw!$B:$B,$B19,DeadRaw!CX:CX)</f>
        <v>0</v>
      </c>
      <c r="CW19">
        <f>SUMIF(DeadRaw!$B:$B,$B19,DeadRaw!CY:CY)</f>
        <v>0</v>
      </c>
      <c r="CX19">
        <f>SUMIF(DeadRaw!$B:$B,$B19,DeadRaw!CZ:CZ)</f>
        <v>0</v>
      </c>
      <c r="CY19">
        <f>SUMIF(DeadRaw!$B:$B,$B19,DeadRaw!DA:DA)</f>
        <v>0</v>
      </c>
      <c r="CZ19">
        <f>SUMIF(DeadRaw!$B:$B,$B19,DeadRaw!DB:DB)</f>
        <v>0</v>
      </c>
      <c r="DA19">
        <f>SUMIF(DeadRaw!$B:$B,$B19,DeadRaw!DC:DC)</f>
        <v>0</v>
      </c>
      <c r="DB19">
        <f>SUMIF(DeadRaw!$B:$B,$B19,DeadRaw!DD:DD)</f>
        <v>0</v>
      </c>
      <c r="DC19">
        <f>SUMIF(DeadRaw!$B:$B,$B19,DeadRaw!DE:DE)</f>
        <v>0</v>
      </c>
      <c r="DD19">
        <f>SUMIF(DeadRaw!$B:$B,$B19,DeadRaw!DF:DF)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2</v>
      </c>
      <c r="BV20">
        <f>SUMIF(DeadRaw!$B:$B,$B20,DeadRaw!BX:BX)</f>
        <v>3</v>
      </c>
      <c r="BW20">
        <f>SUMIF(DeadRaw!$B:$B,$B20,DeadRaw!BY:BY)</f>
        <v>3</v>
      </c>
      <c r="BX20">
        <f>SUMIF(DeadRaw!$B:$B,$B20,DeadRaw!BZ:BZ)</f>
        <v>3</v>
      </c>
      <c r="BY20">
        <f>SUMIF(DeadRaw!$B:$B,$B20,DeadRaw!CA:CA)</f>
        <v>4</v>
      </c>
      <c r="BZ20">
        <f>SUMIF(DeadRaw!$B:$B,$B20,DeadRaw!CB:CB)</f>
        <v>4</v>
      </c>
      <c r="CA20">
        <f>SUMIF(DeadRaw!$B:$B,$B20,DeadRaw!CC:CC)</f>
        <v>6</v>
      </c>
      <c r="CB20">
        <f>SUMIF(DeadRaw!$B:$B,$B20,DeadRaw!CD:CD)</f>
        <v>6</v>
      </c>
      <c r="CC20">
        <f>SUMIF(DeadRaw!$B:$B,$B20,DeadRaw!CE:CE)</f>
        <v>6</v>
      </c>
      <c r="CD20">
        <f>SUMIF(DeadRaw!$B:$B,$B20,DeadRaw!CF:CF)</f>
        <v>6</v>
      </c>
      <c r="CE20">
        <f>SUMIF(DeadRaw!$B:$B,$B20,DeadRaw!CG:CG)</f>
        <v>6</v>
      </c>
      <c r="CF20">
        <f>SUMIF(DeadRaw!$B:$B,$B20,DeadRaw!CH:CH)</f>
        <v>7</v>
      </c>
      <c r="CG20">
        <f>SUMIF(DeadRaw!$B:$B,$B20,DeadRaw!CI:CI)</f>
        <v>7</v>
      </c>
      <c r="CH20">
        <f>SUMIF(DeadRaw!$B:$B,$B20,DeadRaw!CJ:CJ)</f>
        <v>7</v>
      </c>
      <c r="CI20">
        <f>SUMIF(DeadRaw!$B:$B,$B20,DeadRaw!CK:CK)</f>
        <v>7</v>
      </c>
      <c r="CJ20">
        <f>SUMIF(DeadRaw!$B:$B,$B20,DeadRaw!CL:CL)</f>
        <v>7</v>
      </c>
      <c r="CK20">
        <f>SUMIF(DeadRaw!$B:$B,$B20,DeadRaw!CM:CM)</f>
        <v>7</v>
      </c>
      <c r="CL20">
        <f>SUMIF(DeadRaw!$B:$B,$B20,DeadRaw!CN:CN)</f>
        <v>8</v>
      </c>
      <c r="CM20">
        <f>SUMIF(DeadRaw!$B:$B,$B20,DeadRaw!CO:CO)</f>
        <v>8</v>
      </c>
      <c r="CN20">
        <f>SUMIF(DeadRaw!$B:$B,$B20,DeadRaw!CP:CP)</f>
        <v>9</v>
      </c>
      <c r="CO20">
        <f>SUMIF(DeadRaw!$B:$B,$B20,DeadRaw!CQ:CQ)</f>
        <v>0</v>
      </c>
      <c r="CP20">
        <f>SUMIF(DeadRaw!$B:$B,$B20,DeadRaw!CR:CR)</f>
        <v>0</v>
      </c>
      <c r="CQ20">
        <f>SUMIF(DeadRaw!$B:$B,$B20,DeadRaw!CS:CS)</f>
        <v>0</v>
      </c>
      <c r="CR20">
        <f>SUMIF(DeadRaw!$B:$B,$B20,DeadRaw!CT:CT)</f>
        <v>0</v>
      </c>
      <c r="CS20">
        <f>SUMIF(DeadRaw!$B:$B,$B20,DeadRaw!CU:CU)</f>
        <v>0</v>
      </c>
      <c r="CT20">
        <f>SUMIF(DeadRaw!$B:$B,$B20,DeadRaw!CV:CV)</f>
        <v>0</v>
      </c>
      <c r="CU20">
        <f>SUMIF(DeadRaw!$B:$B,$B20,DeadRaw!CW:CW)</f>
        <v>0</v>
      </c>
      <c r="CV20">
        <f>SUMIF(DeadRaw!$B:$B,$B20,DeadRaw!CX:CX)</f>
        <v>0</v>
      </c>
      <c r="CW20">
        <f>SUMIF(DeadRaw!$B:$B,$B20,DeadRaw!CY:CY)</f>
        <v>0</v>
      </c>
      <c r="CX20">
        <f>SUMIF(DeadRaw!$B:$B,$B20,DeadRaw!CZ:CZ)</f>
        <v>0</v>
      </c>
      <c r="CY20">
        <f>SUMIF(DeadRaw!$B:$B,$B20,DeadRaw!DA:DA)</f>
        <v>0</v>
      </c>
      <c r="CZ20">
        <f>SUMIF(DeadRaw!$B:$B,$B20,DeadRaw!DB:DB)</f>
        <v>0</v>
      </c>
      <c r="DA20">
        <f>SUMIF(DeadRaw!$B:$B,$B20,DeadRaw!DC:DC)</f>
        <v>0</v>
      </c>
      <c r="DB20">
        <f>SUMIF(DeadRaw!$B:$B,$B20,DeadRaw!DD:DD)</f>
        <v>0</v>
      </c>
      <c r="DC20">
        <f>SUMIF(DeadRaw!$B:$B,$B20,DeadRaw!DE:DE)</f>
        <v>0</v>
      </c>
      <c r="DD20">
        <f>SUMIF(DeadRaw!$B:$B,$B20,DeadRaw!DF:DF)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20</v>
      </c>
      <c r="BV21">
        <f>SUMIF(DeadRaw!$B:$B,$B21,DeadRaw!BX:BX)</f>
        <v>24</v>
      </c>
      <c r="BW21">
        <f>SUMIF(DeadRaw!$B:$B,$B21,DeadRaw!BY:BY)</f>
        <v>28</v>
      </c>
      <c r="BX21">
        <f>SUMIF(DeadRaw!$B:$B,$B21,DeadRaw!BZ:BZ)</f>
        <v>30</v>
      </c>
      <c r="BY21">
        <f>SUMIF(DeadRaw!$B:$B,$B21,DeadRaw!CA:CA)</f>
        <v>35</v>
      </c>
      <c r="BZ21">
        <f>SUMIF(DeadRaw!$B:$B,$B21,DeadRaw!CB:CB)</f>
        <v>40</v>
      </c>
      <c r="CA21">
        <f>SUMIF(DeadRaw!$B:$B,$B21,DeadRaw!CC:CC)</f>
        <v>45</v>
      </c>
      <c r="CB21">
        <f>SUMIF(DeadRaw!$B:$B,$B21,DeadRaw!CD:CD)</f>
        <v>50</v>
      </c>
      <c r="CC21">
        <f>SUMIF(DeadRaw!$B:$B,$B21,DeadRaw!CE:CE)</f>
        <v>51</v>
      </c>
      <c r="CD21">
        <f>SUMIF(DeadRaw!$B:$B,$B21,DeadRaw!CF:CF)</f>
        <v>54</v>
      </c>
      <c r="CE21">
        <f>SUMIF(DeadRaw!$B:$B,$B21,DeadRaw!CG:CG)</f>
        <v>57</v>
      </c>
      <c r="CF21">
        <f>SUMIF(DeadRaw!$B:$B,$B21,DeadRaw!CH:CH)</f>
        <v>60</v>
      </c>
      <c r="CG21">
        <f>SUMIF(DeadRaw!$B:$B,$B21,DeadRaw!CI:CI)</f>
        <v>61</v>
      </c>
      <c r="CH21">
        <f>SUMIF(DeadRaw!$B:$B,$B21,DeadRaw!CJ:CJ)</f>
        <v>62</v>
      </c>
      <c r="CI21">
        <f>SUMIF(DeadRaw!$B:$B,$B21,DeadRaw!CK:CK)</f>
        <v>63</v>
      </c>
      <c r="CJ21">
        <f>SUMIF(DeadRaw!$B:$B,$B21,DeadRaw!CL:CL)</f>
        <v>63</v>
      </c>
      <c r="CK21">
        <f>SUMIF(DeadRaw!$B:$B,$B21,DeadRaw!CM:CM)</f>
        <v>66</v>
      </c>
      <c r="CL21">
        <f>SUMIF(DeadRaw!$B:$B,$B21,DeadRaw!CN:CN)</f>
        <v>67</v>
      </c>
      <c r="CM21">
        <f>SUMIF(DeadRaw!$B:$B,$B21,DeadRaw!CO:CO)</f>
        <v>67</v>
      </c>
      <c r="CN21">
        <f>SUMIF(DeadRaw!$B:$B,$B21,DeadRaw!CP:CP)</f>
        <v>67</v>
      </c>
      <c r="CO21">
        <f>SUMIF(DeadRaw!$B:$B,$B21,DeadRaw!CQ:CQ)</f>
        <v>0</v>
      </c>
      <c r="CP21">
        <f>SUMIF(DeadRaw!$B:$B,$B21,DeadRaw!CR:CR)</f>
        <v>0</v>
      </c>
      <c r="CQ21">
        <f>SUMIF(DeadRaw!$B:$B,$B21,DeadRaw!CS:CS)</f>
        <v>0</v>
      </c>
      <c r="CR21">
        <f>SUMIF(DeadRaw!$B:$B,$B21,DeadRaw!CT:CT)</f>
        <v>0</v>
      </c>
      <c r="CS21">
        <f>SUMIF(DeadRaw!$B:$B,$B21,DeadRaw!CU:CU)</f>
        <v>0</v>
      </c>
      <c r="CT21">
        <f>SUMIF(DeadRaw!$B:$B,$B21,DeadRaw!CV:CV)</f>
        <v>0</v>
      </c>
      <c r="CU21">
        <f>SUMIF(DeadRaw!$B:$B,$B21,DeadRaw!CW:CW)</f>
        <v>0</v>
      </c>
      <c r="CV21">
        <f>SUMIF(DeadRaw!$B:$B,$B21,DeadRaw!CX:CX)</f>
        <v>0</v>
      </c>
      <c r="CW21">
        <f>SUMIF(DeadRaw!$B:$B,$B21,DeadRaw!CY:CY)</f>
        <v>0</v>
      </c>
      <c r="CX21">
        <f>SUMIF(DeadRaw!$B:$B,$B21,DeadRaw!CZ:CZ)</f>
        <v>0</v>
      </c>
      <c r="CY21">
        <f>SUMIF(DeadRaw!$B:$B,$B21,DeadRaw!DA:DA)</f>
        <v>0</v>
      </c>
      <c r="CZ21">
        <f>SUMIF(DeadRaw!$B:$B,$B21,DeadRaw!DB:DB)</f>
        <v>0</v>
      </c>
      <c r="DA21">
        <f>SUMIF(DeadRaw!$B:$B,$B21,DeadRaw!DC:DC)</f>
        <v>0</v>
      </c>
      <c r="DB21">
        <f>SUMIF(DeadRaw!$B:$B,$B21,DeadRaw!DD:DD)</f>
        <v>0</v>
      </c>
      <c r="DC21">
        <f>SUMIF(DeadRaw!$B:$B,$B21,DeadRaw!DE:DE)</f>
        <v>0</v>
      </c>
      <c r="DD21">
        <f>SUMIF(DeadRaw!$B:$B,$B21,DeadRaw!DF:DF)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3</v>
      </c>
      <c r="BV22">
        <f>SUMIF(DeadRaw!$B:$B,$B22,DeadRaw!BX:BX)</f>
        <v>4</v>
      </c>
      <c r="BW22">
        <f>SUMIF(DeadRaw!$B:$B,$B22,DeadRaw!BY:BY)</f>
        <v>5</v>
      </c>
      <c r="BX22">
        <f>SUMIF(DeadRaw!$B:$B,$B22,DeadRaw!BZ:BZ)</f>
        <v>6</v>
      </c>
      <c r="BY22">
        <f>SUMIF(DeadRaw!$B:$B,$B22,DeadRaw!CA:CA)</f>
        <v>6</v>
      </c>
      <c r="BZ22">
        <f>SUMIF(DeadRaw!$B:$B,$B22,DeadRaw!CB:CB)</f>
        <v>6</v>
      </c>
      <c r="CA22">
        <f>SUMIF(DeadRaw!$B:$B,$B22,DeadRaw!CC:CC)</f>
        <v>6</v>
      </c>
      <c r="CB22">
        <f>SUMIF(DeadRaw!$B:$B,$B22,DeadRaw!CD:CD)</f>
        <v>6</v>
      </c>
      <c r="CC22">
        <f>SUMIF(DeadRaw!$B:$B,$B22,DeadRaw!CE:CE)</f>
        <v>6</v>
      </c>
      <c r="CD22">
        <f>SUMIF(DeadRaw!$B:$B,$B22,DeadRaw!CF:CF)</f>
        <v>7</v>
      </c>
      <c r="CE22">
        <f>SUMIF(DeadRaw!$B:$B,$B22,DeadRaw!CG:CG)</f>
        <v>8</v>
      </c>
      <c r="CF22">
        <f>SUMIF(DeadRaw!$B:$B,$B22,DeadRaw!CH:CH)</f>
        <v>8</v>
      </c>
      <c r="CG22">
        <f>SUMIF(DeadRaw!$B:$B,$B22,DeadRaw!CI:CI)</f>
        <v>9</v>
      </c>
      <c r="CH22">
        <f>SUMIF(DeadRaw!$B:$B,$B22,DeadRaw!CJ:CJ)</f>
        <v>10</v>
      </c>
      <c r="CI22">
        <f>SUMIF(DeadRaw!$B:$B,$B22,DeadRaw!CK:CK)</f>
        <v>10</v>
      </c>
      <c r="CJ22">
        <f>SUMIF(DeadRaw!$B:$B,$B22,DeadRaw!CL:CL)</f>
        <v>10</v>
      </c>
      <c r="CK22">
        <f>SUMIF(DeadRaw!$B:$B,$B22,DeadRaw!CM:CM)</f>
        <v>11</v>
      </c>
      <c r="CL22">
        <f>SUMIF(DeadRaw!$B:$B,$B22,DeadRaw!CN:CN)</f>
        <v>11</v>
      </c>
      <c r="CM22">
        <f>SUMIF(DeadRaw!$B:$B,$B22,DeadRaw!CO:CO)</f>
        <v>11</v>
      </c>
      <c r="CN22">
        <f>SUMIF(DeadRaw!$B:$B,$B22,DeadRaw!CP:CP)</f>
        <v>11</v>
      </c>
      <c r="CO22">
        <f>SUMIF(DeadRaw!$B:$B,$B22,DeadRaw!CQ:CQ)</f>
        <v>0</v>
      </c>
      <c r="CP22">
        <f>SUMIF(DeadRaw!$B:$B,$B22,DeadRaw!CR:CR)</f>
        <v>0</v>
      </c>
      <c r="CQ22">
        <f>SUMIF(DeadRaw!$B:$B,$B22,DeadRaw!CS:CS)</f>
        <v>0</v>
      </c>
      <c r="CR22">
        <f>SUMIF(DeadRaw!$B:$B,$B22,DeadRaw!CT:CT)</f>
        <v>0</v>
      </c>
      <c r="CS22">
        <f>SUMIF(DeadRaw!$B:$B,$B22,DeadRaw!CU:CU)</f>
        <v>0</v>
      </c>
      <c r="CT22">
        <f>SUMIF(DeadRaw!$B:$B,$B22,DeadRaw!CV:CV)</f>
        <v>0</v>
      </c>
      <c r="CU22">
        <f>SUMIF(DeadRaw!$B:$B,$B22,DeadRaw!CW:CW)</f>
        <v>0</v>
      </c>
      <c r="CV22">
        <f>SUMIF(DeadRaw!$B:$B,$B22,DeadRaw!CX:CX)</f>
        <v>0</v>
      </c>
      <c r="CW22">
        <f>SUMIF(DeadRaw!$B:$B,$B22,DeadRaw!CY:CY)</f>
        <v>0</v>
      </c>
      <c r="CX22">
        <f>SUMIF(DeadRaw!$B:$B,$B22,DeadRaw!CZ:CZ)</f>
        <v>0</v>
      </c>
      <c r="CY22">
        <f>SUMIF(DeadRaw!$B:$B,$B22,DeadRaw!DA:DA)</f>
        <v>0</v>
      </c>
      <c r="CZ22">
        <f>SUMIF(DeadRaw!$B:$B,$B22,DeadRaw!DB:DB)</f>
        <v>0</v>
      </c>
      <c r="DA22">
        <f>SUMIF(DeadRaw!$B:$B,$B22,DeadRaw!DC:DC)</f>
        <v>0</v>
      </c>
      <c r="DB22">
        <f>SUMIF(DeadRaw!$B:$B,$B22,DeadRaw!DD:DD)</f>
        <v>0</v>
      </c>
      <c r="DC22">
        <f>SUMIF(DeadRaw!$B:$B,$B22,DeadRaw!DE:DE)</f>
        <v>0</v>
      </c>
      <c r="DD22">
        <f>SUMIF(DeadRaw!$B:$B,$B22,DeadRaw!DF:DF)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45</v>
      </c>
      <c r="BV23">
        <f>SUMIF(DeadRaw!$B:$B,$B23,DeadRaw!BX:BX)</f>
        <v>50</v>
      </c>
      <c r="BW23">
        <f>SUMIF(DeadRaw!$B:$B,$B23,DeadRaw!BY:BY)</f>
        <v>53</v>
      </c>
      <c r="BX23">
        <f>SUMIF(DeadRaw!$B:$B,$B23,DeadRaw!BZ:BZ)</f>
        <v>57</v>
      </c>
      <c r="BY23">
        <f>SUMIF(DeadRaw!$B:$B,$B23,DeadRaw!CA:CA)</f>
        <v>61</v>
      </c>
      <c r="BZ23">
        <f>SUMIF(DeadRaw!$B:$B,$B23,DeadRaw!CB:CB)</f>
        <v>62</v>
      </c>
      <c r="CA23">
        <f>SUMIF(DeadRaw!$B:$B,$B23,DeadRaw!CC:CC)</f>
        <v>63</v>
      </c>
      <c r="CB23">
        <f>SUMIF(DeadRaw!$B:$B,$B23,DeadRaw!CD:CD)</f>
        <v>65</v>
      </c>
      <c r="CC23">
        <f>SUMIF(DeadRaw!$B:$B,$B23,DeadRaw!CE:CE)</f>
        <v>67</v>
      </c>
      <c r="CD23">
        <f>SUMIF(DeadRaw!$B:$B,$B23,DeadRaw!CF:CF)</f>
        <v>70</v>
      </c>
      <c r="CE23">
        <f>SUMIF(DeadRaw!$B:$B,$B23,DeadRaw!CG:CG)</f>
        <v>73</v>
      </c>
      <c r="CF23">
        <f>SUMIF(DeadRaw!$B:$B,$B23,DeadRaw!CH:CH)</f>
        <v>76</v>
      </c>
      <c r="CG23">
        <f>SUMIF(DeadRaw!$B:$B,$B23,DeadRaw!CI:CI)</f>
        <v>77</v>
      </c>
      <c r="CH23">
        <f>SUMIF(DeadRaw!$B:$B,$B23,DeadRaw!CJ:CJ)</f>
        <v>82</v>
      </c>
      <c r="CI23">
        <f>SUMIF(DeadRaw!$B:$B,$B23,DeadRaw!CK:CK)</f>
        <v>83</v>
      </c>
      <c r="CJ23">
        <f>SUMIF(DeadRaw!$B:$B,$B23,DeadRaw!CL:CL)</f>
        <v>84</v>
      </c>
      <c r="CK23">
        <f>SUMIF(DeadRaw!$B:$B,$B23,DeadRaw!CM:CM)</f>
        <v>86</v>
      </c>
      <c r="CL23">
        <f>SUMIF(DeadRaw!$B:$B,$B23,DeadRaw!CN:CN)</f>
        <v>88</v>
      </c>
      <c r="CM23">
        <f>SUMIF(DeadRaw!$B:$B,$B23,DeadRaw!CO:CO)</f>
        <v>89</v>
      </c>
      <c r="CN23">
        <f>SUMIF(DeadRaw!$B:$B,$B23,DeadRaw!CP:CP)</f>
        <v>89</v>
      </c>
      <c r="CO23">
        <f>SUMIF(DeadRaw!$B:$B,$B23,DeadRaw!CQ:CQ)</f>
        <v>0</v>
      </c>
      <c r="CP23">
        <f>SUMIF(DeadRaw!$B:$B,$B23,DeadRaw!CR:CR)</f>
        <v>0</v>
      </c>
      <c r="CQ23">
        <f>SUMIF(DeadRaw!$B:$B,$B23,DeadRaw!CS:CS)</f>
        <v>0</v>
      </c>
      <c r="CR23">
        <f>SUMIF(DeadRaw!$B:$B,$B23,DeadRaw!CT:CT)</f>
        <v>0</v>
      </c>
      <c r="CS23">
        <f>SUMIF(DeadRaw!$B:$B,$B23,DeadRaw!CU:CU)</f>
        <v>0</v>
      </c>
      <c r="CT23">
        <f>SUMIF(DeadRaw!$B:$B,$B23,DeadRaw!CV:CV)</f>
        <v>0</v>
      </c>
      <c r="CU23">
        <f>SUMIF(DeadRaw!$B:$B,$B23,DeadRaw!CW:CW)</f>
        <v>0</v>
      </c>
      <c r="CV23">
        <f>SUMIF(DeadRaw!$B:$B,$B23,DeadRaw!CX:CX)</f>
        <v>0</v>
      </c>
      <c r="CW23">
        <f>SUMIF(DeadRaw!$B:$B,$B23,DeadRaw!CY:CY)</f>
        <v>0</v>
      </c>
      <c r="CX23">
        <f>SUMIF(DeadRaw!$B:$B,$B23,DeadRaw!CZ:CZ)</f>
        <v>0</v>
      </c>
      <c r="CY23">
        <f>SUMIF(DeadRaw!$B:$B,$B23,DeadRaw!DA:DA)</f>
        <v>0</v>
      </c>
      <c r="CZ23">
        <f>SUMIF(DeadRaw!$B:$B,$B23,DeadRaw!DB:DB)</f>
        <v>0</v>
      </c>
      <c r="DA23">
        <f>SUMIF(DeadRaw!$B:$B,$B23,DeadRaw!DC:DC)</f>
        <v>0</v>
      </c>
      <c r="DB23">
        <f>SUMIF(DeadRaw!$B:$B,$B23,DeadRaw!DD:DD)</f>
        <v>0</v>
      </c>
      <c r="DC23">
        <f>SUMIF(DeadRaw!$B:$B,$B23,DeadRaw!DE:DE)</f>
        <v>0</v>
      </c>
      <c r="DD23">
        <f>SUMIF(DeadRaw!$B:$B,$B23,DeadRaw!DF:DF)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109</v>
      </c>
      <c r="BV24">
        <f>SUMIF(DeadRaw!$B:$B,$B24,DeadRaw!BX:BX)</f>
        <v>139</v>
      </c>
      <c r="BW24">
        <f>SUMIF(DeadRaw!$B:$B,$B24,DeadRaw!BY:BY)</f>
        <v>179</v>
      </c>
      <c r="BX24">
        <f>SUMIF(DeadRaw!$B:$B,$B24,DeadRaw!BZ:BZ)</f>
        <v>218</v>
      </c>
      <c r="BY24">
        <f>SUMIF(DeadRaw!$B:$B,$B24,DeadRaw!CA:CA)</f>
        <v>259</v>
      </c>
      <c r="BZ24">
        <f>SUMIF(DeadRaw!$B:$B,$B24,DeadRaw!CB:CB)</f>
        <v>339</v>
      </c>
      <c r="CA24">
        <f>SUMIF(DeadRaw!$B:$B,$B24,DeadRaw!CC:CC)</f>
        <v>375</v>
      </c>
      <c r="CB24">
        <f>SUMIF(DeadRaw!$B:$B,$B24,DeadRaw!CD:CD)</f>
        <v>407</v>
      </c>
      <c r="CC24">
        <f>SUMIF(DeadRaw!$B:$B,$B24,DeadRaw!CE:CE)</f>
        <v>503</v>
      </c>
      <c r="CD24">
        <f>SUMIF(DeadRaw!$B:$B,$B24,DeadRaw!CF:CF)</f>
        <v>557</v>
      </c>
      <c r="CE24">
        <f>SUMIF(DeadRaw!$B:$B,$B24,DeadRaw!CG:CG)</f>
        <v>654</v>
      </c>
      <c r="CF24">
        <f>SUMIF(DeadRaw!$B:$B,$B24,DeadRaw!CH:CH)</f>
        <v>714</v>
      </c>
      <c r="CG24">
        <f>SUMIF(DeadRaw!$B:$B,$B24,DeadRaw!CI:CI)</f>
        <v>779</v>
      </c>
      <c r="CH24">
        <f>SUMIF(DeadRaw!$B:$B,$B24,DeadRaw!CJ:CJ)</f>
        <v>899</v>
      </c>
      <c r="CI24">
        <f>SUMIF(DeadRaw!$B:$B,$B24,DeadRaw!CK:CK)</f>
        <v>1006</v>
      </c>
      <c r="CJ24">
        <f>SUMIF(DeadRaw!$B:$B,$B24,DeadRaw!CL:CL)</f>
        <v>1257</v>
      </c>
      <c r="CK24">
        <f>SUMIF(DeadRaw!$B:$B,$B24,DeadRaw!CM:CM)</f>
        <v>1354</v>
      </c>
      <c r="CL24">
        <f>SUMIF(DeadRaw!$B:$B,$B24,DeadRaw!CN:CN)</f>
        <v>1399</v>
      </c>
      <c r="CM24">
        <f>SUMIF(DeadRaw!$B:$B,$B24,DeadRaw!CO:CO)</f>
        <v>1563</v>
      </c>
      <c r="CN24">
        <f>SUMIF(DeadRaw!$B:$B,$B24,DeadRaw!CP:CP)</f>
        <v>1725</v>
      </c>
      <c r="CO24">
        <f>SUMIF(DeadRaw!$B:$B,$B24,DeadRaw!CQ:CQ)</f>
        <v>0</v>
      </c>
      <c r="CP24">
        <f>SUMIF(DeadRaw!$B:$B,$B24,DeadRaw!CR:CR)</f>
        <v>0</v>
      </c>
      <c r="CQ24">
        <f>SUMIF(DeadRaw!$B:$B,$B24,DeadRaw!CS:CS)</f>
        <v>0</v>
      </c>
      <c r="CR24">
        <f>SUMIF(DeadRaw!$B:$B,$B24,DeadRaw!CT:CT)</f>
        <v>0</v>
      </c>
      <c r="CS24">
        <f>SUMIF(DeadRaw!$B:$B,$B24,DeadRaw!CU:CU)</f>
        <v>0</v>
      </c>
      <c r="CT24">
        <f>SUMIF(DeadRaw!$B:$B,$B24,DeadRaw!CV:CV)</f>
        <v>0</v>
      </c>
      <c r="CU24">
        <f>SUMIF(DeadRaw!$B:$B,$B24,DeadRaw!CW:CW)</f>
        <v>0</v>
      </c>
      <c r="CV24">
        <f>SUMIF(DeadRaw!$B:$B,$B24,DeadRaw!CX:CX)</f>
        <v>0</v>
      </c>
      <c r="CW24">
        <f>SUMIF(DeadRaw!$B:$B,$B24,DeadRaw!CY:CY)</f>
        <v>0</v>
      </c>
      <c r="CX24">
        <f>SUMIF(DeadRaw!$B:$B,$B24,DeadRaw!CZ:CZ)</f>
        <v>0</v>
      </c>
      <c r="CY24">
        <f>SUMIF(DeadRaw!$B:$B,$B24,DeadRaw!DA:DA)</f>
        <v>0</v>
      </c>
      <c r="CZ24">
        <f>SUMIF(DeadRaw!$B:$B,$B24,DeadRaw!DB:DB)</f>
        <v>0</v>
      </c>
      <c r="DA24">
        <f>SUMIF(DeadRaw!$B:$B,$B24,DeadRaw!DC:DC)</f>
        <v>0</v>
      </c>
      <c r="DB24">
        <f>SUMIF(DeadRaw!$B:$B,$B24,DeadRaw!DD:DD)</f>
        <v>0</v>
      </c>
      <c r="DC24">
        <f>SUMIF(DeadRaw!$B:$B,$B24,DeadRaw!DE:DE)</f>
        <v>0</v>
      </c>
      <c r="DD24">
        <f>SUMIF(DeadRaw!$B:$B,$B24,DeadRaw!DF:DF)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50</v>
      </c>
      <c r="BV25">
        <f>SUMIF(DeadRaw!$B:$B,$B25,DeadRaw!BX:BX)</f>
        <v>53</v>
      </c>
      <c r="BW25">
        <f>SUMIF(DeadRaw!$B:$B,$B25,DeadRaw!BY:BY)</f>
        <v>63</v>
      </c>
      <c r="BX25">
        <f>SUMIF(DeadRaw!$B:$B,$B25,DeadRaw!BZ:BZ)</f>
        <v>68</v>
      </c>
      <c r="BY25">
        <f>SUMIF(DeadRaw!$B:$B,$B25,DeadRaw!CA:CA)</f>
        <v>73</v>
      </c>
      <c r="BZ25">
        <f>SUMIF(DeadRaw!$B:$B,$B25,DeadRaw!CB:CB)</f>
        <v>79</v>
      </c>
      <c r="CA25">
        <f>SUMIF(DeadRaw!$B:$B,$B25,DeadRaw!CC:CC)</f>
        <v>81</v>
      </c>
      <c r="CB25">
        <f>SUMIF(DeadRaw!$B:$B,$B25,DeadRaw!CD:CD)</f>
        <v>83</v>
      </c>
      <c r="CC25">
        <f>SUMIF(DeadRaw!$B:$B,$B25,DeadRaw!CE:CE)</f>
        <v>87</v>
      </c>
      <c r="CD25">
        <f>SUMIF(DeadRaw!$B:$B,$B25,DeadRaw!CF:CF)</f>
        <v>92</v>
      </c>
      <c r="CE25">
        <f>SUMIF(DeadRaw!$B:$B,$B25,DeadRaw!CG:CG)</f>
        <v>93</v>
      </c>
      <c r="CF25">
        <f>SUMIF(DeadRaw!$B:$B,$B25,DeadRaw!CH:CH)</f>
        <v>98</v>
      </c>
      <c r="CG25">
        <f>SUMIF(DeadRaw!$B:$B,$B25,DeadRaw!CI:CI)</f>
        <v>99</v>
      </c>
      <c r="CH25">
        <f>SUMIF(DeadRaw!$B:$B,$B25,DeadRaw!CJ:CJ)</f>
        <v>101</v>
      </c>
      <c r="CI25">
        <f>SUMIF(DeadRaw!$B:$B,$B25,DeadRaw!CK:CK)</f>
        <v>102</v>
      </c>
      <c r="CJ25">
        <f>SUMIF(DeadRaw!$B:$B,$B25,DeadRaw!CL:CL)</f>
        <v>105</v>
      </c>
      <c r="CK25">
        <f>SUMIF(DeadRaw!$B:$B,$B25,DeadRaw!CM:CM)</f>
        <v>108</v>
      </c>
      <c r="CL25">
        <f>SUMIF(DeadRaw!$B:$B,$B25,DeadRaw!CN:CN)</f>
        <v>110</v>
      </c>
      <c r="CM25">
        <f>SUMIF(DeadRaw!$B:$B,$B25,DeadRaw!CO:CO)</f>
        <v>113</v>
      </c>
      <c r="CN25">
        <f>SUMIF(DeadRaw!$B:$B,$B25,DeadRaw!CP:CP)</f>
        <v>116</v>
      </c>
      <c r="CO25">
        <f>SUMIF(DeadRaw!$B:$B,$B25,DeadRaw!CQ:CQ)</f>
        <v>0</v>
      </c>
      <c r="CP25">
        <f>SUMIF(DeadRaw!$B:$B,$B25,DeadRaw!CR:CR)</f>
        <v>0</v>
      </c>
      <c r="CQ25">
        <f>SUMIF(DeadRaw!$B:$B,$B25,DeadRaw!CS:CS)</f>
        <v>0</v>
      </c>
      <c r="CR25">
        <f>SUMIF(DeadRaw!$B:$B,$B25,DeadRaw!CT:CT)</f>
        <v>0</v>
      </c>
      <c r="CS25">
        <f>SUMIF(DeadRaw!$B:$B,$B25,DeadRaw!CU:CU)</f>
        <v>0</v>
      </c>
      <c r="CT25">
        <f>SUMIF(DeadRaw!$B:$B,$B25,DeadRaw!CV:CV)</f>
        <v>0</v>
      </c>
      <c r="CU25">
        <f>SUMIF(DeadRaw!$B:$B,$B25,DeadRaw!CW:CW)</f>
        <v>0</v>
      </c>
      <c r="CV25">
        <f>SUMIF(DeadRaw!$B:$B,$B25,DeadRaw!CX:CX)</f>
        <v>0</v>
      </c>
      <c r="CW25">
        <f>SUMIF(DeadRaw!$B:$B,$B25,DeadRaw!CY:CY)</f>
        <v>0</v>
      </c>
      <c r="CX25">
        <f>SUMIF(DeadRaw!$B:$B,$B25,DeadRaw!CZ:CZ)</f>
        <v>0</v>
      </c>
      <c r="CY25">
        <f>SUMIF(DeadRaw!$B:$B,$B25,DeadRaw!DA:DA)</f>
        <v>0</v>
      </c>
      <c r="CZ25">
        <f>SUMIF(DeadRaw!$B:$B,$B25,DeadRaw!DB:DB)</f>
        <v>0</v>
      </c>
      <c r="DA25">
        <f>SUMIF(DeadRaw!$B:$B,$B25,DeadRaw!DC:DC)</f>
        <v>0</v>
      </c>
      <c r="DB25">
        <f>SUMIF(DeadRaw!$B:$B,$B25,DeadRaw!DD:DD)</f>
        <v>0</v>
      </c>
      <c r="DC25">
        <f>SUMIF(DeadRaw!$B:$B,$B25,DeadRaw!DE:DE)</f>
        <v>0</v>
      </c>
      <c r="DD25">
        <f>SUMIF(DeadRaw!$B:$B,$B25,DeadRaw!DF:DF)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4</v>
      </c>
      <c r="BV26">
        <f>SUMIF(DeadRaw!$B:$B,$B26,DeadRaw!BX:BX)</f>
        <v>4</v>
      </c>
      <c r="BW26">
        <f>SUMIF(DeadRaw!$B:$B,$B26,DeadRaw!BY:BY)</f>
        <v>4</v>
      </c>
      <c r="BX26">
        <f>SUMIF(DeadRaw!$B:$B,$B26,DeadRaw!BZ:BZ)</f>
        <v>4</v>
      </c>
      <c r="BY26">
        <f>SUMIF(DeadRaw!$B:$B,$B26,DeadRaw!CA:CA)</f>
        <v>4</v>
      </c>
      <c r="BZ26">
        <f>SUMIF(DeadRaw!$B:$B,$B26,DeadRaw!CB:CB)</f>
        <v>4</v>
      </c>
      <c r="CA26">
        <f>SUMIF(DeadRaw!$B:$B,$B26,DeadRaw!CC:CC)</f>
        <v>5</v>
      </c>
      <c r="CB26">
        <f>SUMIF(DeadRaw!$B:$B,$B26,DeadRaw!CD:CD)</f>
        <v>5</v>
      </c>
      <c r="CC26">
        <f>SUMIF(DeadRaw!$B:$B,$B26,DeadRaw!CE:CE)</f>
        <v>5</v>
      </c>
      <c r="CD26">
        <f>SUMIF(DeadRaw!$B:$B,$B26,DeadRaw!CF:CF)</f>
        <v>6</v>
      </c>
      <c r="CE26">
        <f>SUMIF(DeadRaw!$B:$B,$B26,DeadRaw!CG:CG)</f>
        <v>6</v>
      </c>
      <c r="CF26">
        <f>SUMIF(DeadRaw!$B:$B,$B26,DeadRaw!CH:CH)</f>
        <v>6</v>
      </c>
      <c r="CG26">
        <f>SUMIF(DeadRaw!$B:$B,$B26,DeadRaw!CI:CI)</f>
        <v>6</v>
      </c>
      <c r="CH26">
        <f>SUMIF(DeadRaw!$B:$B,$B26,DeadRaw!CJ:CJ)</f>
        <v>7</v>
      </c>
      <c r="CI26">
        <f>SUMIF(DeadRaw!$B:$B,$B26,DeadRaw!CK:CK)</f>
        <v>7</v>
      </c>
      <c r="CJ26">
        <f>SUMIF(DeadRaw!$B:$B,$B26,DeadRaw!CL:CL)</f>
        <v>7</v>
      </c>
      <c r="CK26">
        <f>SUMIF(DeadRaw!$B:$B,$B26,DeadRaw!CM:CM)</f>
        <v>7</v>
      </c>
      <c r="CL26">
        <f>SUMIF(DeadRaw!$B:$B,$B26,DeadRaw!CN:CN)</f>
        <v>7</v>
      </c>
      <c r="CM26">
        <f>SUMIF(DeadRaw!$B:$B,$B26,DeadRaw!CO:CO)</f>
        <v>7</v>
      </c>
      <c r="CN26">
        <f>SUMIF(DeadRaw!$B:$B,$B26,DeadRaw!CP:CP)</f>
        <v>7</v>
      </c>
      <c r="CO26">
        <f>SUMIF(DeadRaw!$B:$B,$B26,DeadRaw!CQ:CQ)</f>
        <v>0</v>
      </c>
      <c r="CP26">
        <f>SUMIF(DeadRaw!$B:$B,$B26,DeadRaw!CR:CR)</f>
        <v>0</v>
      </c>
      <c r="CQ26">
        <f>SUMIF(DeadRaw!$B:$B,$B26,DeadRaw!CS:CS)</f>
        <v>0</v>
      </c>
      <c r="CR26">
        <f>SUMIF(DeadRaw!$B:$B,$B26,DeadRaw!CT:CT)</f>
        <v>0</v>
      </c>
      <c r="CS26">
        <f>SUMIF(DeadRaw!$B:$B,$B26,DeadRaw!CU:CU)</f>
        <v>0</v>
      </c>
      <c r="CT26">
        <f>SUMIF(DeadRaw!$B:$B,$B26,DeadRaw!CV:CV)</f>
        <v>0</v>
      </c>
      <c r="CU26">
        <f>SUMIF(DeadRaw!$B:$B,$B26,DeadRaw!CW:CW)</f>
        <v>0</v>
      </c>
      <c r="CV26">
        <f>SUMIF(DeadRaw!$B:$B,$B26,DeadRaw!CX:CX)</f>
        <v>0</v>
      </c>
      <c r="CW26">
        <f>SUMIF(DeadRaw!$B:$B,$B26,DeadRaw!CY:CY)</f>
        <v>0</v>
      </c>
      <c r="CX26">
        <f>SUMIF(DeadRaw!$B:$B,$B26,DeadRaw!CZ:CZ)</f>
        <v>0</v>
      </c>
      <c r="CY26">
        <f>SUMIF(DeadRaw!$B:$B,$B26,DeadRaw!DA:DA)</f>
        <v>0</v>
      </c>
      <c r="CZ26">
        <f>SUMIF(DeadRaw!$B:$B,$B26,DeadRaw!DB:DB)</f>
        <v>0</v>
      </c>
      <c r="DA26">
        <f>SUMIF(DeadRaw!$B:$B,$B26,DeadRaw!DC:DC)</f>
        <v>0</v>
      </c>
      <c r="DB26">
        <f>SUMIF(DeadRaw!$B:$B,$B26,DeadRaw!DD:DD)</f>
        <v>0</v>
      </c>
      <c r="DC26">
        <f>SUMIF(DeadRaw!$B:$B,$B26,DeadRaw!DE:DE)</f>
        <v>0</v>
      </c>
      <c r="DD26">
        <f>SUMIF(DeadRaw!$B:$B,$B26,DeadRaw!DF:DF)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26</v>
      </c>
      <c r="BV27">
        <f>SUMIF(DeadRaw!$B:$B,$B27,DeadRaw!BX:BX)</f>
        <v>36</v>
      </c>
      <c r="BW27">
        <f>SUMIF(DeadRaw!$B:$B,$B27,DeadRaw!BY:BY)</f>
        <v>40</v>
      </c>
      <c r="BX27">
        <f>SUMIF(DeadRaw!$B:$B,$B27,DeadRaw!BZ:BZ)</f>
        <v>44</v>
      </c>
      <c r="BY27">
        <f>SUMIF(DeadRaw!$B:$B,$B27,DeadRaw!CA:CA)</f>
        <v>49</v>
      </c>
      <c r="BZ27">
        <f>SUMIF(DeadRaw!$B:$B,$B27,DeadRaw!CB:CB)</f>
        <v>57</v>
      </c>
      <c r="CA27">
        <f>SUMIF(DeadRaw!$B:$B,$B27,DeadRaw!CC:CC)</f>
        <v>65</v>
      </c>
      <c r="CB27">
        <f>SUMIF(DeadRaw!$B:$B,$B27,DeadRaw!CD:CD)</f>
        <v>73</v>
      </c>
      <c r="CC27">
        <f>SUMIF(DeadRaw!$B:$B,$B27,DeadRaw!CE:CE)</f>
        <v>86</v>
      </c>
      <c r="CD27">
        <f>SUMIF(DeadRaw!$B:$B,$B27,DeadRaw!CF:CF)</f>
        <v>95</v>
      </c>
      <c r="CE27">
        <f>SUMIF(DeadRaw!$B:$B,$B27,DeadRaw!CG:CG)</f>
        <v>101</v>
      </c>
      <c r="CF27">
        <f>SUMIF(DeadRaw!$B:$B,$B27,DeadRaw!CH:CH)</f>
        <v>103</v>
      </c>
      <c r="CG27">
        <f>SUMIF(DeadRaw!$B:$B,$B27,DeadRaw!CI:CI)</f>
        <v>116</v>
      </c>
      <c r="CH27">
        <f>SUMIF(DeadRaw!$B:$B,$B27,DeadRaw!CJ:CJ)</f>
        <v>123</v>
      </c>
      <c r="CI27">
        <f>SUMIF(DeadRaw!$B:$B,$B27,DeadRaw!CK:CK)</f>
        <v>130</v>
      </c>
      <c r="CJ27">
        <f>SUMIF(DeadRaw!$B:$B,$B27,DeadRaw!CL:CL)</f>
        <v>142</v>
      </c>
      <c r="CK27">
        <f>SUMIF(DeadRaw!$B:$B,$B27,DeadRaw!CM:CM)</f>
        <v>151</v>
      </c>
      <c r="CL27">
        <f>SUMIF(DeadRaw!$B:$B,$B27,DeadRaw!CN:CN)</f>
        <v>164</v>
      </c>
      <c r="CM27">
        <f>SUMIF(DeadRaw!$B:$B,$B27,DeadRaw!CO:CO)</f>
        <v>172</v>
      </c>
      <c r="CN27">
        <f>SUMIF(DeadRaw!$B:$B,$B27,DeadRaw!CP:CP)</f>
        <v>177</v>
      </c>
      <c r="CO27">
        <f>SUMIF(DeadRaw!$B:$B,$B27,DeadRaw!CQ:CQ)</f>
        <v>0</v>
      </c>
      <c r="CP27">
        <f>SUMIF(DeadRaw!$B:$B,$B27,DeadRaw!CR:CR)</f>
        <v>0</v>
      </c>
      <c r="CQ27">
        <f>SUMIF(DeadRaw!$B:$B,$B27,DeadRaw!CS:CS)</f>
        <v>0</v>
      </c>
      <c r="CR27">
        <f>SUMIF(DeadRaw!$B:$B,$B27,DeadRaw!CT:CT)</f>
        <v>0</v>
      </c>
      <c r="CS27">
        <f>SUMIF(DeadRaw!$B:$B,$B27,DeadRaw!CU:CU)</f>
        <v>0</v>
      </c>
      <c r="CT27">
        <f>SUMIF(DeadRaw!$B:$B,$B27,DeadRaw!CV:CV)</f>
        <v>0</v>
      </c>
      <c r="CU27">
        <f>SUMIF(DeadRaw!$B:$B,$B27,DeadRaw!CW:CW)</f>
        <v>0</v>
      </c>
      <c r="CV27">
        <f>SUMIF(DeadRaw!$B:$B,$B27,DeadRaw!CX:CX)</f>
        <v>0</v>
      </c>
      <c r="CW27">
        <f>SUMIF(DeadRaw!$B:$B,$B27,DeadRaw!CY:CY)</f>
        <v>0</v>
      </c>
      <c r="CX27">
        <f>SUMIF(DeadRaw!$B:$B,$B27,DeadRaw!CZ:CZ)</f>
        <v>0</v>
      </c>
      <c r="CY27">
        <f>SUMIF(DeadRaw!$B:$B,$B27,DeadRaw!DA:DA)</f>
        <v>0</v>
      </c>
      <c r="CZ27">
        <f>SUMIF(DeadRaw!$B:$B,$B27,DeadRaw!DB:DB)</f>
        <v>0</v>
      </c>
      <c r="DA27">
        <f>SUMIF(DeadRaw!$B:$B,$B27,DeadRaw!DC:DC)</f>
        <v>0</v>
      </c>
      <c r="DB27">
        <f>SUMIF(DeadRaw!$B:$B,$B27,DeadRaw!DD:DD)</f>
        <v>0</v>
      </c>
      <c r="DC27">
        <f>SUMIF(DeadRaw!$B:$B,$B27,DeadRaw!DE:DE)</f>
        <v>0</v>
      </c>
      <c r="DD27">
        <f>SUMIF(DeadRaw!$B:$B,$B27,DeadRaw!DF:DF)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17</v>
      </c>
      <c r="BV28">
        <f>SUMIF(DeadRaw!$B:$B,$B28,DeadRaw!BX:BX)</f>
        <v>19</v>
      </c>
      <c r="BW28">
        <f>SUMIF(DeadRaw!$B:$B,$B28,DeadRaw!BY:BY)</f>
        <v>20</v>
      </c>
      <c r="BX28">
        <f>SUMIF(DeadRaw!$B:$B,$B28,DeadRaw!BZ:BZ)</f>
        <v>25</v>
      </c>
      <c r="BY28">
        <f>SUMIF(DeadRaw!$B:$B,$B28,DeadRaw!CA:CA)</f>
        <v>28</v>
      </c>
      <c r="BZ28">
        <f>SUMIF(DeadRaw!$B:$B,$B28,DeadRaw!CB:CB)</f>
        <v>27</v>
      </c>
      <c r="CA28">
        <f>SUMIF(DeadRaw!$B:$B,$B28,DeadRaw!CC:CC)</f>
        <v>34</v>
      </c>
      <c r="CB28">
        <f>SUMIF(DeadRaw!$B:$B,$B28,DeadRaw!CD:CD)</f>
        <v>40</v>
      </c>
      <c r="CC28">
        <f>SUMIF(DeadRaw!$B:$B,$B28,DeadRaw!CE:CE)</f>
        <v>42</v>
      </c>
      <c r="CD28">
        <f>SUMIF(DeadRaw!$B:$B,$B28,DeadRaw!CF:CF)</f>
        <v>48</v>
      </c>
      <c r="CE28">
        <f>SUMIF(DeadRaw!$B:$B,$B28,DeadRaw!CG:CG)</f>
        <v>49</v>
      </c>
      <c r="CF28">
        <f>SUMIF(DeadRaw!$B:$B,$B28,DeadRaw!CH:CH)</f>
        <v>56</v>
      </c>
      <c r="CG28">
        <f>SUMIF(DeadRaw!$B:$B,$B28,DeadRaw!CI:CI)</f>
        <v>59</v>
      </c>
      <c r="CH28">
        <f>SUMIF(DeadRaw!$B:$B,$B28,DeadRaw!CJ:CJ)</f>
        <v>64</v>
      </c>
      <c r="CI28">
        <f>SUMIF(DeadRaw!$B:$B,$B28,DeadRaw!CK:CK)</f>
        <v>72</v>
      </c>
      <c r="CJ28">
        <f>SUMIF(DeadRaw!$B:$B,$B28,DeadRaw!CL:CL)</f>
        <v>75</v>
      </c>
      <c r="CK28">
        <f>SUMIF(DeadRaw!$B:$B,$B28,DeadRaw!CM:CM)</f>
        <v>82</v>
      </c>
      <c r="CL28">
        <f>SUMIF(DeadRaw!$B:$B,$B28,DeadRaw!CN:CN)</f>
        <v>90</v>
      </c>
      <c r="CM28">
        <f>SUMIF(DeadRaw!$B:$B,$B28,DeadRaw!CO:CO)</f>
        <v>94</v>
      </c>
      <c r="CN28">
        <f>SUMIF(DeadRaw!$B:$B,$B28,DeadRaw!CP:CP)</f>
        <v>98</v>
      </c>
      <c r="CO28">
        <f>SUMIF(DeadRaw!$B:$B,$B28,DeadRaw!CQ:CQ)</f>
        <v>0</v>
      </c>
      <c r="CP28">
        <f>SUMIF(DeadRaw!$B:$B,$B28,DeadRaw!CR:CR)</f>
        <v>0</v>
      </c>
      <c r="CQ28">
        <f>SUMIF(DeadRaw!$B:$B,$B28,DeadRaw!CS:CS)</f>
        <v>0</v>
      </c>
      <c r="CR28">
        <f>SUMIF(DeadRaw!$B:$B,$B28,DeadRaw!CT:CT)</f>
        <v>0</v>
      </c>
      <c r="CS28">
        <f>SUMIF(DeadRaw!$B:$B,$B28,DeadRaw!CU:CU)</f>
        <v>0</v>
      </c>
      <c r="CT28">
        <f>SUMIF(DeadRaw!$B:$B,$B28,DeadRaw!CV:CV)</f>
        <v>0</v>
      </c>
      <c r="CU28">
        <f>SUMIF(DeadRaw!$B:$B,$B28,DeadRaw!CW:CW)</f>
        <v>0</v>
      </c>
      <c r="CV28">
        <f>SUMIF(DeadRaw!$B:$B,$B28,DeadRaw!CX:CX)</f>
        <v>0</v>
      </c>
      <c r="CW28">
        <f>SUMIF(DeadRaw!$B:$B,$B28,DeadRaw!CY:CY)</f>
        <v>0</v>
      </c>
      <c r="CX28">
        <f>SUMIF(DeadRaw!$B:$B,$B28,DeadRaw!CZ:CZ)</f>
        <v>0</v>
      </c>
      <c r="CY28">
        <f>SUMIF(DeadRaw!$B:$B,$B28,DeadRaw!DA:DA)</f>
        <v>0</v>
      </c>
      <c r="CZ28">
        <f>SUMIF(DeadRaw!$B:$B,$B28,DeadRaw!DB:DB)</f>
        <v>0</v>
      </c>
      <c r="DA28">
        <f>SUMIF(DeadRaw!$B:$B,$B28,DeadRaw!DC:DC)</f>
        <v>0</v>
      </c>
      <c r="DB28">
        <f>SUMIF(DeadRaw!$B:$B,$B28,DeadRaw!DD:DD)</f>
        <v>0</v>
      </c>
      <c r="DC28">
        <f>SUMIF(DeadRaw!$B:$B,$B28,DeadRaw!DE:DE)</f>
        <v>0</v>
      </c>
      <c r="DD28">
        <f>SUMIF(DeadRaw!$B:$B,$B28,DeadRaw!DF:DF)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240</v>
      </c>
      <c r="BV29">
        <f>SUMIF(DeadRaw!$B:$B,$B29,DeadRaw!BX:BX)</f>
        <v>324</v>
      </c>
      <c r="BW29">
        <f>SUMIF(DeadRaw!$B:$B,$B29,DeadRaw!BY:BY)</f>
        <v>359</v>
      </c>
      <c r="BX29">
        <f>SUMIF(DeadRaw!$B:$B,$B29,DeadRaw!BZ:BZ)</f>
        <v>445</v>
      </c>
      <c r="BY29">
        <f>SUMIF(DeadRaw!$B:$B,$B29,DeadRaw!CA:CA)</f>
        <v>486</v>
      </c>
      <c r="BZ29">
        <f>SUMIF(DeadRaw!$B:$B,$B29,DeadRaw!CB:CB)</f>
        <v>564</v>
      </c>
      <c r="CA29">
        <f>SUMIF(DeadRaw!$B:$B,$B29,DeadRaw!CC:CC)</f>
        <v>686</v>
      </c>
      <c r="CB29">
        <f>SUMIF(DeadRaw!$B:$B,$B29,DeadRaw!CD:CD)</f>
        <v>819</v>
      </c>
      <c r="CC29">
        <f>SUMIF(DeadRaw!$B:$B,$B29,DeadRaw!CE:CE)</f>
        <v>950</v>
      </c>
      <c r="CD29">
        <f>SUMIF(DeadRaw!$B:$B,$B29,DeadRaw!CF:CF)</f>
        <v>1057</v>
      </c>
      <c r="CE29">
        <f>SUMIF(DeadRaw!$B:$B,$B29,DeadRaw!CG:CG)</f>
        <v>1124</v>
      </c>
      <c r="CF29">
        <f>SUMIF(DeadRaw!$B:$B,$B29,DeadRaw!CH:CH)</f>
        <v>1223</v>
      </c>
      <c r="CG29">
        <f>SUMIF(DeadRaw!$B:$B,$B29,DeadRaw!CI:CI)</f>
        <v>1328</v>
      </c>
      <c r="CH29">
        <f>SUMIF(DeadRaw!$B:$B,$B29,DeadRaw!CJ:CJ)</f>
        <v>1532</v>
      </c>
      <c r="CI29">
        <f>SUMIF(DeadRaw!$B:$B,$B29,DeadRaw!CK:CK)</f>
        <v>1736</v>
      </c>
      <c r="CJ29">
        <f>SUMIF(DeadRaw!$B:$B,$B29,DeadRaw!CL:CL)</f>
        <v>1924</v>
      </c>
      <c r="CK29">
        <f>SUMIF(DeadRaw!$B:$B,$B29,DeadRaw!CM:CM)</f>
        <v>2141</v>
      </c>
      <c r="CL29">
        <f>SUMIF(DeadRaw!$B:$B,$B29,DeadRaw!CN:CN)</f>
        <v>2354</v>
      </c>
      <c r="CM29">
        <f>SUMIF(DeadRaw!$B:$B,$B29,DeadRaw!CO:CO)</f>
        <v>2462</v>
      </c>
      <c r="CN29">
        <f>SUMIF(DeadRaw!$B:$B,$B29,DeadRaw!CP:CP)</f>
        <v>2587</v>
      </c>
      <c r="CO29">
        <f>SUMIF(DeadRaw!$B:$B,$B29,DeadRaw!CQ:CQ)</f>
        <v>0</v>
      </c>
      <c r="CP29">
        <f>SUMIF(DeadRaw!$B:$B,$B29,DeadRaw!CR:CR)</f>
        <v>0</v>
      </c>
      <c r="CQ29">
        <f>SUMIF(DeadRaw!$B:$B,$B29,DeadRaw!CS:CS)</f>
        <v>0</v>
      </c>
      <c r="CR29">
        <f>SUMIF(DeadRaw!$B:$B,$B29,DeadRaw!CT:CT)</f>
        <v>0</v>
      </c>
      <c r="CS29">
        <f>SUMIF(DeadRaw!$B:$B,$B29,DeadRaw!CU:CU)</f>
        <v>0</v>
      </c>
      <c r="CT29">
        <f>SUMIF(DeadRaw!$B:$B,$B29,DeadRaw!CV:CV)</f>
        <v>0</v>
      </c>
      <c r="CU29">
        <f>SUMIF(DeadRaw!$B:$B,$B29,DeadRaw!CW:CW)</f>
        <v>0</v>
      </c>
      <c r="CV29">
        <f>SUMIF(DeadRaw!$B:$B,$B29,DeadRaw!CX:CX)</f>
        <v>0</v>
      </c>
      <c r="CW29">
        <f>SUMIF(DeadRaw!$B:$B,$B29,DeadRaw!CY:CY)</f>
        <v>0</v>
      </c>
      <c r="CX29">
        <f>SUMIF(DeadRaw!$B:$B,$B29,DeadRaw!CZ:CZ)</f>
        <v>0</v>
      </c>
      <c r="CY29">
        <f>SUMIF(DeadRaw!$B:$B,$B29,DeadRaw!DA:DA)</f>
        <v>0</v>
      </c>
      <c r="CZ29">
        <f>SUMIF(DeadRaw!$B:$B,$B29,DeadRaw!DB:DB)</f>
        <v>0</v>
      </c>
      <c r="DA29">
        <f>SUMIF(DeadRaw!$B:$B,$B29,DeadRaw!DC:DC)</f>
        <v>0</v>
      </c>
      <c r="DB29">
        <f>SUMIF(DeadRaw!$B:$B,$B29,DeadRaw!DD:DD)</f>
        <v>0</v>
      </c>
      <c r="DC29">
        <f>SUMIF(DeadRaw!$B:$B,$B29,DeadRaw!DE:DE)</f>
        <v>0</v>
      </c>
      <c r="DD29">
        <f>SUMIF(DeadRaw!$B:$B,$B29,DeadRaw!DF:DF)</f>
        <v>0</v>
      </c>
    </row>
    <row r="30" spans="1:108" ht="15" thickBot="1" x14ac:dyDescent="0.35">
      <c r="A30" s="94" t="s">
        <v>600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39</v>
      </c>
      <c r="BV30">
        <f>SUMIF(DeadRaw!$B:$B,$B30,DeadRaw!BX:BX)</f>
        <v>44</v>
      </c>
      <c r="BW30">
        <f>SUMIF(DeadRaw!$B:$B,$B30,DeadRaw!BY:BY)</f>
        <v>53</v>
      </c>
      <c r="BX30">
        <f>SUMIF(DeadRaw!$B:$B,$B30,DeadRaw!BZ:BZ)</f>
        <v>59</v>
      </c>
      <c r="BY30">
        <f>SUMIF(DeadRaw!$B:$B,$B30,DeadRaw!CA:CA)</f>
        <v>67</v>
      </c>
      <c r="BZ30">
        <f>SUMIF(DeadRaw!$B:$B,$B30,DeadRaw!CB:CB)</f>
        <v>78</v>
      </c>
      <c r="CA30">
        <f>SUMIF(DeadRaw!$B:$B,$B30,DeadRaw!CC:CC)</f>
        <v>88</v>
      </c>
      <c r="CB30">
        <f>SUMIF(DeadRaw!$B:$B,$B30,DeadRaw!CD:CD)</f>
        <v>99</v>
      </c>
      <c r="CC30">
        <f>SUMIF(DeadRaw!$B:$B,$B30,DeadRaw!CE:CE)</f>
        <v>112</v>
      </c>
      <c r="CD30">
        <f>SUMIF(DeadRaw!$B:$B,$B30,DeadRaw!CF:CF)</f>
        <v>119</v>
      </c>
      <c r="CE30">
        <f>SUMIF(DeadRaw!$B:$B,$B30,DeadRaw!CG:CG)</f>
        <v>129</v>
      </c>
      <c r="CF30">
        <f>SUMIF(DeadRaw!$B:$B,$B30,DeadRaw!CH:CH)</f>
        <v>138</v>
      </c>
      <c r="CG30">
        <f>SUMIF(DeadRaw!$B:$B,$B30,DeadRaw!CI:CI)</f>
        <v>143</v>
      </c>
      <c r="CH30">
        <f>SUMIF(DeadRaw!$B:$B,$B30,DeadRaw!CJ:CJ)</f>
        <v>161</v>
      </c>
      <c r="CI30">
        <f>SUMIF(DeadRaw!$B:$B,$B30,DeadRaw!CK:CK)</f>
        <v>166</v>
      </c>
      <c r="CJ30">
        <f>SUMIF(DeadRaw!$B:$B,$B30,DeadRaw!CL:CL)</f>
        <v>169</v>
      </c>
      <c r="CK30">
        <f>SUMIF(DeadRaw!$B:$B,$B30,DeadRaw!CM:CM)</f>
        <v>173</v>
      </c>
      <c r="CL30">
        <f>SUMIF(DeadRaw!$B:$B,$B30,DeadRaw!CN:CN)</f>
        <v>181</v>
      </c>
      <c r="CM30">
        <f>SUMIF(DeadRaw!$B:$B,$B30,DeadRaw!CO:CO)</f>
        <v>186</v>
      </c>
      <c r="CN30">
        <f>SUMIF(DeadRaw!$B:$B,$B30,DeadRaw!CP:CP)</f>
        <v>194</v>
      </c>
      <c r="CO30">
        <f>SUMIF(DeadRaw!$B:$B,$B30,DeadRaw!CQ:CQ)</f>
        <v>0</v>
      </c>
      <c r="CP30">
        <f>SUMIF(DeadRaw!$B:$B,$B30,DeadRaw!CR:CR)</f>
        <v>0</v>
      </c>
      <c r="CQ30">
        <f>SUMIF(DeadRaw!$B:$B,$B30,DeadRaw!CS:CS)</f>
        <v>0</v>
      </c>
      <c r="CR30">
        <f>SUMIF(DeadRaw!$B:$B,$B30,DeadRaw!CT:CT)</f>
        <v>0</v>
      </c>
      <c r="CS30">
        <f>SUMIF(DeadRaw!$B:$B,$B30,DeadRaw!CU:CU)</f>
        <v>0</v>
      </c>
      <c r="CT30">
        <f>SUMIF(DeadRaw!$B:$B,$B30,DeadRaw!CV:CV)</f>
        <v>0</v>
      </c>
      <c r="CU30">
        <f>SUMIF(DeadRaw!$B:$B,$B30,DeadRaw!CW:CW)</f>
        <v>0</v>
      </c>
      <c r="CV30">
        <f>SUMIF(DeadRaw!$B:$B,$B30,DeadRaw!CX:CX)</f>
        <v>0</v>
      </c>
      <c r="CW30">
        <f>SUMIF(DeadRaw!$B:$B,$B30,DeadRaw!CY:CY)</f>
        <v>0</v>
      </c>
      <c r="CX30">
        <f>SUMIF(DeadRaw!$B:$B,$B30,DeadRaw!CZ:CZ)</f>
        <v>0</v>
      </c>
      <c r="CY30">
        <f>SUMIF(DeadRaw!$B:$B,$B30,DeadRaw!DA:DA)</f>
        <v>0</v>
      </c>
      <c r="CZ30">
        <f>SUMIF(DeadRaw!$B:$B,$B30,DeadRaw!DB:DB)</f>
        <v>0</v>
      </c>
      <c r="DA30">
        <f>SUMIF(DeadRaw!$B:$B,$B30,DeadRaw!DC:DC)</f>
        <v>0</v>
      </c>
      <c r="DB30">
        <f>SUMIF(DeadRaw!$B:$B,$B30,DeadRaw!DD:DD)</f>
        <v>0</v>
      </c>
      <c r="DC30">
        <f>SUMIF(DeadRaw!$B:$B,$B30,DeadRaw!DE:DE)</f>
        <v>0</v>
      </c>
      <c r="DD30">
        <f>SUMIF(DeadRaw!$B:$B,$B30,DeadRaw!DF:DF)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15</v>
      </c>
      <c r="BV31">
        <f>SUMIF(DeadRaw!$B:$B,$B31,DeadRaw!BX:BX)</f>
        <v>17</v>
      </c>
      <c r="BW31">
        <f>SUMIF(DeadRaw!$B:$B,$B31,DeadRaw!BY:BY)</f>
        <v>20</v>
      </c>
      <c r="BX31">
        <f>SUMIF(DeadRaw!$B:$B,$B31,DeadRaw!BZ:BZ)</f>
        <v>22</v>
      </c>
      <c r="BY31">
        <f>SUMIF(DeadRaw!$B:$B,$B31,DeadRaw!CA:CA)</f>
        <v>28</v>
      </c>
      <c r="BZ31">
        <f>SUMIF(DeadRaw!$B:$B,$B31,DeadRaw!CB:CB)</f>
        <v>30</v>
      </c>
      <c r="CA31">
        <f>SUMIF(DeadRaw!$B:$B,$B31,DeadRaw!CC:CC)</f>
        <v>36</v>
      </c>
      <c r="CB31">
        <f>SUMIF(DeadRaw!$B:$B,$B31,DeadRaw!CD:CD)</f>
        <v>40</v>
      </c>
      <c r="CC31">
        <f>SUMIF(DeadRaw!$B:$B,$B31,DeadRaw!CE:CE)</f>
        <v>43</v>
      </c>
      <c r="CD31">
        <f>SUMIF(DeadRaw!$B:$B,$B31,DeadRaw!CF:CF)</f>
        <v>45</v>
      </c>
      <c r="CE31">
        <f>SUMIF(DeadRaw!$B:$B,$B31,DeadRaw!CG:CG)</f>
        <v>50</v>
      </c>
      <c r="CF31">
        <f>SUMIF(DeadRaw!$B:$B,$B31,DeadRaw!CH:CH)</f>
        <v>53</v>
      </c>
      <c r="CG31">
        <f>SUMIF(DeadRaw!$B:$B,$B31,DeadRaw!CI:CI)</f>
        <v>55</v>
      </c>
      <c r="CH31">
        <f>SUMIF(DeadRaw!$B:$B,$B31,DeadRaw!CJ:CJ)</f>
        <v>56</v>
      </c>
      <c r="CI31">
        <f>SUMIF(DeadRaw!$B:$B,$B31,DeadRaw!CK:CK)</f>
        <v>61</v>
      </c>
      <c r="CJ31">
        <f>SUMIF(DeadRaw!$B:$B,$B31,DeadRaw!CL:CL)</f>
        <v>61</v>
      </c>
      <c r="CK31">
        <f>SUMIF(DeadRaw!$B:$B,$B31,DeadRaw!CM:CM)</f>
        <v>66</v>
      </c>
      <c r="CL31">
        <f>SUMIF(DeadRaw!$B:$B,$B31,DeadRaw!CN:CN)</f>
        <v>70</v>
      </c>
      <c r="CM31">
        <f>SUMIF(DeadRaw!$B:$B,$B31,DeadRaw!CO:CO)</f>
        <v>74</v>
      </c>
      <c r="CN31">
        <f>SUMIF(DeadRaw!$B:$B,$B31,DeadRaw!CP:CP)</f>
        <v>77</v>
      </c>
      <c r="CO31">
        <f>SUMIF(DeadRaw!$B:$B,$B31,DeadRaw!CQ:CQ)</f>
        <v>0</v>
      </c>
      <c r="CP31">
        <f>SUMIF(DeadRaw!$B:$B,$B31,DeadRaw!CR:CR)</f>
        <v>0</v>
      </c>
      <c r="CQ31">
        <f>SUMIF(DeadRaw!$B:$B,$B31,DeadRaw!CS:CS)</f>
        <v>0</v>
      </c>
      <c r="CR31">
        <f>SUMIF(DeadRaw!$B:$B,$B31,DeadRaw!CT:CT)</f>
        <v>0</v>
      </c>
      <c r="CS31">
        <f>SUMIF(DeadRaw!$B:$B,$B31,DeadRaw!CU:CU)</f>
        <v>0</v>
      </c>
      <c r="CT31">
        <f>SUMIF(DeadRaw!$B:$B,$B31,DeadRaw!CV:CV)</f>
        <v>0</v>
      </c>
      <c r="CU31">
        <f>SUMIF(DeadRaw!$B:$B,$B31,DeadRaw!CW:CW)</f>
        <v>0</v>
      </c>
      <c r="CV31">
        <f>SUMIF(DeadRaw!$B:$B,$B31,DeadRaw!CX:CX)</f>
        <v>0</v>
      </c>
      <c r="CW31">
        <f>SUMIF(DeadRaw!$B:$B,$B31,DeadRaw!CY:CY)</f>
        <v>0</v>
      </c>
      <c r="CX31">
        <f>SUMIF(DeadRaw!$B:$B,$B31,DeadRaw!CZ:CZ)</f>
        <v>0</v>
      </c>
      <c r="CY31">
        <f>SUMIF(DeadRaw!$B:$B,$B31,DeadRaw!DA:DA)</f>
        <v>0</v>
      </c>
      <c r="CZ31">
        <f>SUMIF(DeadRaw!$B:$B,$B31,DeadRaw!DB:DB)</f>
        <v>0</v>
      </c>
      <c r="DA31">
        <f>SUMIF(DeadRaw!$B:$B,$B31,DeadRaw!DC:DC)</f>
        <v>0</v>
      </c>
      <c r="DB31">
        <f>SUMIF(DeadRaw!$B:$B,$B31,DeadRaw!DD:DD)</f>
        <v>0</v>
      </c>
      <c r="DC31">
        <f>SUMIF(DeadRaw!$B:$B,$B31,DeadRaw!DE:DE)</f>
        <v>0</v>
      </c>
      <c r="DD31">
        <f>SUMIF(DeadRaw!$B:$B,$B31,DeadRaw!DF:DF)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2</v>
      </c>
      <c r="BV32">
        <f>SUMIF(DeadRaw!$B:$B,$B32,DeadRaw!BX:BX)</f>
        <v>4</v>
      </c>
      <c r="BW32">
        <f>SUMIF(DeadRaw!$B:$B,$B32,DeadRaw!BY:BY)</f>
        <v>4</v>
      </c>
      <c r="BX32">
        <f>SUMIF(DeadRaw!$B:$B,$B32,DeadRaw!BZ:BZ)</f>
        <v>4</v>
      </c>
      <c r="BY32">
        <f>SUMIF(DeadRaw!$B:$B,$B32,DeadRaw!CA:CA)</f>
        <v>4</v>
      </c>
      <c r="BZ32">
        <f>SUMIF(DeadRaw!$B:$B,$B32,DeadRaw!CB:CB)</f>
        <v>6</v>
      </c>
      <c r="CA32">
        <f>SUMIF(DeadRaw!$B:$B,$B32,DeadRaw!CC:CC)</f>
        <v>6</v>
      </c>
      <c r="CB32">
        <f>SUMIF(DeadRaw!$B:$B,$B32,DeadRaw!CD:CD)</f>
        <v>6</v>
      </c>
      <c r="CC32">
        <f>SUMIF(DeadRaw!$B:$B,$B32,DeadRaw!CE:CE)</f>
        <v>6</v>
      </c>
      <c r="CD32">
        <f>SUMIF(DeadRaw!$B:$B,$B32,DeadRaw!CF:CF)</f>
        <v>7</v>
      </c>
      <c r="CE32">
        <f>SUMIF(DeadRaw!$B:$B,$B32,DeadRaw!CG:CG)</f>
        <v>8</v>
      </c>
      <c r="CF32">
        <f>SUMIF(DeadRaw!$B:$B,$B32,DeadRaw!CH:CH)</f>
        <v>8</v>
      </c>
      <c r="CG32">
        <f>SUMIF(DeadRaw!$B:$B,$B32,DeadRaw!CI:CI)</f>
        <v>8</v>
      </c>
      <c r="CH32">
        <f>SUMIF(DeadRaw!$B:$B,$B32,DeadRaw!CJ:CJ)</f>
        <v>8</v>
      </c>
      <c r="CI32">
        <f>SUMIF(DeadRaw!$B:$B,$B32,DeadRaw!CK:CK)</f>
        <v>8</v>
      </c>
      <c r="CJ32">
        <f>SUMIF(DeadRaw!$B:$B,$B32,DeadRaw!CL:CL)</f>
        <v>8</v>
      </c>
      <c r="CK32">
        <f>SUMIF(DeadRaw!$B:$B,$B32,DeadRaw!CM:CM)</f>
        <v>9</v>
      </c>
      <c r="CL32">
        <f>SUMIF(DeadRaw!$B:$B,$B32,DeadRaw!CN:CN)</f>
        <v>9</v>
      </c>
      <c r="CM32">
        <f>SUMIF(DeadRaw!$B:$B,$B32,DeadRaw!CO:CO)</f>
        <v>9</v>
      </c>
      <c r="CN32">
        <f>SUMIF(DeadRaw!$B:$B,$B32,DeadRaw!CP:CP)</f>
        <v>10</v>
      </c>
      <c r="CO32">
        <f>SUMIF(DeadRaw!$B:$B,$B32,DeadRaw!CQ:CQ)</f>
        <v>0</v>
      </c>
      <c r="CP32">
        <f>SUMIF(DeadRaw!$B:$B,$B32,DeadRaw!CR:CR)</f>
        <v>0</v>
      </c>
      <c r="CQ32">
        <f>SUMIF(DeadRaw!$B:$B,$B32,DeadRaw!CS:CS)</f>
        <v>0</v>
      </c>
      <c r="CR32">
        <f>SUMIF(DeadRaw!$B:$B,$B32,DeadRaw!CT:CT)</f>
        <v>0</v>
      </c>
      <c r="CS32">
        <f>SUMIF(DeadRaw!$B:$B,$B32,DeadRaw!CU:CU)</f>
        <v>0</v>
      </c>
      <c r="CT32">
        <f>SUMIF(DeadRaw!$B:$B,$B32,DeadRaw!CV:CV)</f>
        <v>0</v>
      </c>
      <c r="CU32">
        <f>SUMIF(DeadRaw!$B:$B,$B32,DeadRaw!CW:CW)</f>
        <v>0</v>
      </c>
      <c r="CV32">
        <f>SUMIF(DeadRaw!$B:$B,$B32,DeadRaw!CX:CX)</f>
        <v>0</v>
      </c>
      <c r="CW32">
        <f>SUMIF(DeadRaw!$B:$B,$B32,DeadRaw!CY:CY)</f>
        <v>0</v>
      </c>
      <c r="CX32">
        <f>SUMIF(DeadRaw!$B:$B,$B32,DeadRaw!CZ:CZ)</f>
        <v>0</v>
      </c>
      <c r="CY32">
        <f>SUMIF(DeadRaw!$B:$B,$B32,DeadRaw!DA:DA)</f>
        <v>0</v>
      </c>
      <c r="CZ32">
        <f>SUMIF(DeadRaw!$B:$B,$B32,DeadRaw!DB:DB)</f>
        <v>0</v>
      </c>
      <c r="DA32">
        <f>SUMIF(DeadRaw!$B:$B,$B32,DeadRaw!DC:DC)</f>
        <v>0</v>
      </c>
      <c r="DB32">
        <f>SUMIF(DeadRaw!$B:$B,$B32,DeadRaw!DD:DD)</f>
        <v>0</v>
      </c>
      <c r="DC32">
        <f>SUMIF(DeadRaw!$B:$B,$B32,DeadRaw!DE:DE)</f>
        <v>0</v>
      </c>
      <c r="DD32">
        <f>SUMIF(DeadRaw!$B:$B,$B32,DeadRaw!DF:DF)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187</v>
      </c>
      <c r="BV33">
        <f>SUMIF(DeadRaw!$B:$B,$B33,DeadRaw!BX:BX)</f>
        <v>209</v>
      </c>
      <c r="BW33">
        <f>SUMIF(DeadRaw!$B:$B,$B33,DeadRaw!BY:BY)</f>
        <v>246</v>
      </c>
      <c r="BX33">
        <f>SUMIF(DeadRaw!$B:$B,$B33,DeadRaw!BZ:BZ)</f>
        <v>266</v>
      </c>
      <c r="BY33">
        <f>SUMIF(DeadRaw!$B:$B,$B33,DeadRaw!CA:CA)</f>
        <v>295</v>
      </c>
      <c r="BZ33">
        <f>SUMIF(DeadRaw!$B:$B,$B33,DeadRaw!CB:CB)</f>
        <v>311</v>
      </c>
      <c r="CA33">
        <f>SUMIF(DeadRaw!$B:$B,$B33,DeadRaw!CC:CC)</f>
        <v>345</v>
      </c>
      <c r="CB33">
        <f>SUMIF(DeadRaw!$B:$B,$B33,DeadRaw!CD:CD)</f>
        <v>380</v>
      </c>
      <c r="CC33">
        <f>SUMIF(DeadRaw!$B:$B,$B33,DeadRaw!CE:CE)</f>
        <v>409</v>
      </c>
      <c r="CD33">
        <f>SUMIF(DeadRaw!$B:$B,$B33,DeadRaw!CF:CF)</f>
        <v>435</v>
      </c>
      <c r="CE33">
        <f>SUMIF(DeadRaw!$B:$B,$B33,DeadRaw!CG:CG)</f>
        <v>470</v>
      </c>
      <c r="CF33">
        <f>SUMIF(DeadRaw!$B:$B,$B33,DeadRaw!CH:CH)</f>
        <v>504</v>
      </c>
      <c r="CG33">
        <f>SUMIF(DeadRaw!$B:$B,$B33,DeadRaw!CI:CI)</f>
        <v>535</v>
      </c>
      <c r="CH33">
        <f>SUMIF(DeadRaw!$B:$B,$B33,DeadRaw!CJ:CJ)</f>
        <v>567</v>
      </c>
      <c r="CI33">
        <f>SUMIF(DeadRaw!$B:$B,$B33,DeadRaw!CK:CK)</f>
        <v>599</v>
      </c>
      <c r="CJ33">
        <f>SUMIF(DeadRaw!$B:$B,$B33,DeadRaw!CL:CL)</f>
        <v>629</v>
      </c>
      <c r="CK33">
        <f>SUMIF(DeadRaw!$B:$B,$B33,DeadRaw!CM:CM)</f>
        <v>657</v>
      </c>
      <c r="CL33">
        <f>SUMIF(DeadRaw!$B:$B,$B33,DeadRaw!CN:CN)</f>
        <v>687</v>
      </c>
      <c r="CM33">
        <f>SUMIF(DeadRaw!$B:$B,$B33,DeadRaw!CO:CO)</f>
        <v>714</v>
      </c>
      <c r="CN33">
        <f>SUMIF(DeadRaw!$B:$B,$B33,DeadRaw!CP:CP)</f>
        <v>735</v>
      </c>
      <c r="CO33">
        <f>SUMIF(DeadRaw!$B:$B,$B33,DeadRaw!CQ:CQ)</f>
        <v>0</v>
      </c>
      <c r="CP33">
        <f>SUMIF(DeadRaw!$B:$B,$B33,DeadRaw!CR:CR)</f>
        <v>0</v>
      </c>
      <c r="CQ33">
        <f>SUMIF(DeadRaw!$B:$B,$B33,DeadRaw!CS:CS)</f>
        <v>0</v>
      </c>
      <c r="CR33">
        <f>SUMIF(DeadRaw!$B:$B,$B33,DeadRaw!CT:CT)</f>
        <v>0</v>
      </c>
      <c r="CS33">
        <f>SUMIF(DeadRaw!$B:$B,$B33,DeadRaw!CU:CU)</f>
        <v>0</v>
      </c>
      <c r="CT33">
        <f>SUMIF(DeadRaw!$B:$B,$B33,DeadRaw!CV:CV)</f>
        <v>0</v>
      </c>
      <c r="CU33">
        <f>SUMIF(DeadRaw!$B:$B,$B33,DeadRaw!CW:CW)</f>
        <v>0</v>
      </c>
      <c r="CV33">
        <f>SUMIF(DeadRaw!$B:$B,$B33,DeadRaw!CX:CX)</f>
        <v>0</v>
      </c>
      <c r="CW33">
        <f>SUMIF(DeadRaw!$B:$B,$B33,DeadRaw!CY:CY)</f>
        <v>0</v>
      </c>
      <c r="CX33">
        <f>SUMIF(DeadRaw!$B:$B,$B33,DeadRaw!CZ:CZ)</f>
        <v>0</v>
      </c>
      <c r="CY33">
        <f>SUMIF(DeadRaw!$B:$B,$B33,DeadRaw!DA:DA)</f>
        <v>0</v>
      </c>
      <c r="CZ33">
        <f>SUMIF(DeadRaw!$B:$B,$B33,DeadRaw!DB:DB)</f>
        <v>0</v>
      </c>
      <c r="DA33">
        <f>SUMIF(DeadRaw!$B:$B,$B33,DeadRaw!DC:DC)</f>
        <v>0</v>
      </c>
      <c r="DB33">
        <f>SUMIF(DeadRaw!$B:$B,$B33,DeadRaw!DD:DD)</f>
        <v>0</v>
      </c>
      <c r="DC33">
        <f>SUMIF(DeadRaw!$B:$B,$B33,DeadRaw!DE:DE)</f>
        <v>0</v>
      </c>
      <c r="DD33">
        <f>SUMIF(DeadRaw!$B:$B,$B33,DeadRaw!DF:DF)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52</v>
      </c>
      <c r="BV34">
        <f>SUMIF(DeadRaw!$B:$B,$B34,DeadRaw!BX:BX)</f>
        <v>54</v>
      </c>
      <c r="BW34">
        <f>SUMIF(DeadRaw!$B:$B,$B34,DeadRaw!BY:BY)</f>
        <v>54</v>
      </c>
      <c r="BX34">
        <f>SUMIF(DeadRaw!$B:$B,$B34,DeadRaw!BZ:BZ)</f>
        <v>56</v>
      </c>
      <c r="BY34">
        <f>SUMIF(DeadRaw!$B:$B,$B34,DeadRaw!CA:CA)</f>
        <v>61</v>
      </c>
      <c r="BZ34">
        <f>SUMIF(DeadRaw!$B:$B,$B34,DeadRaw!CB:CB)</f>
        <v>64</v>
      </c>
      <c r="CA34">
        <f>SUMIF(DeadRaw!$B:$B,$B34,DeadRaw!CC:CC)</f>
        <v>65</v>
      </c>
      <c r="CB34">
        <f>SUMIF(DeadRaw!$B:$B,$B34,DeadRaw!CD:CD)</f>
        <v>69</v>
      </c>
      <c r="CC34">
        <f>SUMIF(DeadRaw!$B:$B,$B34,DeadRaw!CE:CE)</f>
        <v>69</v>
      </c>
      <c r="CD34">
        <f>SUMIF(DeadRaw!$B:$B,$B34,DeadRaw!CF:CF)</f>
        <v>70</v>
      </c>
      <c r="CE34">
        <f>SUMIF(DeadRaw!$B:$B,$B34,DeadRaw!CG:CG)</f>
        <v>72</v>
      </c>
      <c r="CF34">
        <f>SUMIF(DeadRaw!$B:$B,$B34,DeadRaw!CH:CH)</f>
        <v>76</v>
      </c>
      <c r="CG34">
        <f>SUMIF(DeadRaw!$B:$B,$B34,DeadRaw!CI:CI)</f>
        <v>78</v>
      </c>
      <c r="CH34">
        <f>SUMIF(DeadRaw!$B:$B,$B34,DeadRaw!CJ:CJ)</f>
        <v>78</v>
      </c>
      <c r="CI34">
        <f>SUMIF(DeadRaw!$B:$B,$B34,DeadRaw!CK:CK)</f>
        <v>79</v>
      </c>
      <c r="CJ34">
        <f>SUMIF(DeadRaw!$B:$B,$B34,DeadRaw!CL:CL)</f>
        <v>80</v>
      </c>
      <c r="CK34">
        <f>SUMIF(DeadRaw!$B:$B,$B34,DeadRaw!CM:CM)</f>
        <v>81</v>
      </c>
      <c r="CL34">
        <f>SUMIF(DeadRaw!$B:$B,$B34,DeadRaw!CN:CN)</f>
        <v>82</v>
      </c>
      <c r="CM34">
        <f>SUMIF(DeadRaw!$B:$B,$B34,DeadRaw!CO:CO)</f>
        <v>82</v>
      </c>
      <c r="CN34">
        <f>SUMIF(DeadRaw!$B:$B,$B34,DeadRaw!CP:CP)</f>
        <v>82</v>
      </c>
      <c r="CO34">
        <f>SUMIF(DeadRaw!$B:$B,$B34,DeadRaw!CQ:CQ)</f>
        <v>0</v>
      </c>
      <c r="CP34">
        <f>SUMIF(DeadRaw!$B:$B,$B34,DeadRaw!CR:CR)</f>
        <v>0</v>
      </c>
      <c r="CQ34">
        <f>SUMIF(DeadRaw!$B:$B,$B34,DeadRaw!CS:CS)</f>
        <v>0</v>
      </c>
      <c r="CR34">
        <f>SUMIF(DeadRaw!$B:$B,$B34,DeadRaw!CT:CT)</f>
        <v>0</v>
      </c>
      <c r="CS34">
        <f>SUMIF(DeadRaw!$B:$B,$B34,DeadRaw!CU:CU)</f>
        <v>0</v>
      </c>
      <c r="CT34">
        <f>SUMIF(DeadRaw!$B:$B,$B34,DeadRaw!CV:CV)</f>
        <v>0</v>
      </c>
      <c r="CU34">
        <f>SUMIF(DeadRaw!$B:$B,$B34,DeadRaw!CW:CW)</f>
        <v>0</v>
      </c>
      <c r="CV34">
        <f>SUMIF(DeadRaw!$B:$B,$B34,DeadRaw!CX:CX)</f>
        <v>0</v>
      </c>
      <c r="CW34">
        <f>SUMIF(DeadRaw!$B:$B,$B34,DeadRaw!CY:CY)</f>
        <v>0</v>
      </c>
      <c r="CX34">
        <f>SUMIF(DeadRaw!$B:$B,$B34,DeadRaw!CZ:CZ)</f>
        <v>0</v>
      </c>
      <c r="CY34">
        <f>SUMIF(DeadRaw!$B:$B,$B34,DeadRaw!DA:DA)</f>
        <v>0</v>
      </c>
      <c r="CZ34">
        <f>SUMIF(DeadRaw!$B:$B,$B34,DeadRaw!DB:DB)</f>
        <v>0</v>
      </c>
      <c r="DA34">
        <f>SUMIF(DeadRaw!$B:$B,$B34,DeadRaw!DC:DC)</f>
        <v>0</v>
      </c>
      <c r="DB34">
        <f>SUMIF(DeadRaw!$B:$B,$B34,DeadRaw!DD:DD)</f>
        <v>0</v>
      </c>
      <c r="DC34">
        <f>SUMIF(DeadRaw!$B:$B,$B34,DeadRaw!DE:DE)</f>
        <v>0</v>
      </c>
      <c r="DD34">
        <f>SUMIF(DeadRaw!$B:$B,$B34,DeadRaw!DF:DF)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85</v>
      </c>
      <c r="BV35">
        <f>SUMIF(DeadRaw!$B:$B,$B35,DeadRaw!BX:BX)</f>
        <v>98</v>
      </c>
      <c r="BW35">
        <f>SUMIF(DeadRaw!$B:$B,$B35,DeadRaw!BY:BY)</f>
        <v>120</v>
      </c>
      <c r="BX35">
        <f>SUMIF(DeadRaw!$B:$B,$B35,DeadRaw!BZ:BZ)</f>
        <v>137</v>
      </c>
      <c r="BY35">
        <f>SUMIF(DeadRaw!$B:$B,$B35,DeadRaw!CA:CA)</f>
        <v>158</v>
      </c>
      <c r="BZ35">
        <f>SUMIF(DeadRaw!$B:$B,$B35,DeadRaw!CB:CB)</f>
        <v>174</v>
      </c>
      <c r="CA35">
        <f>SUMIF(DeadRaw!$B:$B,$B35,DeadRaw!CC:CC)</f>
        <v>210</v>
      </c>
      <c r="CB35">
        <f>SUMIF(DeadRaw!$B:$B,$B35,DeadRaw!CD:CD)</f>
        <v>235</v>
      </c>
      <c r="CC35">
        <f>SUMIF(DeadRaw!$B:$B,$B35,DeadRaw!CE:CE)</f>
        <v>263</v>
      </c>
      <c r="CD35">
        <f>SUMIF(DeadRaw!$B:$B,$B35,DeadRaw!CF:CF)</f>
        <v>287</v>
      </c>
      <c r="CE35">
        <f>SUMIF(DeadRaw!$B:$B,$B35,DeadRaw!CG:CG)</f>
        <v>320</v>
      </c>
      <c r="CF35">
        <f>SUMIF(DeadRaw!$B:$B,$B35,DeadRaw!CH:CH)</f>
        <v>334</v>
      </c>
      <c r="CG35">
        <f>SUMIF(DeadRaw!$B:$B,$B35,DeadRaw!CI:CI)</f>
        <v>365</v>
      </c>
      <c r="CH35">
        <f>SUMIF(DeadRaw!$B:$B,$B35,DeadRaw!CJ:CJ)</f>
        <v>406</v>
      </c>
      <c r="CI35">
        <f>SUMIF(DeadRaw!$B:$B,$B35,DeadRaw!CK:CK)</f>
        <v>444</v>
      </c>
      <c r="CJ35">
        <f>SUMIF(DeadRaw!$B:$B,$B35,DeadRaw!CL:CL)</f>
        <v>486</v>
      </c>
      <c r="CK35">
        <f>SUMIF(DeadRaw!$B:$B,$B35,DeadRaw!CM:CM)</f>
        <v>530</v>
      </c>
      <c r="CL35">
        <f>SUMIF(DeadRaw!$B:$B,$B35,DeadRaw!CN:CN)</f>
        <v>571</v>
      </c>
      <c r="CM35">
        <f>SUMIF(DeadRaw!$B:$B,$B35,DeadRaw!CO:CO)</f>
        <v>610</v>
      </c>
      <c r="CN35">
        <f>SUMIF(DeadRaw!$B:$B,$B35,DeadRaw!CP:CP)</f>
        <v>687</v>
      </c>
      <c r="CO35">
        <f>SUMIF(DeadRaw!$B:$B,$B35,DeadRaw!CQ:CQ)</f>
        <v>0</v>
      </c>
      <c r="CP35">
        <f>SUMIF(DeadRaw!$B:$B,$B35,DeadRaw!CR:CR)</f>
        <v>0</v>
      </c>
      <c r="CQ35">
        <f>SUMIF(DeadRaw!$B:$B,$B35,DeadRaw!CS:CS)</f>
        <v>0</v>
      </c>
      <c r="CR35">
        <f>SUMIF(DeadRaw!$B:$B,$B35,DeadRaw!CT:CT)</f>
        <v>0</v>
      </c>
      <c r="CS35">
        <f>SUMIF(DeadRaw!$B:$B,$B35,DeadRaw!CU:CU)</f>
        <v>0</v>
      </c>
      <c r="CT35">
        <f>SUMIF(DeadRaw!$B:$B,$B35,DeadRaw!CV:CV)</f>
        <v>0</v>
      </c>
      <c r="CU35">
        <f>SUMIF(DeadRaw!$B:$B,$B35,DeadRaw!CW:CW)</f>
        <v>0</v>
      </c>
      <c r="CV35">
        <f>SUMIF(DeadRaw!$B:$B,$B35,DeadRaw!CX:CX)</f>
        <v>0</v>
      </c>
      <c r="CW35">
        <f>SUMIF(DeadRaw!$B:$B,$B35,DeadRaw!CY:CY)</f>
        <v>0</v>
      </c>
      <c r="CX35">
        <f>SUMIF(DeadRaw!$B:$B,$B35,DeadRaw!CZ:CZ)</f>
        <v>0</v>
      </c>
      <c r="CY35">
        <f>SUMIF(DeadRaw!$B:$B,$B35,DeadRaw!DA:DA)</f>
        <v>0</v>
      </c>
      <c r="CZ35">
        <f>SUMIF(DeadRaw!$B:$B,$B35,DeadRaw!DB:DB)</f>
        <v>0</v>
      </c>
      <c r="DA35">
        <f>SUMIF(DeadRaw!$B:$B,$B35,DeadRaw!DC:DC)</f>
        <v>0</v>
      </c>
      <c r="DB35">
        <f>SUMIF(DeadRaw!$B:$B,$B35,DeadRaw!DD:DD)</f>
        <v>0</v>
      </c>
      <c r="DC35">
        <f>SUMIF(DeadRaw!$B:$B,$B35,DeadRaw!DE:DE)</f>
        <v>0</v>
      </c>
      <c r="DD35">
        <f>SUMIF(DeadRaw!$B:$B,$B35,DeadRaw!DF:DF)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92</v>
      </c>
      <c r="BV36">
        <f>SUMIF(DeadRaw!$B:$B,$B36,DeadRaw!BX:BX)</f>
        <v>115</v>
      </c>
      <c r="BW36">
        <f>SUMIF(DeadRaw!$B:$B,$B36,DeadRaw!BY:BY)</f>
        <v>133</v>
      </c>
      <c r="BX36">
        <f>SUMIF(DeadRaw!$B:$B,$B36,DeadRaw!BZ:BZ)</f>
        <v>146</v>
      </c>
      <c r="BY36">
        <f>SUMIF(DeadRaw!$B:$B,$B36,DeadRaw!CA:CA)</f>
        <v>151</v>
      </c>
      <c r="BZ36">
        <f>SUMIF(DeadRaw!$B:$B,$B36,DeadRaw!CB:CB)</f>
        <v>176</v>
      </c>
      <c r="CA36">
        <f>SUMIF(DeadRaw!$B:$B,$B36,DeadRaw!CC:CC)</f>
        <v>197</v>
      </c>
      <c r="CB36">
        <f>SUMIF(DeadRaw!$B:$B,$B36,DeadRaw!CD:CD)</f>
        <v>220</v>
      </c>
      <c r="CC36">
        <f>SUMIF(DeadRaw!$B:$B,$B36,DeadRaw!CE:CE)</f>
        <v>248</v>
      </c>
      <c r="CD36">
        <f>SUMIF(DeadRaw!$B:$B,$B36,DeadRaw!CF:CF)</f>
        <v>270</v>
      </c>
      <c r="CE36">
        <f>SUMIF(DeadRaw!$B:$B,$B36,DeadRaw!CG:CG)</f>
        <v>291</v>
      </c>
      <c r="CF36">
        <f>SUMIF(DeadRaw!$B:$B,$B36,DeadRaw!CH:CH)</f>
        <v>316</v>
      </c>
      <c r="CG36">
        <f>SUMIF(DeadRaw!$B:$B,$B36,DeadRaw!CI:CI)</f>
        <v>331</v>
      </c>
      <c r="CH36">
        <f>SUMIF(DeadRaw!$B:$B,$B36,DeadRaw!CJ:CJ)</f>
        <v>351</v>
      </c>
      <c r="CI36">
        <f>SUMIF(DeadRaw!$B:$B,$B36,DeadRaw!CK:CK)</f>
        <v>372</v>
      </c>
      <c r="CJ36">
        <f>SUMIF(DeadRaw!$B:$B,$B36,DeadRaw!CL:CL)</f>
        <v>392</v>
      </c>
      <c r="CK36">
        <f>SUMIF(DeadRaw!$B:$B,$B36,DeadRaw!CM:CM)</f>
        <v>411</v>
      </c>
      <c r="CL36">
        <f>SUMIF(DeadRaw!$B:$B,$B36,DeadRaw!CN:CN)</f>
        <v>421</v>
      </c>
      <c r="CM36">
        <f>SUMIF(DeadRaw!$B:$B,$B36,DeadRaw!CO:CO)</f>
        <v>451</v>
      </c>
      <c r="CN36">
        <f>SUMIF(DeadRaw!$B:$B,$B36,DeadRaw!CP:CP)</f>
        <v>478</v>
      </c>
      <c r="CO36">
        <f>SUMIF(DeadRaw!$B:$B,$B36,DeadRaw!CQ:CQ)</f>
        <v>0</v>
      </c>
      <c r="CP36">
        <f>SUMIF(DeadRaw!$B:$B,$B36,DeadRaw!CR:CR)</f>
        <v>0</v>
      </c>
      <c r="CQ36">
        <f>SUMIF(DeadRaw!$B:$B,$B36,DeadRaw!CS:CS)</f>
        <v>0</v>
      </c>
      <c r="CR36">
        <f>SUMIF(DeadRaw!$B:$B,$B36,DeadRaw!CT:CT)</f>
        <v>0</v>
      </c>
      <c r="CS36">
        <f>SUMIF(DeadRaw!$B:$B,$B36,DeadRaw!CU:CU)</f>
        <v>0</v>
      </c>
      <c r="CT36">
        <f>SUMIF(DeadRaw!$B:$B,$B36,DeadRaw!CV:CV)</f>
        <v>0</v>
      </c>
      <c r="CU36">
        <f>SUMIF(DeadRaw!$B:$B,$B36,DeadRaw!CW:CW)</f>
        <v>0</v>
      </c>
      <c r="CV36">
        <f>SUMIF(DeadRaw!$B:$B,$B36,DeadRaw!CX:CX)</f>
        <v>0</v>
      </c>
      <c r="CW36">
        <f>SUMIF(DeadRaw!$B:$B,$B36,DeadRaw!CY:CY)</f>
        <v>0</v>
      </c>
      <c r="CX36">
        <f>SUMIF(DeadRaw!$B:$B,$B36,DeadRaw!CZ:CZ)</f>
        <v>0</v>
      </c>
      <c r="CY36">
        <f>SUMIF(DeadRaw!$B:$B,$B36,DeadRaw!DA:DA)</f>
        <v>0</v>
      </c>
      <c r="CZ36">
        <f>SUMIF(DeadRaw!$B:$B,$B36,DeadRaw!DB:DB)</f>
        <v>0</v>
      </c>
      <c r="DA36">
        <f>SUMIF(DeadRaw!$B:$B,$B36,DeadRaw!DC:DC)</f>
        <v>0</v>
      </c>
      <c r="DB36">
        <f>SUMIF(DeadRaw!$B:$B,$B36,DeadRaw!DD:DD)</f>
        <v>0</v>
      </c>
      <c r="DC36">
        <f>SUMIF(DeadRaw!$B:$B,$B36,DeadRaw!DE:DE)</f>
        <v>0</v>
      </c>
      <c r="DD36">
        <f>SUMIF(DeadRaw!$B:$B,$B36,DeadRaw!DF:DF)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16</v>
      </c>
      <c r="BV37">
        <f>SUMIF(DeadRaw!$B:$B,$B37,DeadRaw!BX:BX)</f>
        <v>21</v>
      </c>
      <c r="BW37">
        <f>SUMIF(DeadRaw!$B:$B,$B37,DeadRaw!BY:BY)</f>
        <v>25</v>
      </c>
      <c r="BX37">
        <f>SUMIF(DeadRaw!$B:$B,$B37,DeadRaw!BZ:BZ)</f>
        <v>29</v>
      </c>
      <c r="BY37">
        <f>SUMIF(DeadRaw!$B:$B,$B37,DeadRaw!CA:CA)</f>
        <v>34</v>
      </c>
      <c r="BZ37">
        <f>SUMIF(DeadRaw!$B:$B,$B37,DeadRaw!CB:CB)</f>
        <v>38</v>
      </c>
      <c r="CA37">
        <f>SUMIF(DeadRaw!$B:$B,$B37,DeadRaw!CC:CC)</f>
        <v>41</v>
      </c>
      <c r="CB37">
        <f>SUMIF(DeadRaw!$B:$B,$B37,DeadRaw!CD:CD)</f>
        <v>41</v>
      </c>
      <c r="CC37">
        <f>SUMIF(DeadRaw!$B:$B,$B37,DeadRaw!CE:CE)</f>
        <v>44</v>
      </c>
      <c r="CD37">
        <f>SUMIF(DeadRaw!$B:$B,$B37,DeadRaw!CF:CF)</f>
        <v>47</v>
      </c>
      <c r="CE37">
        <f>SUMIF(DeadRaw!$B:$B,$B37,DeadRaw!CG:CG)</f>
        <v>52</v>
      </c>
      <c r="CF37">
        <f>SUMIF(DeadRaw!$B:$B,$B37,DeadRaw!CH:CH)</f>
        <v>59</v>
      </c>
      <c r="CG37">
        <f>SUMIF(DeadRaw!$B:$B,$B37,DeadRaw!CI:CI)</f>
        <v>65</v>
      </c>
      <c r="CH37">
        <f>SUMIF(DeadRaw!$B:$B,$B37,DeadRaw!CJ:CJ)</f>
        <v>73</v>
      </c>
      <c r="CI37">
        <f>SUMIF(DeadRaw!$B:$B,$B37,DeadRaw!CK:CK)</f>
        <v>79</v>
      </c>
      <c r="CJ37">
        <f>SUMIF(DeadRaw!$B:$B,$B37,DeadRaw!CL:CL)</f>
        <v>83</v>
      </c>
      <c r="CK37">
        <f>SUMIF(DeadRaw!$B:$B,$B37,DeadRaw!CM:CM)</f>
        <v>87</v>
      </c>
      <c r="CL37">
        <f>SUMIF(DeadRaw!$B:$B,$B37,DeadRaw!CN:CN)</f>
        <v>92</v>
      </c>
      <c r="CM37">
        <f>SUMIF(DeadRaw!$B:$B,$B37,DeadRaw!CO:CO)</f>
        <v>97</v>
      </c>
      <c r="CN37">
        <f>SUMIF(DeadRaw!$B:$B,$B37,DeadRaw!CP:CP)</f>
        <v>103</v>
      </c>
      <c r="CO37">
        <f>SUMIF(DeadRaw!$B:$B,$B37,DeadRaw!CQ:CQ)</f>
        <v>0</v>
      </c>
      <c r="CP37">
        <f>SUMIF(DeadRaw!$B:$B,$B37,DeadRaw!CR:CR)</f>
        <v>0</v>
      </c>
      <c r="CQ37">
        <f>SUMIF(DeadRaw!$B:$B,$B37,DeadRaw!CS:CS)</f>
        <v>0</v>
      </c>
      <c r="CR37">
        <f>SUMIF(DeadRaw!$B:$B,$B37,DeadRaw!CT:CT)</f>
        <v>0</v>
      </c>
      <c r="CS37">
        <f>SUMIF(DeadRaw!$B:$B,$B37,DeadRaw!CU:CU)</f>
        <v>0</v>
      </c>
      <c r="CT37">
        <f>SUMIF(DeadRaw!$B:$B,$B37,DeadRaw!CV:CV)</f>
        <v>0</v>
      </c>
      <c r="CU37">
        <f>SUMIF(DeadRaw!$B:$B,$B37,DeadRaw!CW:CW)</f>
        <v>0</v>
      </c>
      <c r="CV37">
        <f>SUMIF(DeadRaw!$B:$B,$B37,DeadRaw!CX:CX)</f>
        <v>0</v>
      </c>
      <c r="CW37">
        <f>SUMIF(DeadRaw!$B:$B,$B37,DeadRaw!CY:CY)</f>
        <v>0</v>
      </c>
      <c r="CX37">
        <f>SUMIF(DeadRaw!$B:$B,$B37,DeadRaw!CZ:CZ)</f>
        <v>0</v>
      </c>
      <c r="CY37">
        <f>SUMIF(DeadRaw!$B:$B,$B37,DeadRaw!DA:DA)</f>
        <v>0</v>
      </c>
      <c r="CZ37">
        <f>SUMIF(DeadRaw!$B:$B,$B37,DeadRaw!DB:DB)</f>
        <v>0</v>
      </c>
      <c r="DA37">
        <f>SUMIF(DeadRaw!$B:$B,$B37,DeadRaw!DC:DC)</f>
        <v>0</v>
      </c>
      <c r="DB37">
        <f>SUMIF(DeadRaw!$B:$B,$B37,DeadRaw!DD:DD)</f>
        <v>0</v>
      </c>
      <c r="DC37">
        <f>SUMIF(DeadRaw!$B:$B,$B37,DeadRaw!DE:DE)</f>
        <v>0</v>
      </c>
      <c r="DD37">
        <f>SUMIF(DeadRaw!$B:$B,$B37,DeadRaw!DF:DF)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8</v>
      </c>
      <c r="BV38">
        <f>SUMIF(DeadRaw!$B:$B,$B38,DeadRaw!BX:BX)</f>
        <v>8</v>
      </c>
      <c r="BW38">
        <f>SUMIF(DeadRaw!$B:$B,$B38,DeadRaw!BY:BY)</f>
        <v>9</v>
      </c>
      <c r="BX38">
        <f>SUMIF(DeadRaw!$B:$B,$B38,DeadRaw!BZ:BZ)</f>
        <v>10</v>
      </c>
      <c r="BY38">
        <f>SUMIF(DeadRaw!$B:$B,$B38,DeadRaw!CA:CA)</f>
        <v>10</v>
      </c>
      <c r="BZ38">
        <f>SUMIF(DeadRaw!$B:$B,$B38,DeadRaw!CB:CB)</f>
        <v>11</v>
      </c>
      <c r="CA38">
        <f>SUMIF(DeadRaw!$B:$B,$B38,DeadRaw!CC:CC)</f>
        <v>12</v>
      </c>
      <c r="CB38">
        <f>SUMIF(DeadRaw!$B:$B,$B38,DeadRaw!CD:CD)</f>
        <v>12</v>
      </c>
      <c r="CC38">
        <f>SUMIF(DeadRaw!$B:$B,$B38,DeadRaw!CE:CE)</f>
        <v>14</v>
      </c>
      <c r="CD38">
        <f>SUMIF(DeadRaw!$B:$B,$B38,DeadRaw!CF:CF)</f>
        <v>16</v>
      </c>
      <c r="CE38">
        <f>SUMIF(DeadRaw!$B:$B,$B38,DeadRaw!CG:CG)</f>
        <v>20</v>
      </c>
      <c r="CF38">
        <f>SUMIF(DeadRaw!$B:$B,$B38,DeadRaw!CH:CH)</f>
        <v>22</v>
      </c>
      <c r="CG38">
        <f>SUMIF(DeadRaw!$B:$B,$B38,DeadRaw!CI:CI)</f>
        <v>25</v>
      </c>
      <c r="CH38">
        <f>SUMIF(DeadRaw!$B:$B,$B38,DeadRaw!CJ:CJ)</f>
        <v>28</v>
      </c>
      <c r="CI38">
        <f>SUMIF(DeadRaw!$B:$B,$B38,DeadRaw!CK:CK)</f>
        <v>33</v>
      </c>
      <c r="CJ38">
        <f>SUMIF(DeadRaw!$B:$B,$B38,DeadRaw!CL:CL)</f>
        <v>35</v>
      </c>
      <c r="CK38">
        <f>SUMIF(DeadRaw!$B:$B,$B38,DeadRaw!CM:CM)</f>
        <v>37</v>
      </c>
      <c r="CL38">
        <f>SUMIF(DeadRaw!$B:$B,$B38,DeadRaw!CN:CN)</f>
        <v>37</v>
      </c>
      <c r="CM38">
        <f>SUMIF(DeadRaw!$B:$B,$B38,DeadRaw!CO:CO)</f>
        <v>41</v>
      </c>
      <c r="CN38">
        <f>SUMIF(DeadRaw!$B:$B,$B38,DeadRaw!CP:CP)</f>
        <v>43</v>
      </c>
      <c r="CO38">
        <f>SUMIF(DeadRaw!$B:$B,$B38,DeadRaw!CQ:CQ)</f>
        <v>0</v>
      </c>
      <c r="CP38">
        <f>SUMIF(DeadRaw!$B:$B,$B38,DeadRaw!CR:CR)</f>
        <v>0</v>
      </c>
      <c r="CQ38">
        <f>SUMIF(DeadRaw!$B:$B,$B38,DeadRaw!CS:CS)</f>
        <v>0</v>
      </c>
      <c r="CR38">
        <f>SUMIF(DeadRaw!$B:$B,$B38,DeadRaw!CT:CT)</f>
        <v>0</v>
      </c>
      <c r="CS38">
        <f>SUMIF(DeadRaw!$B:$B,$B38,DeadRaw!CU:CU)</f>
        <v>0</v>
      </c>
      <c r="CT38">
        <f>SUMIF(DeadRaw!$B:$B,$B38,DeadRaw!CV:CV)</f>
        <v>0</v>
      </c>
      <c r="CU38">
        <f>SUMIF(DeadRaw!$B:$B,$B38,DeadRaw!CW:CW)</f>
        <v>0</v>
      </c>
      <c r="CV38">
        <f>SUMIF(DeadRaw!$B:$B,$B38,DeadRaw!CX:CX)</f>
        <v>0</v>
      </c>
      <c r="CW38">
        <f>SUMIF(DeadRaw!$B:$B,$B38,DeadRaw!CY:CY)</f>
        <v>0</v>
      </c>
      <c r="CX38">
        <f>SUMIF(DeadRaw!$B:$B,$B38,DeadRaw!CZ:CZ)</f>
        <v>0</v>
      </c>
      <c r="CY38">
        <f>SUMIF(DeadRaw!$B:$B,$B38,DeadRaw!DA:DA)</f>
        <v>0</v>
      </c>
      <c r="CZ38">
        <f>SUMIF(DeadRaw!$B:$B,$B38,DeadRaw!DB:DB)</f>
        <v>0</v>
      </c>
      <c r="DA38">
        <f>SUMIF(DeadRaw!$B:$B,$B38,DeadRaw!DC:DC)</f>
        <v>0</v>
      </c>
      <c r="DB38">
        <f>SUMIF(DeadRaw!$B:$B,$B38,DeadRaw!DD:DD)</f>
        <v>0</v>
      </c>
      <c r="DC38">
        <f>SUMIF(DeadRaw!$B:$B,$B38,DeadRaw!DE:DE)</f>
        <v>0</v>
      </c>
      <c r="DD38">
        <f>SUMIF(DeadRaw!$B:$B,$B38,DeadRaw!DF:DF)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58</v>
      </c>
      <c r="BV39">
        <f>SUMIF(DeadRaw!$B:$B,$B39,DeadRaw!BX:BX)</f>
        <v>72</v>
      </c>
      <c r="BW39">
        <f>SUMIF(DeadRaw!$B:$B,$B39,DeadRaw!BY:BY)</f>
        <v>72</v>
      </c>
      <c r="BX39">
        <f>SUMIF(DeadRaw!$B:$B,$B39,DeadRaw!BZ:BZ)</f>
        <v>86</v>
      </c>
      <c r="BY39">
        <f>SUMIF(DeadRaw!$B:$B,$B39,DeadRaw!CA:CA)</f>
        <v>99</v>
      </c>
      <c r="BZ39">
        <f>SUMIF(DeadRaw!$B:$B,$B39,DeadRaw!CB:CB)</f>
        <v>136</v>
      </c>
      <c r="CA39">
        <f>SUMIF(DeadRaw!$B:$B,$B39,DeadRaw!CC:CC)</f>
        <v>150</v>
      </c>
      <c r="CB39">
        <f>SUMIF(DeadRaw!$B:$B,$B39,DeadRaw!CD:CD)</f>
        <v>178</v>
      </c>
      <c r="CC39">
        <f>SUMIF(DeadRaw!$B:$B,$B39,DeadRaw!CE:CE)</f>
        <v>226</v>
      </c>
      <c r="CD39">
        <f>SUMIF(DeadRaw!$B:$B,$B39,DeadRaw!CF:CF)</f>
        <v>246</v>
      </c>
      <c r="CE39">
        <f>SUMIF(DeadRaw!$B:$B,$B39,DeadRaw!CG:CG)</f>
        <v>288</v>
      </c>
      <c r="CF39">
        <f>SUMIF(DeadRaw!$B:$B,$B39,DeadRaw!CH:CH)</f>
        <v>331</v>
      </c>
      <c r="CG39">
        <f>SUMIF(DeadRaw!$B:$B,$B39,DeadRaw!CI:CI)</f>
        <v>358</v>
      </c>
      <c r="CH39">
        <f>SUMIF(DeadRaw!$B:$B,$B39,DeadRaw!CJ:CJ)</f>
        <v>393</v>
      </c>
      <c r="CI39">
        <f>SUMIF(DeadRaw!$B:$B,$B39,DeadRaw!CK:CK)</f>
        <v>405</v>
      </c>
      <c r="CJ39">
        <f>SUMIF(DeadRaw!$B:$B,$B39,DeadRaw!CL:CL)</f>
        <v>448</v>
      </c>
      <c r="CK39">
        <f>SUMIF(DeadRaw!$B:$B,$B39,DeadRaw!CM:CM)</f>
        <v>486</v>
      </c>
      <c r="CL39">
        <f>SUMIF(DeadRaw!$B:$B,$B39,DeadRaw!CN:CN)</f>
        <v>521</v>
      </c>
      <c r="CM39">
        <f>SUMIF(DeadRaw!$B:$B,$B39,DeadRaw!CO:CO)</f>
        <v>559</v>
      </c>
      <c r="CN39">
        <f>SUMIF(DeadRaw!$B:$B,$B39,DeadRaw!CP:CP)</f>
        <v>592</v>
      </c>
      <c r="CO39">
        <f>SUMIF(DeadRaw!$B:$B,$B39,DeadRaw!CQ:CQ)</f>
        <v>0</v>
      </c>
      <c r="CP39">
        <f>SUMIF(DeadRaw!$B:$B,$B39,DeadRaw!CR:CR)</f>
        <v>0</v>
      </c>
      <c r="CQ39">
        <f>SUMIF(DeadRaw!$B:$B,$B39,DeadRaw!CS:CS)</f>
        <v>0</v>
      </c>
      <c r="CR39">
        <f>SUMIF(DeadRaw!$B:$B,$B39,DeadRaw!CT:CT)</f>
        <v>0</v>
      </c>
      <c r="CS39">
        <f>SUMIF(DeadRaw!$B:$B,$B39,DeadRaw!CU:CU)</f>
        <v>0</v>
      </c>
      <c r="CT39">
        <f>SUMIF(DeadRaw!$B:$B,$B39,DeadRaw!CV:CV)</f>
        <v>0</v>
      </c>
      <c r="CU39">
        <f>SUMIF(DeadRaw!$B:$B,$B39,DeadRaw!CW:CW)</f>
        <v>0</v>
      </c>
      <c r="CV39">
        <f>SUMIF(DeadRaw!$B:$B,$B39,DeadRaw!CX:CX)</f>
        <v>0</v>
      </c>
      <c r="CW39">
        <f>SUMIF(DeadRaw!$B:$B,$B39,DeadRaw!CY:CY)</f>
        <v>0</v>
      </c>
      <c r="CX39">
        <f>SUMIF(DeadRaw!$B:$B,$B39,DeadRaw!CZ:CZ)</f>
        <v>0</v>
      </c>
      <c r="CY39">
        <f>SUMIF(DeadRaw!$B:$B,$B39,DeadRaw!DA:DA)</f>
        <v>0</v>
      </c>
      <c r="CZ39">
        <f>SUMIF(DeadRaw!$B:$B,$B39,DeadRaw!DB:DB)</f>
        <v>0</v>
      </c>
      <c r="DA39">
        <f>SUMIF(DeadRaw!$B:$B,$B39,DeadRaw!DC:DC)</f>
        <v>0</v>
      </c>
      <c r="DB39">
        <f>SUMIF(DeadRaw!$B:$B,$B39,DeadRaw!DD:DD)</f>
        <v>0</v>
      </c>
      <c r="DC39">
        <f>SUMIF(DeadRaw!$B:$B,$B39,DeadRaw!DE:DE)</f>
        <v>0</v>
      </c>
      <c r="DD39">
        <f>SUMIF(DeadRaw!$B:$B,$B39,DeadRaw!DF:DF)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52</v>
      </c>
      <c r="BV40">
        <f>SUMIF(DeadRaw!$B:$B,$B40,DeadRaw!BX:BX)</f>
        <v>58</v>
      </c>
      <c r="BW40">
        <f>SUMIF(DeadRaw!$B:$B,$B40,DeadRaw!BY:BY)</f>
        <v>66</v>
      </c>
      <c r="BX40">
        <f>SUMIF(DeadRaw!$B:$B,$B40,DeadRaw!BZ:BZ)</f>
        <v>71</v>
      </c>
      <c r="BY40">
        <f>SUMIF(DeadRaw!$B:$B,$B40,DeadRaw!CA:CA)</f>
        <v>78</v>
      </c>
      <c r="BZ40">
        <f>SUMIF(DeadRaw!$B:$B,$B40,DeadRaw!CB:CB)</f>
        <v>85</v>
      </c>
      <c r="CA40">
        <f>SUMIF(DeadRaw!$B:$B,$B40,DeadRaw!CC:CC)</f>
        <v>94</v>
      </c>
      <c r="CB40">
        <f>SUMIF(DeadRaw!$B:$B,$B40,DeadRaw!CD:CD)</f>
        <v>103</v>
      </c>
      <c r="CC40">
        <f>SUMIF(DeadRaw!$B:$B,$B40,DeadRaw!CE:CE)</f>
        <v>118</v>
      </c>
      <c r="CD40">
        <f>SUMIF(DeadRaw!$B:$B,$B40,DeadRaw!CF:CF)</f>
        <v>135</v>
      </c>
      <c r="CE40">
        <f>SUMIF(DeadRaw!$B:$B,$B40,DeadRaw!CG:CG)</f>
        <v>146</v>
      </c>
      <c r="CF40">
        <f>SUMIF(DeadRaw!$B:$B,$B40,DeadRaw!CH:CH)</f>
        <v>159</v>
      </c>
      <c r="CG40">
        <f>SUMIF(DeadRaw!$B:$B,$B40,DeadRaw!CI:CI)</f>
        <v>164</v>
      </c>
      <c r="CH40">
        <f>SUMIF(DeadRaw!$B:$B,$B40,DeadRaw!CJ:CJ)</f>
        <v>178</v>
      </c>
      <c r="CI40">
        <f>SUMIF(DeadRaw!$B:$B,$B40,DeadRaw!CK:CK)</f>
        <v>183</v>
      </c>
      <c r="CJ40">
        <f>SUMIF(DeadRaw!$B:$B,$B40,DeadRaw!CL:CL)</f>
        <v>196</v>
      </c>
      <c r="CK40">
        <f>SUMIF(DeadRaw!$B:$B,$B40,DeadRaw!CM:CM)</f>
        <v>205</v>
      </c>
      <c r="CL40">
        <f>SUMIF(DeadRaw!$B:$B,$B40,DeadRaw!CN:CN)</f>
        <v>224</v>
      </c>
      <c r="CM40">
        <f>SUMIF(DeadRaw!$B:$B,$B40,DeadRaw!CO:CO)</f>
        <v>239</v>
      </c>
      <c r="CN40">
        <f>SUMIF(DeadRaw!$B:$B,$B40,DeadRaw!CP:CP)</f>
        <v>250</v>
      </c>
      <c r="CO40">
        <f>SUMIF(DeadRaw!$B:$B,$B40,DeadRaw!CQ:CQ)</f>
        <v>0</v>
      </c>
      <c r="CP40">
        <f>SUMIF(DeadRaw!$B:$B,$B40,DeadRaw!CR:CR)</f>
        <v>0</v>
      </c>
      <c r="CQ40">
        <f>SUMIF(DeadRaw!$B:$B,$B40,DeadRaw!CS:CS)</f>
        <v>0</v>
      </c>
      <c r="CR40">
        <f>SUMIF(DeadRaw!$B:$B,$B40,DeadRaw!CT:CT)</f>
        <v>0</v>
      </c>
      <c r="CS40">
        <f>SUMIF(DeadRaw!$B:$B,$B40,DeadRaw!CU:CU)</f>
        <v>0</v>
      </c>
      <c r="CT40">
        <f>SUMIF(DeadRaw!$B:$B,$B40,DeadRaw!CV:CV)</f>
        <v>0</v>
      </c>
      <c r="CU40">
        <f>SUMIF(DeadRaw!$B:$B,$B40,DeadRaw!CW:CW)</f>
        <v>0</v>
      </c>
      <c r="CV40">
        <f>SUMIF(DeadRaw!$B:$B,$B40,DeadRaw!CX:CX)</f>
        <v>0</v>
      </c>
      <c r="CW40">
        <f>SUMIF(DeadRaw!$B:$B,$B40,DeadRaw!CY:CY)</f>
        <v>0</v>
      </c>
      <c r="CX40">
        <f>SUMIF(DeadRaw!$B:$B,$B40,DeadRaw!CZ:CZ)</f>
        <v>0</v>
      </c>
      <c r="CY40">
        <f>SUMIF(DeadRaw!$B:$B,$B40,DeadRaw!DA:DA)</f>
        <v>0</v>
      </c>
      <c r="CZ40">
        <f>SUMIF(DeadRaw!$B:$B,$B40,DeadRaw!DB:DB)</f>
        <v>0</v>
      </c>
      <c r="DA40">
        <f>SUMIF(DeadRaw!$B:$B,$B40,DeadRaw!DC:DC)</f>
        <v>0</v>
      </c>
      <c r="DB40">
        <f>SUMIF(DeadRaw!$B:$B,$B40,DeadRaw!DD:DD)</f>
        <v>0</v>
      </c>
      <c r="DC40">
        <f>SUMIF(DeadRaw!$B:$B,$B40,DeadRaw!DE:DE)</f>
        <v>0</v>
      </c>
      <c r="DD40">
        <f>SUMIF(DeadRaw!$B:$B,$B40,DeadRaw!DF:DF)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  <c r="BV41">
        <f>SUMIF(DeadRaw!$B:$B,$B41,DeadRaw!BX:BX)</f>
        <v>0</v>
      </c>
      <c r="BW41">
        <f>SUMIF(DeadRaw!$B:$B,$B41,DeadRaw!BY:BY)</f>
        <v>0</v>
      </c>
      <c r="BX41">
        <f>SUMIF(DeadRaw!$B:$B,$B41,DeadRaw!BZ:BZ)</f>
        <v>1</v>
      </c>
      <c r="BY41">
        <f>SUMIF(DeadRaw!$B:$B,$B41,DeadRaw!CA:CA)</f>
        <v>1</v>
      </c>
      <c r="BZ41">
        <f>SUMIF(DeadRaw!$B:$B,$B41,DeadRaw!CB:CB)</f>
        <v>1</v>
      </c>
      <c r="CA41">
        <f>SUMIF(DeadRaw!$B:$B,$B41,DeadRaw!CC:CC)</f>
        <v>1</v>
      </c>
      <c r="CB41">
        <f>SUMIF(DeadRaw!$B:$B,$B41,DeadRaw!CD:CD)</f>
        <v>1</v>
      </c>
      <c r="CC41">
        <f>SUMIF(DeadRaw!$B:$B,$B41,DeadRaw!CE:CE)</f>
        <v>1</v>
      </c>
      <c r="CD41">
        <f>SUMIF(DeadRaw!$B:$B,$B41,DeadRaw!CF:CF)</f>
        <v>1</v>
      </c>
      <c r="CE41">
        <f>SUMIF(DeadRaw!$B:$B,$B41,DeadRaw!CG:CG)</f>
        <v>1</v>
      </c>
      <c r="CF41">
        <f>SUMIF(DeadRaw!$B:$B,$B41,DeadRaw!CH:CH)</f>
        <v>1</v>
      </c>
      <c r="CG41">
        <f>SUMIF(DeadRaw!$B:$B,$B41,DeadRaw!CI:CI)</f>
        <v>2</v>
      </c>
      <c r="CH41">
        <f>SUMIF(DeadRaw!$B:$B,$B41,DeadRaw!CJ:CJ)</f>
        <v>3</v>
      </c>
      <c r="CI41">
        <f>SUMIF(DeadRaw!$B:$B,$B41,DeadRaw!CK:CK)</f>
        <v>3</v>
      </c>
      <c r="CJ41">
        <f>SUMIF(DeadRaw!$B:$B,$B41,DeadRaw!CL:CL)</f>
        <v>3</v>
      </c>
      <c r="CK41">
        <f>SUMIF(DeadRaw!$B:$B,$B41,DeadRaw!CM:CM)</f>
        <v>5</v>
      </c>
      <c r="CL41">
        <f>SUMIF(DeadRaw!$B:$B,$B41,DeadRaw!CN:CN)</f>
        <v>6</v>
      </c>
      <c r="CM41">
        <f>SUMIF(DeadRaw!$B:$B,$B41,DeadRaw!CO:CO)</f>
        <v>7</v>
      </c>
      <c r="CN41">
        <f>SUMIF(DeadRaw!$B:$B,$B41,DeadRaw!CP:CP)</f>
        <v>9</v>
      </c>
      <c r="CO41">
        <f>SUMIF(DeadRaw!$B:$B,$B41,DeadRaw!CQ:CQ)</f>
        <v>0</v>
      </c>
      <c r="CP41">
        <f>SUMIF(DeadRaw!$B:$B,$B41,DeadRaw!CR:CR)</f>
        <v>0</v>
      </c>
      <c r="CQ41">
        <f>SUMIF(DeadRaw!$B:$B,$B41,DeadRaw!CS:CS)</f>
        <v>0</v>
      </c>
      <c r="CR41">
        <f>SUMIF(DeadRaw!$B:$B,$B41,DeadRaw!CT:CT)</f>
        <v>0</v>
      </c>
      <c r="CS41">
        <f>SUMIF(DeadRaw!$B:$B,$B41,DeadRaw!CU:CU)</f>
        <v>0</v>
      </c>
      <c r="CT41">
        <f>SUMIF(DeadRaw!$B:$B,$B41,DeadRaw!CV:CV)</f>
        <v>0</v>
      </c>
      <c r="CU41">
        <f>SUMIF(DeadRaw!$B:$B,$B41,DeadRaw!CW:CW)</f>
        <v>0</v>
      </c>
      <c r="CV41">
        <f>SUMIF(DeadRaw!$B:$B,$B41,DeadRaw!CX:CX)</f>
        <v>0</v>
      </c>
      <c r="CW41">
        <f>SUMIF(DeadRaw!$B:$B,$B41,DeadRaw!CY:CY)</f>
        <v>0</v>
      </c>
      <c r="CX41">
        <f>SUMIF(DeadRaw!$B:$B,$B41,DeadRaw!CZ:CZ)</f>
        <v>0</v>
      </c>
      <c r="CY41">
        <f>SUMIF(DeadRaw!$B:$B,$B41,DeadRaw!DA:DA)</f>
        <v>0</v>
      </c>
      <c r="CZ41">
        <f>SUMIF(DeadRaw!$B:$B,$B41,DeadRaw!DB:DB)</f>
        <v>0</v>
      </c>
      <c r="DA41">
        <f>SUMIF(DeadRaw!$B:$B,$B41,DeadRaw!DC:DC)</f>
        <v>0</v>
      </c>
      <c r="DB41">
        <f>SUMIF(DeadRaw!$B:$B,$B41,DeadRaw!DD:DD)</f>
        <v>0</v>
      </c>
      <c r="DC41">
        <f>SUMIF(DeadRaw!$B:$B,$B41,DeadRaw!DE:DE)</f>
        <v>0</v>
      </c>
      <c r="DD41">
        <f>SUMIF(DeadRaw!$B:$B,$B41,DeadRaw!DF:DF)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26</v>
      </c>
      <c r="BV42">
        <f>SUMIF(DeadRaw!$B:$B,$B42,DeadRaw!BX:BX)</f>
        <v>30</v>
      </c>
      <c r="BW42">
        <f>SUMIF(DeadRaw!$B:$B,$B42,DeadRaw!BY:BY)</f>
        <v>30</v>
      </c>
      <c r="BX42">
        <f>SUMIF(DeadRaw!$B:$B,$B42,DeadRaw!BZ:BZ)</f>
        <v>32</v>
      </c>
      <c r="BY42">
        <f>SUMIF(DeadRaw!$B:$B,$B42,DeadRaw!CA:CA)</f>
        <v>32</v>
      </c>
      <c r="BZ42">
        <f>SUMIF(DeadRaw!$B:$B,$B42,DeadRaw!CB:CB)</f>
        <v>32</v>
      </c>
      <c r="CA42">
        <f>SUMIF(DeadRaw!$B:$B,$B42,DeadRaw!CC:CC)</f>
        <v>34</v>
      </c>
      <c r="CB42">
        <f>SUMIF(DeadRaw!$B:$B,$B42,DeadRaw!CD:CD)</f>
        <v>34</v>
      </c>
      <c r="CC42">
        <f>SUMIF(DeadRaw!$B:$B,$B42,DeadRaw!CE:CE)</f>
        <v>34</v>
      </c>
      <c r="CD42">
        <f>SUMIF(DeadRaw!$B:$B,$B42,DeadRaw!CF:CF)</f>
        <v>34</v>
      </c>
      <c r="CE42">
        <f>SUMIF(DeadRaw!$B:$B,$B42,DeadRaw!CG:CG)</f>
        <v>35</v>
      </c>
      <c r="CF42">
        <f>SUMIF(DeadRaw!$B:$B,$B42,DeadRaw!CH:CH)</f>
        <v>35</v>
      </c>
      <c r="CG42">
        <f>SUMIF(DeadRaw!$B:$B,$B42,DeadRaw!CI:CI)</f>
        <v>35</v>
      </c>
      <c r="CH42">
        <f>SUMIF(DeadRaw!$B:$B,$B42,DeadRaw!CJ:CJ)</f>
        <v>36</v>
      </c>
      <c r="CI42">
        <f>SUMIF(DeadRaw!$B:$B,$B42,DeadRaw!CK:CK)</f>
        <v>36</v>
      </c>
      <c r="CJ42">
        <f>SUMIF(DeadRaw!$B:$B,$B42,DeadRaw!CL:CL)</f>
        <v>38</v>
      </c>
      <c r="CK42">
        <f>SUMIF(DeadRaw!$B:$B,$B42,DeadRaw!CM:CM)</f>
        <v>39</v>
      </c>
      <c r="CL42">
        <f>SUMIF(DeadRaw!$B:$B,$B42,DeadRaw!CN:CN)</f>
        <v>39</v>
      </c>
      <c r="CM42">
        <f>SUMIF(DeadRaw!$B:$B,$B42,DeadRaw!CO:CO)</f>
        <v>39</v>
      </c>
      <c r="CN42">
        <f>SUMIF(DeadRaw!$B:$B,$B42,DeadRaw!CP:CP)</f>
        <v>39</v>
      </c>
      <c r="CO42">
        <f>SUMIF(DeadRaw!$B:$B,$B42,DeadRaw!CQ:CQ)</f>
        <v>0</v>
      </c>
      <c r="CP42">
        <f>SUMIF(DeadRaw!$B:$B,$B42,DeadRaw!CR:CR)</f>
        <v>0</v>
      </c>
      <c r="CQ42">
        <f>SUMIF(DeadRaw!$B:$B,$B42,DeadRaw!CS:CS)</f>
        <v>0</v>
      </c>
      <c r="CR42">
        <f>SUMIF(DeadRaw!$B:$B,$B42,DeadRaw!CT:CT)</f>
        <v>0</v>
      </c>
      <c r="CS42">
        <f>SUMIF(DeadRaw!$B:$B,$B42,DeadRaw!CU:CU)</f>
        <v>0</v>
      </c>
      <c r="CT42">
        <f>SUMIF(DeadRaw!$B:$B,$B42,DeadRaw!CV:CV)</f>
        <v>0</v>
      </c>
      <c r="CU42">
        <f>SUMIF(DeadRaw!$B:$B,$B42,DeadRaw!CW:CW)</f>
        <v>0</v>
      </c>
      <c r="CV42">
        <f>SUMIF(DeadRaw!$B:$B,$B42,DeadRaw!CX:CX)</f>
        <v>0</v>
      </c>
      <c r="CW42">
        <f>SUMIF(DeadRaw!$B:$B,$B42,DeadRaw!CY:CY)</f>
        <v>0</v>
      </c>
      <c r="CX42">
        <f>SUMIF(DeadRaw!$B:$B,$B42,DeadRaw!CZ:CZ)</f>
        <v>0</v>
      </c>
      <c r="CY42">
        <f>SUMIF(DeadRaw!$B:$B,$B42,DeadRaw!DA:DA)</f>
        <v>0</v>
      </c>
      <c r="CZ42">
        <f>SUMIF(DeadRaw!$B:$B,$B42,DeadRaw!DB:DB)</f>
        <v>0</v>
      </c>
      <c r="DA42">
        <f>SUMIF(DeadRaw!$B:$B,$B42,DeadRaw!DC:DC)</f>
        <v>0</v>
      </c>
      <c r="DB42">
        <f>SUMIF(DeadRaw!$B:$B,$B42,DeadRaw!DD:DD)</f>
        <v>0</v>
      </c>
      <c r="DC42">
        <f>SUMIF(DeadRaw!$B:$B,$B42,DeadRaw!DE:DE)</f>
        <v>0</v>
      </c>
      <c r="DD42">
        <f>SUMIF(DeadRaw!$B:$B,$B42,DeadRaw!DF:DF)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5</v>
      </c>
      <c r="BV43">
        <f>SUMIF(DeadRaw!$B:$B,$B43,DeadRaw!BX:BX)</f>
        <v>11</v>
      </c>
      <c r="BW43">
        <f>SUMIF(DeadRaw!$B:$B,$B43,DeadRaw!BY:BY)</f>
        <v>12</v>
      </c>
      <c r="BX43">
        <f>SUMIF(DeadRaw!$B:$B,$B43,DeadRaw!BZ:BZ)</f>
        <v>13</v>
      </c>
      <c r="BY43">
        <f>SUMIF(DeadRaw!$B:$B,$B43,DeadRaw!CA:CA)</f>
        <v>15</v>
      </c>
      <c r="BZ43">
        <f>SUMIF(DeadRaw!$B:$B,$B43,DeadRaw!CB:CB)</f>
        <v>19</v>
      </c>
      <c r="CA43">
        <f>SUMIF(DeadRaw!$B:$B,$B43,DeadRaw!CC:CC)</f>
        <v>21</v>
      </c>
      <c r="CB43">
        <f>SUMIF(DeadRaw!$B:$B,$B43,DeadRaw!CD:CD)</f>
        <v>24</v>
      </c>
      <c r="CC43">
        <f>SUMIF(DeadRaw!$B:$B,$B43,DeadRaw!CE:CE)</f>
        <v>24</v>
      </c>
      <c r="CD43">
        <f>SUMIF(DeadRaw!$B:$B,$B43,DeadRaw!CF:CF)</f>
        <v>24</v>
      </c>
      <c r="CE43">
        <f>SUMIF(DeadRaw!$B:$B,$B43,DeadRaw!CG:CG)</f>
        <v>24</v>
      </c>
      <c r="CF43">
        <f>SUMIF(DeadRaw!$B:$B,$B43,DeadRaw!CH:CH)</f>
        <v>25</v>
      </c>
      <c r="CG43">
        <f>SUMIF(DeadRaw!$B:$B,$B43,DeadRaw!CI:CI)</f>
        <v>28</v>
      </c>
      <c r="CH43">
        <f>SUMIF(DeadRaw!$B:$B,$B43,DeadRaw!CJ:CJ)</f>
        <v>31</v>
      </c>
      <c r="CI43">
        <f>SUMIF(DeadRaw!$B:$B,$B43,DeadRaw!CK:CK)</f>
        <v>35</v>
      </c>
      <c r="CJ43">
        <f>SUMIF(DeadRaw!$B:$B,$B43,DeadRaw!CL:CL)</f>
        <v>36</v>
      </c>
      <c r="CK43">
        <f>SUMIF(DeadRaw!$B:$B,$B43,DeadRaw!CM:CM)</f>
        <v>38</v>
      </c>
      <c r="CL43">
        <f>SUMIF(DeadRaw!$B:$B,$B43,DeadRaw!CN:CN)</f>
        <v>38</v>
      </c>
      <c r="CM43">
        <f>SUMIF(DeadRaw!$B:$B,$B43,DeadRaw!CO:CO)</f>
        <v>40</v>
      </c>
      <c r="CN43">
        <f>SUMIF(DeadRaw!$B:$B,$B43,DeadRaw!CP:CP)</f>
        <v>40</v>
      </c>
      <c r="CO43">
        <f>SUMIF(DeadRaw!$B:$B,$B43,DeadRaw!CQ:CQ)</f>
        <v>0</v>
      </c>
      <c r="CP43">
        <f>SUMIF(DeadRaw!$B:$B,$B43,DeadRaw!CR:CR)</f>
        <v>0</v>
      </c>
      <c r="CQ43">
        <f>SUMIF(DeadRaw!$B:$B,$B43,DeadRaw!CS:CS)</f>
        <v>0</v>
      </c>
      <c r="CR43">
        <f>SUMIF(DeadRaw!$B:$B,$B43,DeadRaw!CT:CT)</f>
        <v>0</v>
      </c>
      <c r="CS43">
        <f>SUMIF(DeadRaw!$B:$B,$B43,DeadRaw!CU:CU)</f>
        <v>0</v>
      </c>
      <c r="CT43">
        <f>SUMIF(DeadRaw!$B:$B,$B43,DeadRaw!CV:CV)</f>
        <v>0</v>
      </c>
      <c r="CU43">
        <f>SUMIF(DeadRaw!$B:$B,$B43,DeadRaw!CW:CW)</f>
        <v>0</v>
      </c>
      <c r="CV43">
        <f>SUMIF(DeadRaw!$B:$B,$B43,DeadRaw!CX:CX)</f>
        <v>0</v>
      </c>
      <c r="CW43">
        <f>SUMIF(DeadRaw!$B:$B,$B43,DeadRaw!CY:CY)</f>
        <v>0</v>
      </c>
      <c r="CX43">
        <f>SUMIF(DeadRaw!$B:$B,$B43,DeadRaw!CZ:CZ)</f>
        <v>0</v>
      </c>
      <c r="CY43">
        <f>SUMIF(DeadRaw!$B:$B,$B43,DeadRaw!DA:DA)</f>
        <v>0</v>
      </c>
      <c r="CZ43">
        <f>SUMIF(DeadRaw!$B:$B,$B43,DeadRaw!DB:DB)</f>
        <v>0</v>
      </c>
      <c r="DA43">
        <f>SUMIF(DeadRaw!$B:$B,$B43,DeadRaw!DC:DC)</f>
        <v>0</v>
      </c>
      <c r="DB43">
        <f>SUMIF(DeadRaw!$B:$B,$B43,DeadRaw!DD:DD)</f>
        <v>0</v>
      </c>
      <c r="DC43">
        <f>SUMIF(DeadRaw!$B:$B,$B43,DeadRaw!DE:DE)</f>
        <v>0</v>
      </c>
      <c r="DD43">
        <f>SUMIF(DeadRaw!$B:$B,$B43,DeadRaw!DF:DF)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14</v>
      </c>
      <c r="BV44">
        <f>SUMIF(DeadRaw!$B:$B,$B44,DeadRaw!BX:BX)</f>
        <v>16</v>
      </c>
      <c r="BW44">
        <f>SUMIF(DeadRaw!$B:$B,$B44,DeadRaw!BY:BY)</f>
        <v>17</v>
      </c>
      <c r="BX44">
        <f>SUMIF(DeadRaw!$B:$B,$B44,DeadRaw!BZ:BZ)</f>
        <v>17</v>
      </c>
      <c r="BY44">
        <f>SUMIF(DeadRaw!$B:$B,$B44,DeadRaw!CA:CA)</f>
        <v>18</v>
      </c>
      <c r="BZ44">
        <f>SUMIF(DeadRaw!$B:$B,$B44,DeadRaw!CB:CB)</f>
        <v>19</v>
      </c>
      <c r="CA44">
        <f>SUMIF(DeadRaw!$B:$B,$B44,DeadRaw!CC:CC)</f>
        <v>19</v>
      </c>
      <c r="CB44">
        <f>SUMIF(DeadRaw!$B:$B,$B44,DeadRaw!CD:CD)</f>
        <v>19</v>
      </c>
      <c r="CC44">
        <f>SUMIF(DeadRaw!$B:$B,$B44,DeadRaw!CE:CE)</f>
        <v>19</v>
      </c>
      <c r="CD44">
        <f>SUMIF(DeadRaw!$B:$B,$B44,DeadRaw!CF:CF)</f>
        <v>20</v>
      </c>
      <c r="CE44">
        <f>SUMIF(DeadRaw!$B:$B,$B44,DeadRaw!CG:CG)</f>
        <v>20</v>
      </c>
      <c r="CF44">
        <f>SUMIF(DeadRaw!$B:$B,$B44,DeadRaw!CH:CH)</f>
        <v>20</v>
      </c>
      <c r="CG44">
        <f>SUMIF(DeadRaw!$B:$B,$B44,DeadRaw!CI:CI)</f>
        <v>20</v>
      </c>
      <c r="CH44">
        <f>SUMIF(DeadRaw!$B:$B,$B44,DeadRaw!CJ:CJ)</f>
        <v>21</v>
      </c>
      <c r="CI44">
        <f>SUMIF(DeadRaw!$B:$B,$B44,DeadRaw!CK:CK)</f>
        <v>21</v>
      </c>
      <c r="CJ44">
        <f>SUMIF(DeadRaw!$B:$B,$B44,DeadRaw!CL:CL)</f>
        <v>21</v>
      </c>
      <c r="CK44">
        <f>SUMIF(DeadRaw!$B:$B,$B44,DeadRaw!CM:CM)</f>
        <v>21</v>
      </c>
      <c r="CL44">
        <f>SUMIF(DeadRaw!$B:$B,$B44,DeadRaw!CN:CN)</f>
        <v>21</v>
      </c>
      <c r="CM44">
        <f>SUMIF(DeadRaw!$B:$B,$B44,DeadRaw!CO:CO)</f>
        <v>21</v>
      </c>
      <c r="CN44">
        <f>SUMIF(DeadRaw!$B:$B,$B44,DeadRaw!CP:CP)</f>
        <v>21</v>
      </c>
      <c r="CO44">
        <f>SUMIF(DeadRaw!$B:$B,$B44,DeadRaw!CQ:CQ)</f>
        <v>0</v>
      </c>
      <c r="CP44">
        <f>SUMIF(DeadRaw!$B:$B,$B44,DeadRaw!CR:CR)</f>
        <v>0</v>
      </c>
      <c r="CQ44">
        <f>SUMIF(DeadRaw!$B:$B,$B44,DeadRaw!CS:CS)</f>
        <v>0</v>
      </c>
      <c r="CR44">
        <f>SUMIF(DeadRaw!$B:$B,$B44,DeadRaw!CT:CT)</f>
        <v>0</v>
      </c>
      <c r="CS44">
        <f>SUMIF(DeadRaw!$B:$B,$B44,DeadRaw!CU:CU)</f>
        <v>0</v>
      </c>
      <c r="CT44">
        <f>SUMIF(DeadRaw!$B:$B,$B44,DeadRaw!CV:CV)</f>
        <v>0</v>
      </c>
      <c r="CU44">
        <f>SUMIF(DeadRaw!$B:$B,$B44,DeadRaw!CW:CW)</f>
        <v>0</v>
      </c>
      <c r="CV44">
        <f>SUMIF(DeadRaw!$B:$B,$B44,DeadRaw!CX:CX)</f>
        <v>0</v>
      </c>
      <c r="CW44">
        <f>SUMIF(DeadRaw!$B:$B,$B44,DeadRaw!CY:CY)</f>
        <v>0</v>
      </c>
      <c r="CX44">
        <f>SUMIF(DeadRaw!$B:$B,$B44,DeadRaw!CZ:CZ)</f>
        <v>0</v>
      </c>
      <c r="CY44">
        <f>SUMIF(DeadRaw!$B:$B,$B44,DeadRaw!DA:DA)</f>
        <v>0</v>
      </c>
      <c r="CZ44">
        <f>SUMIF(DeadRaw!$B:$B,$B44,DeadRaw!DB:DB)</f>
        <v>0</v>
      </c>
      <c r="DA44">
        <f>SUMIF(DeadRaw!$B:$B,$B44,DeadRaw!DC:DC)</f>
        <v>0</v>
      </c>
      <c r="DB44">
        <f>SUMIF(DeadRaw!$B:$B,$B44,DeadRaw!DD:DD)</f>
        <v>0</v>
      </c>
      <c r="DC44">
        <f>SUMIF(DeadRaw!$B:$B,$B44,DeadRaw!DE:DE)</f>
        <v>0</v>
      </c>
      <c r="DD44">
        <f>SUMIF(DeadRaw!$B:$B,$B44,DeadRaw!DF:DF)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12</v>
      </c>
      <c r="BV45">
        <f>SUMIF(DeadRaw!$B:$B,$B45,DeadRaw!BX:BX)</f>
        <v>15</v>
      </c>
      <c r="BW45">
        <f>SUMIF(DeadRaw!$B:$B,$B45,DeadRaw!BY:BY)</f>
        <v>19</v>
      </c>
      <c r="BX45">
        <f>SUMIF(DeadRaw!$B:$B,$B45,DeadRaw!BZ:BZ)</f>
        <v>20</v>
      </c>
      <c r="BY45">
        <f>SUMIF(DeadRaw!$B:$B,$B45,DeadRaw!CA:CA)</f>
        <v>23</v>
      </c>
      <c r="BZ45">
        <f>SUMIF(DeadRaw!$B:$B,$B45,DeadRaw!CB:CB)</f>
        <v>26</v>
      </c>
      <c r="CA45">
        <f>SUMIF(DeadRaw!$B:$B,$B45,DeadRaw!CC:CC)</f>
        <v>27</v>
      </c>
      <c r="CB45">
        <f>SUMIF(DeadRaw!$B:$B,$B45,DeadRaw!CD:CD)</f>
        <v>30</v>
      </c>
      <c r="CC45">
        <f>SUMIF(DeadRaw!$B:$B,$B45,DeadRaw!CE:CE)</f>
        <v>32</v>
      </c>
      <c r="CD45">
        <f>SUMIF(DeadRaw!$B:$B,$B45,DeadRaw!CF:CF)</f>
        <v>33</v>
      </c>
      <c r="CE45">
        <f>SUMIF(DeadRaw!$B:$B,$B45,DeadRaw!CG:CG)</f>
        <v>35</v>
      </c>
      <c r="CF45">
        <f>SUMIF(DeadRaw!$B:$B,$B45,DeadRaw!CH:CH)</f>
        <v>38</v>
      </c>
      <c r="CG45">
        <f>SUMIF(DeadRaw!$B:$B,$B45,DeadRaw!CI:CI)</f>
        <v>40</v>
      </c>
      <c r="CH45">
        <f>SUMIF(DeadRaw!$B:$B,$B45,DeadRaw!CJ:CJ)</f>
        <v>41</v>
      </c>
      <c r="CI45">
        <f>SUMIF(DeadRaw!$B:$B,$B45,DeadRaw!CK:CK)</f>
        <v>43</v>
      </c>
      <c r="CJ45">
        <f>SUMIF(DeadRaw!$B:$B,$B45,DeadRaw!CL:CL)</f>
        <v>46</v>
      </c>
      <c r="CK45">
        <f>SUMIF(DeadRaw!$B:$B,$B45,DeadRaw!CM:CM)</f>
        <v>47</v>
      </c>
      <c r="CL45">
        <f>SUMIF(DeadRaw!$B:$B,$B45,DeadRaw!CN:CN)</f>
        <v>47</v>
      </c>
      <c r="CM45">
        <f>SUMIF(DeadRaw!$B:$B,$B45,DeadRaw!CO:CO)</f>
        <v>47</v>
      </c>
      <c r="CN45">
        <f>SUMIF(DeadRaw!$B:$B,$B45,DeadRaw!CP:CP)</f>
        <v>47</v>
      </c>
      <c r="CO45">
        <f>SUMIF(DeadRaw!$B:$B,$B45,DeadRaw!CQ:CQ)</f>
        <v>0</v>
      </c>
      <c r="CP45">
        <f>SUMIF(DeadRaw!$B:$B,$B45,DeadRaw!CR:CR)</f>
        <v>0</v>
      </c>
      <c r="CQ45">
        <f>SUMIF(DeadRaw!$B:$B,$B45,DeadRaw!CS:CS)</f>
        <v>0</v>
      </c>
      <c r="CR45">
        <f>SUMIF(DeadRaw!$B:$B,$B45,DeadRaw!CT:CT)</f>
        <v>0</v>
      </c>
      <c r="CS45">
        <f>SUMIF(DeadRaw!$B:$B,$B45,DeadRaw!CU:CU)</f>
        <v>0</v>
      </c>
      <c r="CT45">
        <f>SUMIF(DeadRaw!$B:$B,$B45,DeadRaw!CV:CV)</f>
        <v>0</v>
      </c>
      <c r="CU45">
        <f>SUMIF(DeadRaw!$B:$B,$B45,DeadRaw!CW:CW)</f>
        <v>0</v>
      </c>
      <c r="CV45">
        <f>SUMIF(DeadRaw!$B:$B,$B45,DeadRaw!CX:CX)</f>
        <v>0</v>
      </c>
      <c r="CW45">
        <f>SUMIF(DeadRaw!$B:$B,$B45,DeadRaw!CY:CY)</f>
        <v>0</v>
      </c>
      <c r="CX45">
        <f>SUMIF(DeadRaw!$B:$B,$B45,DeadRaw!CZ:CZ)</f>
        <v>0</v>
      </c>
      <c r="CY45">
        <f>SUMIF(DeadRaw!$B:$B,$B45,DeadRaw!DA:DA)</f>
        <v>0</v>
      </c>
      <c r="CZ45">
        <f>SUMIF(DeadRaw!$B:$B,$B45,DeadRaw!DB:DB)</f>
        <v>0</v>
      </c>
      <c r="DA45">
        <f>SUMIF(DeadRaw!$B:$B,$B45,DeadRaw!DC:DC)</f>
        <v>0</v>
      </c>
      <c r="DB45">
        <f>SUMIF(DeadRaw!$B:$B,$B45,DeadRaw!DD:DD)</f>
        <v>0</v>
      </c>
      <c r="DC45">
        <f>SUMIF(DeadRaw!$B:$B,$B45,DeadRaw!DE:DE)</f>
        <v>0</v>
      </c>
      <c r="DD45">
        <f>SUMIF(DeadRaw!$B:$B,$B45,DeadRaw!DF:DF)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157</v>
      </c>
      <c r="BV46">
        <f>SUMIF(DeadRaw!$B:$B,$B46,DeadRaw!BX:BX)</f>
        <v>170</v>
      </c>
      <c r="BW46">
        <f>SUMIF(DeadRaw!$B:$B,$B46,DeadRaw!BY:BY)</f>
        <v>181</v>
      </c>
      <c r="BX46">
        <f>SUMIF(DeadRaw!$B:$B,$B46,DeadRaw!BZ:BZ)</f>
        <v>191</v>
      </c>
      <c r="BY46">
        <f>SUMIF(DeadRaw!$B:$B,$B46,DeadRaw!CA:CA)</f>
        <v>198</v>
      </c>
      <c r="BZ46">
        <f>SUMIF(DeadRaw!$B:$B,$B46,DeadRaw!CB:CB)</f>
        <v>209</v>
      </c>
      <c r="CA46">
        <f>SUMIF(DeadRaw!$B:$B,$B46,DeadRaw!CC:CC)</f>
        <v>221</v>
      </c>
      <c r="CB46">
        <f>SUMIF(DeadRaw!$B:$B,$B46,DeadRaw!CD:CD)</f>
        <v>240</v>
      </c>
      <c r="CC46">
        <f>SUMIF(DeadRaw!$B:$B,$B46,DeadRaw!CE:CE)</f>
        <v>280</v>
      </c>
      <c r="CD46">
        <f>SUMIF(DeadRaw!$B:$B,$B46,DeadRaw!CF:CF)</f>
        <v>306</v>
      </c>
      <c r="CE46">
        <f>SUMIF(DeadRaw!$B:$B,$B46,DeadRaw!CG:CG)</f>
        <v>327</v>
      </c>
      <c r="CF46">
        <f>SUMIF(DeadRaw!$B:$B,$B46,DeadRaw!CH:CH)</f>
        <v>373</v>
      </c>
      <c r="CG46">
        <f>SUMIF(DeadRaw!$B:$B,$B46,DeadRaw!CI:CI)</f>
        <v>399</v>
      </c>
      <c r="CH46">
        <f>SUMIF(DeadRaw!$B:$B,$B46,DeadRaw!CJ:CJ)</f>
        <v>459</v>
      </c>
      <c r="CI46">
        <f>SUMIF(DeadRaw!$B:$B,$B46,DeadRaw!CK:CK)</f>
        <v>469</v>
      </c>
      <c r="CJ46">
        <f>SUMIF(DeadRaw!$B:$B,$B46,DeadRaw!CL:CL)</f>
        <v>496</v>
      </c>
      <c r="CK46">
        <f>SUMIF(DeadRaw!$B:$B,$B46,DeadRaw!CM:CM)</f>
        <v>520</v>
      </c>
      <c r="CL46">
        <f>SUMIF(DeadRaw!$B:$B,$B46,DeadRaw!CN:CN)</f>
        <v>535</v>
      </c>
      <c r="CM46">
        <f>SUMIF(DeadRaw!$B:$B,$B46,DeadRaw!CO:CO)</f>
        <v>582</v>
      </c>
      <c r="CN46">
        <f>SUMIF(DeadRaw!$B:$B,$B46,DeadRaw!CP:CP)</f>
        <v>590</v>
      </c>
      <c r="CO46">
        <f>SUMIF(DeadRaw!$B:$B,$B46,DeadRaw!CQ:CQ)</f>
        <v>0</v>
      </c>
      <c r="CP46">
        <f>SUMIF(DeadRaw!$B:$B,$B46,DeadRaw!CR:CR)</f>
        <v>0</v>
      </c>
      <c r="CQ46">
        <f>SUMIF(DeadRaw!$B:$B,$B46,DeadRaw!CS:CS)</f>
        <v>0</v>
      </c>
      <c r="CR46">
        <f>SUMIF(DeadRaw!$B:$B,$B46,DeadRaw!CT:CT)</f>
        <v>0</v>
      </c>
      <c r="CS46">
        <f>SUMIF(DeadRaw!$B:$B,$B46,DeadRaw!CU:CU)</f>
        <v>0</v>
      </c>
      <c r="CT46">
        <f>SUMIF(DeadRaw!$B:$B,$B46,DeadRaw!CV:CV)</f>
        <v>0</v>
      </c>
      <c r="CU46">
        <f>SUMIF(DeadRaw!$B:$B,$B46,DeadRaw!CW:CW)</f>
        <v>0</v>
      </c>
      <c r="CV46">
        <f>SUMIF(DeadRaw!$B:$B,$B46,DeadRaw!CX:CX)</f>
        <v>0</v>
      </c>
      <c r="CW46">
        <f>SUMIF(DeadRaw!$B:$B,$B46,DeadRaw!CY:CY)</f>
        <v>0</v>
      </c>
      <c r="CX46">
        <f>SUMIF(DeadRaw!$B:$B,$B46,DeadRaw!CZ:CZ)</f>
        <v>0</v>
      </c>
      <c r="CY46">
        <f>SUMIF(DeadRaw!$B:$B,$B46,DeadRaw!DA:DA)</f>
        <v>0</v>
      </c>
      <c r="CZ46">
        <f>SUMIF(DeadRaw!$B:$B,$B46,DeadRaw!DB:DB)</f>
        <v>0</v>
      </c>
      <c r="DA46">
        <f>SUMIF(DeadRaw!$B:$B,$B46,DeadRaw!DC:DC)</f>
        <v>0</v>
      </c>
      <c r="DB46">
        <f>SUMIF(DeadRaw!$B:$B,$B46,DeadRaw!DD:DD)</f>
        <v>0</v>
      </c>
      <c r="DC46">
        <f>SUMIF(DeadRaw!$B:$B,$B46,DeadRaw!DE:DE)</f>
        <v>0</v>
      </c>
      <c r="DD46">
        <f>SUMIF(DeadRaw!$B:$B,$B46,DeadRaw!DF:DF)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43</v>
      </c>
      <c r="BV47">
        <f>SUMIF(DeadRaw!$B:$B,$B47,DeadRaw!BX:BX)</f>
        <v>57</v>
      </c>
      <c r="BW47">
        <f>SUMIF(DeadRaw!$B:$B,$B47,DeadRaw!BY:BY)</f>
        <v>71</v>
      </c>
      <c r="BX47">
        <f>SUMIF(DeadRaw!$B:$B,$B47,DeadRaw!BZ:BZ)</f>
        <v>79</v>
      </c>
      <c r="BY47">
        <f>SUMIF(DeadRaw!$B:$B,$B47,DeadRaw!CA:CA)</f>
        <v>94</v>
      </c>
      <c r="BZ47">
        <f>SUMIF(DeadRaw!$B:$B,$B47,DeadRaw!CB:CB)</f>
        <v>107</v>
      </c>
      <c r="CA47">
        <f>SUMIF(DeadRaw!$B:$B,$B47,DeadRaw!CC:CC)</f>
        <v>129</v>
      </c>
      <c r="CB47">
        <f>SUMIF(DeadRaw!$B:$B,$B47,DeadRaw!CD:CD)</f>
        <v>159</v>
      </c>
      <c r="CC47">
        <f>SUMIF(DeadRaw!$B:$B,$B47,DeadRaw!CE:CE)</f>
        <v>174</v>
      </c>
      <c r="CD47">
        <f>SUMIF(DeadRaw!$B:$B,$B47,DeadRaw!CF:CF)</f>
        <v>181</v>
      </c>
      <c r="CE47">
        <f>SUMIF(DeadRaw!$B:$B,$B47,DeadRaw!CG:CG)</f>
        <v>208</v>
      </c>
      <c r="CF47">
        <f>SUMIF(DeadRaw!$B:$B,$B47,DeadRaw!CH:CH)</f>
        <v>232</v>
      </c>
      <c r="CG47">
        <f>SUMIF(DeadRaw!$B:$B,$B47,DeadRaw!CI:CI)</f>
        <v>245</v>
      </c>
      <c r="CH47">
        <f>SUMIF(DeadRaw!$B:$B,$B47,DeadRaw!CJ:CJ)</f>
        <v>263</v>
      </c>
      <c r="CI47">
        <f>SUMIF(DeadRaw!$B:$B,$B47,DeadRaw!CK:CK)</f>
        <v>286</v>
      </c>
      <c r="CJ47">
        <f>SUMIF(DeadRaw!$B:$B,$B47,DeadRaw!CL:CL)</f>
        <v>314</v>
      </c>
      <c r="CK47">
        <f>SUMIF(DeadRaw!$B:$B,$B47,DeadRaw!CM:CM)</f>
        <v>332</v>
      </c>
      <c r="CL47">
        <f>SUMIF(DeadRaw!$B:$B,$B47,DeadRaw!CN:CN)</f>
        <v>347</v>
      </c>
      <c r="CM47">
        <f>SUMIF(DeadRaw!$B:$B,$B47,DeadRaw!CO:CO)</f>
        <v>360</v>
      </c>
      <c r="CN47">
        <f>SUMIF(DeadRaw!$B:$B,$B47,DeadRaw!CP:CP)</f>
        <v>380</v>
      </c>
      <c r="CO47">
        <f>SUMIF(DeadRaw!$B:$B,$B47,DeadRaw!CQ:CQ)</f>
        <v>0</v>
      </c>
      <c r="CP47">
        <f>SUMIF(DeadRaw!$B:$B,$B47,DeadRaw!CR:CR)</f>
        <v>0</v>
      </c>
      <c r="CQ47">
        <f>SUMIF(DeadRaw!$B:$B,$B47,DeadRaw!CS:CS)</f>
        <v>0</v>
      </c>
      <c r="CR47">
        <f>SUMIF(DeadRaw!$B:$B,$B47,DeadRaw!CT:CT)</f>
        <v>0</v>
      </c>
      <c r="CS47">
        <f>SUMIF(DeadRaw!$B:$B,$B47,DeadRaw!CU:CU)</f>
        <v>0</v>
      </c>
      <c r="CT47">
        <f>SUMIF(DeadRaw!$B:$B,$B47,DeadRaw!CV:CV)</f>
        <v>0</v>
      </c>
      <c r="CU47">
        <f>SUMIF(DeadRaw!$B:$B,$B47,DeadRaw!CW:CW)</f>
        <v>0</v>
      </c>
      <c r="CV47">
        <f>SUMIF(DeadRaw!$B:$B,$B47,DeadRaw!CX:CX)</f>
        <v>0</v>
      </c>
      <c r="CW47">
        <f>SUMIF(DeadRaw!$B:$B,$B47,DeadRaw!CY:CY)</f>
        <v>0</v>
      </c>
      <c r="CX47">
        <f>SUMIF(DeadRaw!$B:$B,$B47,DeadRaw!CZ:CZ)</f>
        <v>0</v>
      </c>
      <c r="CY47">
        <f>SUMIF(DeadRaw!$B:$B,$B47,DeadRaw!DA:DA)</f>
        <v>0</v>
      </c>
      <c r="CZ47">
        <f>SUMIF(DeadRaw!$B:$B,$B47,DeadRaw!DB:DB)</f>
        <v>0</v>
      </c>
      <c r="DA47">
        <f>SUMIF(DeadRaw!$B:$B,$B47,DeadRaw!DC:DC)</f>
        <v>0</v>
      </c>
      <c r="DB47">
        <f>SUMIF(DeadRaw!$B:$B,$B47,DeadRaw!DD:DD)</f>
        <v>0</v>
      </c>
      <c r="DC47">
        <f>SUMIF(DeadRaw!$B:$B,$B47,DeadRaw!DE:DE)</f>
        <v>0</v>
      </c>
      <c r="DD47">
        <f>SUMIF(DeadRaw!$B:$B,$B47,DeadRaw!DF:DF)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96</v>
      </c>
      <c r="BV48">
        <f>SUMIF(DeadRaw!$B:$B,$B48,DeadRaw!BX:BX)</f>
        <v>107</v>
      </c>
      <c r="BW48">
        <f>SUMIF(DeadRaw!$B:$B,$B48,DeadRaw!BY:BY)</f>
        <v>136</v>
      </c>
      <c r="BX48">
        <f>SUMIF(DeadRaw!$B:$B,$B48,DeadRaw!BZ:BZ)</f>
        <v>144</v>
      </c>
      <c r="BY48">
        <f>SUMIF(DeadRaw!$B:$B,$B48,DeadRaw!CA:CA)</f>
        <v>152</v>
      </c>
      <c r="BZ48">
        <f>SUMIF(DeadRaw!$B:$B,$B48,DeadRaw!CB:CB)</f>
        <v>163</v>
      </c>
      <c r="CA48">
        <f>SUMIF(DeadRaw!$B:$B,$B48,DeadRaw!CC:CC)</f>
        <v>177</v>
      </c>
      <c r="CB48">
        <f>SUMIF(DeadRaw!$B:$B,$B48,DeadRaw!CD:CD)</f>
        <v>182</v>
      </c>
      <c r="CC48">
        <f>SUMIF(DeadRaw!$B:$B,$B48,DeadRaw!CE:CE)</f>
        <v>203</v>
      </c>
      <c r="CD48">
        <f>SUMIF(DeadRaw!$B:$B,$B48,DeadRaw!CF:CF)</f>
        <v>221</v>
      </c>
      <c r="CE48">
        <f>SUMIF(DeadRaw!$B:$B,$B48,DeadRaw!CG:CG)</f>
        <v>247</v>
      </c>
      <c r="CF48">
        <f>SUMIF(DeadRaw!$B:$B,$B48,DeadRaw!CH:CH)</f>
        <v>297</v>
      </c>
      <c r="CG48">
        <f>SUMIF(DeadRaw!$B:$B,$B48,DeadRaw!CI:CI)</f>
        <v>315</v>
      </c>
      <c r="CH48">
        <f>SUMIF(DeadRaw!$B:$B,$B48,DeadRaw!CJ:CJ)</f>
        <v>335</v>
      </c>
      <c r="CI48">
        <f>SUMIF(DeadRaw!$B:$B,$B48,DeadRaw!CK:CK)</f>
        <v>349</v>
      </c>
      <c r="CJ48">
        <f>SUMIF(DeadRaw!$B:$B,$B48,DeadRaw!CL:CL)</f>
        <v>362</v>
      </c>
      <c r="CK48">
        <f>SUMIF(DeadRaw!$B:$B,$B48,DeadRaw!CM:CM)</f>
        <v>387</v>
      </c>
      <c r="CL48">
        <f>SUMIF(DeadRaw!$B:$B,$B48,DeadRaw!CN:CN)</f>
        <v>397</v>
      </c>
      <c r="CM48">
        <f>SUMIF(DeadRaw!$B:$B,$B48,DeadRaw!CO:CO)</f>
        <v>409</v>
      </c>
      <c r="CN48">
        <f>SUMIF(DeadRaw!$B:$B,$B48,DeadRaw!CP:CP)</f>
        <v>428</v>
      </c>
      <c r="CO48">
        <f>SUMIF(DeadRaw!$B:$B,$B48,DeadRaw!CQ:CQ)</f>
        <v>0</v>
      </c>
      <c r="CP48">
        <f>SUMIF(DeadRaw!$B:$B,$B48,DeadRaw!CR:CR)</f>
        <v>0</v>
      </c>
      <c r="CQ48">
        <f>SUMIF(DeadRaw!$B:$B,$B48,DeadRaw!CS:CS)</f>
        <v>0</v>
      </c>
      <c r="CR48">
        <f>SUMIF(DeadRaw!$B:$B,$B48,DeadRaw!CT:CT)</f>
        <v>0</v>
      </c>
      <c r="CS48">
        <f>SUMIF(DeadRaw!$B:$B,$B48,DeadRaw!CU:CU)</f>
        <v>0</v>
      </c>
      <c r="CT48">
        <f>SUMIF(DeadRaw!$B:$B,$B48,DeadRaw!CV:CV)</f>
        <v>0</v>
      </c>
      <c r="CU48">
        <f>SUMIF(DeadRaw!$B:$B,$B48,DeadRaw!CW:CW)</f>
        <v>0</v>
      </c>
      <c r="CV48">
        <f>SUMIF(DeadRaw!$B:$B,$B48,DeadRaw!CX:CX)</f>
        <v>0</v>
      </c>
      <c r="CW48">
        <f>SUMIF(DeadRaw!$B:$B,$B48,DeadRaw!CY:CY)</f>
        <v>0</v>
      </c>
      <c r="CX48">
        <f>SUMIF(DeadRaw!$B:$B,$B48,DeadRaw!CZ:CZ)</f>
        <v>0</v>
      </c>
      <c r="CY48">
        <f>SUMIF(DeadRaw!$B:$B,$B48,DeadRaw!DA:DA)</f>
        <v>0</v>
      </c>
      <c r="CZ48">
        <f>SUMIF(DeadRaw!$B:$B,$B48,DeadRaw!DB:DB)</f>
        <v>0</v>
      </c>
      <c r="DA48">
        <f>SUMIF(DeadRaw!$B:$B,$B48,DeadRaw!DC:DC)</f>
        <v>0</v>
      </c>
      <c r="DB48">
        <f>SUMIF(DeadRaw!$B:$B,$B48,DeadRaw!DD:DD)</f>
        <v>0</v>
      </c>
      <c r="DC48">
        <f>SUMIF(DeadRaw!$B:$B,$B48,DeadRaw!DE:DE)</f>
        <v>0</v>
      </c>
      <c r="DD48">
        <f>SUMIF(DeadRaw!$B:$B,$B48,DeadRaw!DF:DF)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5</v>
      </c>
      <c r="BV49">
        <f>SUMIF(DeadRaw!$B:$B,$B49,DeadRaw!BX:BX)</f>
        <v>5</v>
      </c>
      <c r="BW49">
        <f>SUMIF(DeadRaw!$B:$B,$B49,DeadRaw!BY:BY)</f>
        <v>5</v>
      </c>
      <c r="BX49">
        <f>SUMIF(DeadRaw!$B:$B,$B49,DeadRaw!BZ:BZ)</f>
        <v>5</v>
      </c>
      <c r="BY49">
        <f>SUMIF(DeadRaw!$B:$B,$B49,DeadRaw!CA:CA)</f>
        <v>5</v>
      </c>
      <c r="BZ49">
        <f>SUMIF(DeadRaw!$B:$B,$B49,DeadRaw!CB:CB)</f>
        <v>5</v>
      </c>
      <c r="CA49">
        <f>SUMIF(DeadRaw!$B:$B,$B49,DeadRaw!CC:CC)</f>
        <v>5</v>
      </c>
      <c r="CB49">
        <f>SUMIF(DeadRaw!$B:$B,$B49,DeadRaw!CD:CD)</f>
        <v>5</v>
      </c>
      <c r="CC49">
        <f>SUMIF(DeadRaw!$B:$B,$B49,DeadRaw!CE:CE)</f>
        <v>5</v>
      </c>
      <c r="CD49">
        <f>SUMIF(DeadRaw!$B:$B,$B49,DeadRaw!CF:CF)</f>
        <v>6</v>
      </c>
      <c r="CE49">
        <f>SUMIF(DeadRaw!$B:$B,$B49,DeadRaw!CG:CG)</f>
        <v>6</v>
      </c>
      <c r="CF49">
        <f>SUMIF(DeadRaw!$B:$B,$B49,DeadRaw!CH:CH)</f>
        <v>6</v>
      </c>
      <c r="CG49">
        <f>SUMIF(DeadRaw!$B:$B,$B49,DeadRaw!CI:CI)</f>
        <v>6</v>
      </c>
      <c r="CH49">
        <f>SUMIF(DeadRaw!$B:$B,$B49,DeadRaw!CJ:CJ)</f>
        <v>6</v>
      </c>
      <c r="CI49">
        <f>SUMIF(DeadRaw!$B:$B,$B49,DeadRaw!CK:CK)</f>
        <v>6</v>
      </c>
      <c r="CJ49">
        <f>SUMIF(DeadRaw!$B:$B,$B49,DeadRaw!CL:CL)</f>
        <v>6</v>
      </c>
      <c r="CK49">
        <f>SUMIF(DeadRaw!$B:$B,$B49,DeadRaw!CM:CM)</f>
        <v>6</v>
      </c>
      <c r="CL49">
        <f>SUMIF(DeadRaw!$B:$B,$B49,DeadRaw!CN:CN)</f>
        <v>6</v>
      </c>
      <c r="CM49">
        <f>SUMIF(DeadRaw!$B:$B,$B49,DeadRaw!CO:CO)</f>
        <v>6</v>
      </c>
      <c r="CN49">
        <f>SUMIF(DeadRaw!$B:$B,$B49,DeadRaw!CP:CP)</f>
        <v>6</v>
      </c>
      <c r="CO49">
        <f>SUMIF(DeadRaw!$B:$B,$B49,DeadRaw!CQ:CQ)</f>
        <v>0</v>
      </c>
      <c r="CP49">
        <f>SUMIF(DeadRaw!$B:$B,$B49,DeadRaw!CR:CR)</f>
        <v>0</v>
      </c>
      <c r="CQ49">
        <f>SUMIF(DeadRaw!$B:$B,$B49,DeadRaw!CS:CS)</f>
        <v>0</v>
      </c>
      <c r="CR49">
        <f>SUMIF(DeadRaw!$B:$B,$B49,DeadRaw!CT:CT)</f>
        <v>0</v>
      </c>
      <c r="CS49">
        <f>SUMIF(DeadRaw!$B:$B,$B49,DeadRaw!CU:CU)</f>
        <v>0</v>
      </c>
      <c r="CT49">
        <f>SUMIF(DeadRaw!$B:$B,$B49,DeadRaw!CV:CV)</f>
        <v>0</v>
      </c>
      <c r="CU49">
        <f>SUMIF(DeadRaw!$B:$B,$B49,DeadRaw!CW:CW)</f>
        <v>0</v>
      </c>
      <c r="CV49">
        <f>SUMIF(DeadRaw!$B:$B,$B49,DeadRaw!CX:CX)</f>
        <v>0</v>
      </c>
      <c r="CW49">
        <f>SUMIF(DeadRaw!$B:$B,$B49,DeadRaw!CY:CY)</f>
        <v>0</v>
      </c>
      <c r="CX49">
        <f>SUMIF(DeadRaw!$B:$B,$B49,DeadRaw!CZ:CZ)</f>
        <v>0</v>
      </c>
      <c r="CY49">
        <f>SUMIF(DeadRaw!$B:$B,$B49,DeadRaw!DA:DA)</f>
        <v>0</v>
      </c>
      <c r="CZ49">
        <f>SUMIF(DeadRaw!$B:$B,$B49,DeadRaw!DB:DB)</f>
        <v>0</v>
      </c>
      <c r="DA49">
        <f>SUMIF(DeadRaw!$B:$B,$B49,DeadRaw!DC:DC)</f>
        <v>0</v>
      </c>
      <c r="DB49">
        <f>SUMIF(DeadRaw!$B:$B,$B49,DeadRaw!DD:DD)</f>
        <v>0</v>
      </c>
      <c r="DC49">
        <f>SUMIF(DeadRaw!$B:$B,$B49,DeadRaw!DE:DE)</f>
        <v>0</v>
      </c>
      <c r="DD49">
        <f>SUMIF(DeadRaw!$B:$B,$B49,DeadRaw!DF:DF)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  <c r="BV50">
        <f>SUMIF(DeadRaw!$B:$B,$B50,DeadRaw!BX:BX)</f>
        <v>0</v>
      </c>
      <c r="BW50">
        <f>SUMIF(DeadRaw!$B:$B,$B50,DeadRaw!BY:BY)</f>
        <v>0</v>
      </c>
      <c r="BX50">
        <f>SUMIF(DeadRaw!$B:$B,$B50,DeadRaw!BZ:BZ)</f>
        <v>0</v>
      </c>
      <c r="BY50">
        <f>SUMIF(DeadRaw!$B:$B,$B50,DeadRaw!CA:CA)</f>
        <v>0</v>
      </c>
      <c r="BZ50">
        <f>SUMIF(DeadRaw!$B:$B,$B50,DeadRaw!CB:CB)</f>
        <v>0</v>
      </c>
      <c r="CA50">
        <f>SUMIF(DeadRaw!$B:$B,$B50,DeadRaw!CC:CC)</f>
        <v>0</v>
      </c>
      <c r="CB50">
        <f>SUMIF(DeadRaw!$B:$B,$B50,DeadRaw!CD:CD)</f>
        <v>0</v>
      </c>
      <c r="CC50">
        <f>SUMIF(DeadRaw!$B:$B,$B50,DeadRaw!CE:CE)</f>
        <v>0</v>
      </c>
      <c r="CD50">
        <f>SUMIF(DeadRaw!$B:$B,$B50,DeadRaw!CF:CF)</f>
        <v>0</v>
      </c>
      <c r="CE50">
        <f>SUMIF(DeadRaw!$B:$B,$B50,DeadRaw!CG:CG)</f>
        <v>0</v>
      </c>
      <c r="CF50">
        <f>SUMIF(DeadRaw!$B:$B,$B50,DeadRaw!CH:CH)</f>
        <v>0</v>
      </c>
      <c r="CG50">
        <f>SUMIF(DeadRaw!$B:$B,$B50,DeadRaw!CI:CI)</f>
        <v>0</v>
      </c>
      <c r="CH50">
        <f>SUMIF(DeadRaw!$B:$B,$B50,DeadRaw!CJ:CJ)</f>
        <v>0</v>
      </c>
      <c r="CI50">
        <f>SUMIF(DeadRaw!$B:$B,$B50,DeadRaw!CK:CK)</f>
        <v>0</v>
      </c>
      <c r="CJ50">
        <f>SUMIF(DeadRaw!$B:$B,$B50,DeadRaw!CL:CL)</f>
        <v>0</v>
      </c>
      <c r="CK50">
        <f>SUMIF(DeadRaw!$B:$B,$B50,DeadRaw!CM:CM)</f>
        <v>0</v>
      </c>
      <c r="CL50">
        <f>SUMIF(DeadRaw!$B:$B,$B50,DeadRaw!CN:CN)</f>
        <v>0</v>
      </c>
      <c r="CM50">
        <f>SUMIF(DeadRaw!$B:$B,$B50,DeadRaw!CO:CO)</f>
        <v>0</v>
      </c>
      <c r="CN50">
        <f>SUMIF(DeadRaw!$B:$B,$B50,DeadRaw!CP:CP)</f>
        <v>0</v>
      </c>
      <c r="CO50">
        <f>SUMIF(DeadRaw!$B:$B,$B50,DeadRaw!CQ:CQ)</f>
        <v>0</v>
      </c>
      <c r="CP50">
        <f>SUMIF(DeadRaw!$B:$B,$B50,DeadRaw!CR:CR)</f>
        <v>0</v>
      </c>
      <c r="CQ50">
        <f>SUMIF(DeadRaw!$B:$B,$B50,DeadRaw!CS:CS)</f>
        <v>0</v>
      </c>
      <c r="CR50">
        <f>SUMIF(DeadRaw!$B:$B,$B50,DeadRaw!CT:CT)</f>
        <v>0</v>
      </c>
      <c r="CS50">
        <f>SUMIF(DeadRaw!$B:$B,$B50,DeadRaw!CU:CU)</f>
        <v>0</v>
      </c>
      <c r="CT50">
        <f>SUMIF(DeadRaw!$B:$B,$B50,DeadRaw!CV:CV)</f>
        <v>0</v>
      </c>
      <c r="CU50">
        <f>SUMIF(DeadRaw!$B:$B,$B50,DeadRaw!CW:CW)</f>
        <v>0</v>
      </c>
      <c r="CV50">
        <f>SUMIF(DeadRaw!$B:$B,$B50,DeadRaw!CX:CX)</f>
        <v>0</v>
      </c>
      <c r="CW50">
        <f>SUMIF(DeadRaw!$B:$B,$B50,DeadRaw!CY:CY)</f>
        <v>0</v>
      </c>
      <c r="CX50">
        <f>SUMIF(DeadRaw!$B:$B,$B50,DeadRaw!CZ:CZ)</f>
        <v>0</v>
      </c>
      <c r="CY50">
        <f>SUMIF(DeadRaw!$B:$B,$B50,DeadRaw!DA:DA)</f>
        <v>0</v>
      </c>
      <c r="CZ50">
        <f>SUMIF(DeadRaw!$B:$B,$B50,DeadRaw!DB:DB)</f>
        <v>0</v>
      </c>
      <c r="DA50">
        <f>SUMIF(DeadRaw!$B:$B,$B50,DeadRaw!DC:DC)</f>
        <v>0</v>
      </c>
      <c r="DB50">
        <f>SUMIF(DeadRaw!$B:$B,$B50,DeadRaw!DD:DD)</f>
        <v>0</v>
      </c>
      <c r="DC50">
        <f>SUMIF(DeadRaw!$B:$B,$B50,DeadRaw!DE:DE)</f>
        <v>0</v>
      </c>
      <c r="DD50">
        <f>SUMIF(DeadRaw!$B:$B,$B50,DeadRaw!DF:DF)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24</v>
      </c>
      <c r="BV51">
        <f>SUMIF(DeadRaw!$B:$B,$B51,DeadRaw!BX:BX)</f>
        <v>30</v>
      </c>
      <c r="BW51">
        <f>SUMIF(DeadRaw!$B:$B,$B51,DeadRaw!BY:BY)</f>
        <v>34</v>
      </c>
      <c r="BX51">
        <f>SUMIF(DeadRaw!$B:$B,$B51,DeadRaw!BZ:BZ)</f>
        <v>43</v>
      </c>
      <c r="BY51">
        <f>SUMIF(DeadRaw!$B:$B,$B51,DeadRaw!CA:CA)</f>
        <v>45</v>
      </c>
      <c r="BZ51">
        <f>SUMIF(DeadRaw!$B:$B,$B51,DeadRaw!CB:CB)</f>
        <v>47</v>
      </c>
      <c r="CA51">
        <f>SUMIF(DeadRaw!$B:$B,$B51,DeadRaw!CC:CC)</f>
        <v>58</v>
      </c>
      <c r="CB51">
        <f>SUMIF(DeadRaw!$B:$B,$B51,DeadRaw!CD:CD)</f>
        <v>63</v>
      </c>
      <c r="CC51">
        <f>SUMIF(DeadRaw!$B:$B,$B51,DeadRaw!CE:CE)</f>
        <v>76</v>
      </c>
      <c r="CD51">
        <f>SUMIF(DeadRaw!$B:$B,$B51,DeadRaw!CF:CF)</f>
        <v>94</v>
      </c>
      <c r="CE51">
        <f>SUMIF(DeadRaw!$B:$B,$B51,DeadRaw!CG:CG)</f>
        <v>106</v>
      </c>
      <c r="CF51">
        <f>SUMIF(DeadRaw!$B:$B,$B51,DeadRaw!CH:CH)</f>
        <v>130</v>
      </c>
      <c r="CG51">
        <f>SUMIF(DeadRaw!$B:$B,$B51,DeadRaw!CI:CI)</f>
        <v>148</v>
      </c>
      <c r="CH51">
        <f>SUMIF(DeadRaw!$B:$B,$B51,DeadRaw!CJ:CJ)</f>
        <v>170</v>
      </c>
      <c r="CI51">
        <f>SUMIF(DeadRaw!$B:$B,$B51,DeadRaw!CK:CK)</f>
        <v>198</v>
      </c>
      <c r="CJ51">
        <f>SUMIF(DeadRaw!$B:$B,$B51,DeadRaw!CL:CL)</f>
        <v>232</v>
      </c>
      <c r="CK51">
        <f>SUMIF(DeadRaw!$B:$B,$B51,DeadRaw!CM:CM)</f>
        <v>273</v>
      </c>
      <c r="CL51">
        <f>SUMIF(DeadRaw!$B:$B,$B51,DeadRaw!CN:CN)</f>
        <v>313</v>
      </c>
      <c r="CM51">
        <f>SUMIF(DeadRaw!$B:$B,$B51,DeadRaw!CO:CO)</f>
        <v>361</v>
      </c>
      <c r="CN51">
        <f>SUMIF(DeadRaw!$B:$B,$B51,DeadRaw!CP:CP)</f>
        <v>405</v>
      </c>
      <c r="CO51">
        <f>SUMIF(DeadRaw!$B:$B,$B51,DeadRaw!CQ:CQ)</f>
        <v>0</v>
      </c>
      <c r="CP51">
        <f>SUMIF(DeadRaw!$B:$B,$B51,DeadRaw!CR:CR)</f>
        <v>0</v>
      </c>
      <c r="CQ51">
        <f>SUMIF(DeadRaw!$B:$B,$B51,DeadRaw!CS:CS)</f>
        <v>0</v>
      </c>
      <c r="CR51">
        <f>SUMIF(DeadRaw!$B:$B,$B51,DeadRaw!CT:CT)</f>
        <v>0</v>
      </c>
      <c r="CS51">
        <f>SUMIF(DeadRaw!$B:$B,$B51,DeadRaw!CU:CU)</f>
        <v>0</v>
      </c>
      <c r="CT51">
        <f>SUMIF(DeadRaw!$B:$B,$B51,DeadRaw!CV:CV)</f>
        <v>0</v>
      </c>
      <c r="CU51">
        <f>SUMIF(DeadRaw!$B:$B,$B51,DeadRaw!CW:CW)</f>
        <v>0</v>
      </c>
      <c r="CV51">
        <f>SUMIF(DeadRaw!$B:$B,$B51,DeadRaw!CX:CX)</f>
        <v>0</v>
      </c>
      <c r="CW51">
        <f>SUMIF(DeadRaw!$B:$B,$B51,DeadRaw!CY:CY)</f>
        <v>0</v>
      </c>
      <c r="CX51">
        <f>SUMIF(DeadRaw!$B:$B,$B51,DeadRaw!CZ:CZ)</f>
        <v>0</v>
      </c>
      <c r="CY51">
        <f>SUMIF(DeadRaw!$B:$B,$B51,DeadRaw!DA:DA)</f>
        <v>0</v>
      </c>
      <c r="CZ51">
        <f>SUMIF(DeadRaw!$B:$B,$B51,DeadRaw!DB:DB)</f>
        <v>0</v>
      </c>
      <c r="DA51">
        <f>SUMIF(DeadRaw!$B:$B,$B51,DeadRaw!DC:DC)</f>
        <v>0</v>
      </c>
      <c r="DB51">
        <f>SUMIF(DeadRaw!$B:$B,$B51,DeadRaw!DD:DD)</f>
        <v>0</v>
      </c>
      <c r="DC51">
        <f>SUMIF(DeadRaw!$B:$B,$B51,DeadRaw!DE:DE)</f>
        <v>0</v>
      </c>
      <c r="DD51">
        <f>SUMIF(DeadRaw!$B:$B,$B51,DeadRaw!DF:DF)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16</v>
      </c>
      <c r="BV52">
        <f>SUMIF(DeadRaw!$B:$B,$B52,DeadRaw!BX:BX)</f>
        <v>18</v>
      </c>
      <c r="BW52">
        <f>SUMIF(DeadRaw!$B:$B,$B52,DeadRaw!BY:BY)</f>
        <v>22</v>
      </c>
      <c r="BX52">
        <f>SUMIF(DeadRaw!$B:$B,$B52,DeadRaw!BZ:BZ)</f>
        <v>27</v>
      </c>
      <c r="BY52">
        <f>SUMIF(DeadRaw!$B:$B,$B52,DeadRaw!CA:CA)</f>
        <v>34</v>
      </c>
      <c r="BZ52">
        <f>SUMIF(DeadRaw!$B:$B,$B52,DeadRaw!CB:CB)</f>
        <v>37</v>
      </c>
      <c r="CA52">
        <f>SUMIF(DeadRaw!$B:$B,$B52,DeadRaw!CC:CC)</f>
        <v>43</v>
      </c>
      <c r="CB52">
        <f>SUMIF(DeadRaw!$B:$B,$B52,DeadRaw!CD:CD)</f>
        <v>48</v>
      </c>
      <c r="CC52">
        <f>SUMIF(DeadRaw!$B:$B,$B52,DeadRaw!CE:CE)</f>
        <v>57</v>
      </c>
      <c r="CD52">
        <f>SUMIF(DeadRaw!$B:$B,$B52,DeadRaw!CF:CF)</f>
        <v>65</v>
      </c>
      <c r="CE52">
        <f>SUMIF(DeadRaw!$B:$B,$B52,DeadRaw!CG:CG)</f>
        <v>73</v>
      </c>
      <c r="CF52">
        <f>SUMIF(DeadRaw!$B:$B,$B52,DeadRaw!CH:CH)</f>
        <v>80</v>
      </c>
      <c r="CG52">
        <f>SUMIF(DeadRaw!$B:$B,$B52,DeadRaw!CI:CI)</f>
        <v>82</v>
      </c>
      <c r="CH52">
        <f>SUMIF(DeadRaw!$B:$B,$B52,DeadRaw!CJ:CJ)</f>
        <v>92</v>
      </c>
      <c r="CI52">
        <f>SUMIF(DeadRaw!$B:$B,$B52,DeadRaw!CK:CK)</f>
        <v>94</v>
      </c>
      <c r="CJ52">
        <f>SUMIF(DeadRaw!$B:$B,$B52,DeadRaw!CL:CL)</f>
        <v>105</v>
      </c>
      <c r="CK52">
        <f>SUMIF(DeadRaw!$B:$B,$B52,DeadRaw!CM:CM)</f>
        <v>116</v>
      </c>
      <c r="CL52">
        <f>SUMIF(DeadRaw!$B:$B,$B52,DeadRaw!CN:CN)</f>
        <v>126</v>
      </c>
      <c r="CM52">
        <f>SUMIF(DeadRaw!$B:$B,$B52,DeadRaw!CO:CO)</f>
        <v>133</v>
      </c>
      <c r="CN52">
        <f>SUMIF(DeadRaw!$B:$B,$B52,DeadRaw!CP:CP)</f>
        <v>139</v>
      </c>
      <c r="CO52">
        <f>SUMIF(DeadRaw!$B:$B,$B52,DeadRaw!CQ:CQ)</f>
        <v>0</v>
      </c>
      <c r="CP52">
        <f>SUMIF(DeadRaw!$B:$B,$B52,DeadRaw!CR:CR)</f>
        <v>0</v>
      </c>
      <c r="CQ52">
        <f>SUMIF(DeadRaw!$B:$B,$B52,DeadRaw!CS:CS)</f>
        <v>0</v>
      </c>
      <c r="CR52">
        <f>SUMIF(DeadRaw!$B:$B,$B52,DeadRaw!CT:CT)</f>
        <v>0</v>
      </c>
      <c r="CS52">
        <f>SUMIF(DeadRaw!$B:$B,$B52,DeadRaw!CU:CU)</f>
        <v>0</v>
      </c>
      <c r="CT52">
        <f>SUMIF(DeadRaw!$B:$B,$B52,DeadRaw!CV:CV)</f>
        <v>0</v>
      </c>
      <c r="CU52">
        <f>SUMIF(DeadRaw!$B:$B,$B52,DeadRaw!CW:CW)</f>
        <v>0</v>
      </c>
      <c r="CV52">
        <f>SUMIF(DeadRaw!$B:$B,$B52,DeadRaw!CX:CX)</f>
        <v>0</v>
      </c>
      <c r="CW52">
        <f>SUMIF(DeadRaw!$B:$B,$B52,DeadRaw!CY:CY)</f>
        <v>0</v>
      </c>
      <c r="CX52">
        <f>SUMIF(DeadRaw!$B:$B,$B52,DeadRaw!CZ:CZ)</f>
        <v>0</v>
      </c>
      <c r="CY52">
        <f>SUMIF(DeadRaw!$B:$B,$B52,DeadRaw!DA:DA)</f>
        <v>0</v>
      </c>
      <c r="CZ52">
        <f>SUMIF(DeadRaw!$B:$B,$B52,DeadRaw!DB:DB)</f>
        <v>0</v>
      </c>
      <c r="DA52">
        <f>SUMIF(DeadRaw!$B:$B,$B52,DeadRaw!DC:DC)</f>
        <v>0</v>
      </c>
      <c r="DB52">
        <f>SUMIF(DeadRaw!$B:$B,$B52,DeadRaw!DD:DD)</f>
        <v>0</v>
      </c>
      <c r="DC52">
        <f>SUMIF(DeadRaw!$B:$B,$B52,DeadRaw!DE:DE)</f>
        <v>0</v>
      </c>
      <c r="DD52">
        <f>SUMIF(DeadRaw!$B:$B,$B52,DeadRaw!DF:DF)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1</v>
      </c>
      <c r="BV53">
        <f>SUMIF(DeadRaw!$B:$B,$B53,DeadRaw!BX:BX)</f>
        <v>1</v>
      </c>
      <c r="BW53">
        <f>SUMIF(DeadRaw!$B:$B,$B53,DeadRaw!BY:BY)</f>
        <v>1</v>
      </c>
      <c r="BX53">
        <f>SUMIF(DeadRaw!$B:$B,$B53,DeadRaw!BZ:BZ)</f>
        <v>1</v>
      </c>
      <c r="BY53">
        <f>SUMIF(DeadRaw!$B:$B,$B53,DeadRaw!CA:CA)</f>
        <v>1</v>
      </c>
      <c r="BZ53">
        <f>SUMIF(DeadRaw!$B:$B,$B53,DeadRaw!CB:CB)</f>
        <v>1</v>
      </c>
      <c r="CA53">
        <f>SUMIF(DeadRaw!$B:$B,$B53,DeadRaw!CC:CC)</f>
        <v>1</v>
      </c>
      <c r="CB53">
        <f>SUMIF(DeadRaw!$B:$B,$B53,DeadRaw!CD:CD)</f>
        <v>1</v>
      </c>
      <c r="CC53">
        <f>SUMIF(DeadRaw!$B:$B,$B53,DeadRaw!CE:CE)</f>
        <v>1</v>
      </c>
      <c r="CD53">
        <f>SUMIF(DeadRaw!$B:$B,$B53,DeadRaw!CF:CF)</f>
        <v>1</v>
      </c>
      <c r="CE53">
        <f>SUMIF(DeadRaw!$B:$B,$B53,DeadRaw!CG:CG)</f>
        <v>1</v>
      </c>
      <c r="CF53">
        <f>SUMIF(DeadRaw!$B:$B,$B53,DeadRaw!CH:CH)</f>
        <v>1</v>
      </c>
      <c r="CG53">
        <f>SUMIF(DeadRaw!$B:$B,$B53,DeadRaw!CI:CI)</f>
        <v>1</v>
      </c>
      <c r="CH53">
        <f>SUMIF(DeadRaw!$B:$B,$B53,DeadRaw!CJ:CJ)</f>
        <v>1</v>
      </c>
      <c r="CI53">
        <f>SUMIF(DeadRaw!$B:$B,$B53,DeadRaw!CK:CK)</f>
        <v>1</v>
      </c>
      <c r="CJ53">
        <f>SUMIF(DeadRaw!$B:$B,$B53,DeadRaw!CL:CL)</f>
        <v>1</v>
      </c>
      <c r="CK53">
        <f>SUMIF(DeadRaw!$B:$B,$B53,DeadRaw!CM:CM)</f>
        <v>1</v>
      </c>
      <c r="CL53">
        <f>SUMIF(DeadRaw!$B:$B,$B53,DeadRaw!CN:CN)</f>
        <v>1</v>
      </c>
      <c r="CM53">
        <f>SUMIF(DeadRaw!$B:$B,$B53,DeadRaw!CO:CO)</f>
        <v>1</v>
      </c>
      <c r="CN53">
        <f>SUMIF(DeadRaw!$B:$B,$B53,DeadRaw!CP:CP)</f>
        <v>1</v>
      </c>
      <c r="CO53">
        <f>SUMIF(DeadRaw!$B:$B,$B53,DeadRaw!CQ:CQ)</f>
        <v>0</v>
      </c>
      <c r="CP53">
        <f>SUMIF(DeadRaw!$B:$B,$B53,DeadRaw!CR:CR)</f>
        <v>0</v>
      </c>
      <c r="CQ53">
        <f>SUMIF(DeadRaw!$B:$B,$B53,DeadRaw!CS:CS)</f>
        <v>0</v>
      </c>
      <c r="CR53">
        <f>SUMIF(DeadRaw!$B:$B,$B53,DeadRaw!CT:CT)</f>
        <v>0</v>
      </c>
      <c r="CS53">
        <f>SUMIF(DeadRaw!$B:$B,$B53,DeadRaw!CU:CU)</f>
        <v>0</v>
      </c>
      <c r="CT53">
        <f>SUMIF(DeadRaw!$B:$B,$B53,DeadRaw!CV:CV)</f>
        <v>0</v>
      </c>
      <c r="CU53">
        <f>SUMIF(DeadRaw!$B:$B,$B53,DeadRaw!CW:CW)</f>
        <v>0</v>
      </c>
      <c r="CV53">
        <f>SUMIF(DeadRaw!$B:$B,$B53,DeadRaw!CX:CX)</f>
        <v>0</v>
      </c>
      <c r="CW53">
        <f>SUMIF(DeadRaw!$B:$B,$B53,DeadRaw!CY:CY)</f>
        <v>0</v>
      </c>
      <c r="CX53">
        <f>SUMIF(DeadRaw!$B:$B,$B53,DeadRaw!CZ:CZ)</f>
        <v>0</v>
      </c>
      <c r="CY53">
        <f>SUMIF(DeadRaw!$B:$B,$B53,DeadRaw!DA:DA)</f>
        <v>0</v>
      </c>
      <c r="CZ53">
        <f>SUMIF(DeadRaw!$B:$B,$B53,DeadRaw!DB:DB)</f>
        <v>0</v>
      </c>
      <c r="DA53">
        <f>SUMIF(DeadRaw!$B:$B,$B53,DeadRaw!DC:DC)</f>
        <v>0</v>
      </c>
      <c r="DB53">
        <f>SUMIF(DeadRaw!$B:$B,$B53,DeadRaw!DD:DD)</f>
        <v>0</v>
      </c>
      <c r="DC53">
        <f>SUMIF(DeadRaw!$B:$B,$B53,DeadRaw!DE:DE)</f>
        <v>0</v>
      </c>
      <c r="DD53">
        <f>SUMIF(DeadRaw!$B:$B,$B53,DeadRaw!DF:DF)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28</v>
      </c>
      <c r="BV54">
        <f>SUMIF(DeadRaw!$B:$B,$B54,DeadRaw!BX:BX)</f>
        <v>31</v>
      </c>
      <c r="BW54">
        <f>SUMIF(DeadRaw!$B:$B,$B54,DeadRaw!BY:BY)</f>
        <v>39</v>
      </c>
      <c r="BX54">
        <f>SUMIF(DeadRaw!$B:$B,$B54,DeadRaw!BZ:BZ)</f>
        <v>44</v>
      </c>
      <c r="BY54">
        <f>SUMIF(DeadRaw!$B:$B,$B54,DeadRaw!CA:CA)</f>
        <v>51</v>
      </c>
      <c r="BZ54">
        <f>SUMIF(DeadRaw!$B:$B,$B54,DeadRaw!CB:CB)</f>
        <v>58</v>
      </c>
      <c r="CA54">
        <f>SUMIF(DeadRaw!$B:$B,$B54,DeadRaw!CC:CC)</f>
        <v>61</v>
      </c>
      <c r="CB54">
        <f>SUMIF(DeadRaw!$B:$B,$B54,DeadRaw!CD:CD)</f>
        <v>65</v>
      </c>
      <c r="CC54">
        <f>SUMIF(DeadRaw!$B:$B,$B54,DeadRaw!CE:CE)</f>
        <v>66</v>
      </c>
      <c r="CD54">
        <f>SUMIF(DeadRaw!$B:$B,$B54,DeadRaw!CF:CF)</f>
        <v>71</v>
      </c>
      <c r="CE54">
        <f>SUMIF(DeadRaw!$B:$B,$B54,DeadRaw!CG:CG)</f>
        <v>74</v>
      </c>
      <c r="CF54">
        <f>SUMIF(DeadRaw!$B:$B,$B54,DeadRaw!CH:CH)</f>
        <v>80</v>
      </c>
      <c r="CG54">
        <f>SUMIF(DeadRaw!$B:$B,$B54,DeadRaw!CI:CI)</f>
        <v>85</v>
      </c>
      <c r="CH54">
        <f>SUMIF(DeadRaw!$B:$B,$B54,DeadRaw!CJ:CJ)</f>
        <v>94</v>
      </c>
      <c r="CI54">
        <f>SUMIF(DeadRaw!$B:$B,$B54,DeadRaw!CK:CK)</f>
        <v>99</v>
      </c>
      <c r="CJ54">
        <f>SUMIF(DeadRaw!$B:$B,$B54,DeadRaw!CL:CL)</f>
        <v>103</v>
      </c>
      <c r="CK54">
        <f>SUMIF(DeadRaw!$B:$B,$B54,DeadRaw!CM:CM)</f>
        <v>110</v>
      </c>
      <c r="CL54">
        <f>SUMIF(DeadRaw!$B:$B,$B54,DeadRaw!CN:CN)</f>
        <v>117</v>
      </c>
      <c r="CM54">
        <f>SUMIF(DeadRaw!$B:$B,$B54,DeadRaw!CO:CO)</f>
        <v>122</v>
      </c>
      <c r="CN54">
        <f>SUMIF(DeadRaw!$B:$B,$B54,DeadRaw!CP:CP)</f>
        <v>125</v>
      </c>
      <c r="CO54">
        <f>SUMIF(DeadRaw!$B:$B,$B54,DeadRaw!CQ:CQ)</f>
        <v>0</v>
      </c>
      <c r="CP54">
        <f>SUMIF(DeadRaw!$B:$B,$B54,DeadRaw!CR:CR)</f>
        <v>0</v>
      </c>
      <c r="CQ54">
        <f>SUMIF(DeadRaw!$B:$B,$B54,DeadRaw!CS:CS)</f>
        <v>0</v>
      </c>
      <c r="CR54">
        <f>SUMIF(DeadRaw!$B:$B,$B54,DeadRaw!CT:CT)</f>
        <v>0</v>
      </c>
      <c r="CS54">
        <f>SUMIF(DeadRaw!$B:$B,$B54,DeadRaw!CU:CU)</f>
        <v>0</v>
      </c>
      <c r="CT54">
        <f>SUMIF(DeadRaw!$B:$B,$B54,DeadRaw!CV:CV)</f>
        <v>0</v>
      </c>
      <c r="CU54">
        <f>SUMIF(DeadRaw!$B:$B,$B54,DeadRaw!CW:CW)</f>
        <v>0</v>
      </c>
      <c r="CV54">
        <f>SUMIF(DeadRaw!$B:$B,$B54,DeadRaw!CX:CX)</f>
        <v>0</v>
      </c>
      <c r="CW54">
        <f>SUMIF(DeadRaw!$B:$B,$B54,DeadRaw!CY:CY)</f>
        <v>0</v>
      </c>
      <c r="CX54">
        <f>SUMIF(DeadRaw!$B:$B,$B54,DeadRaw!CZ:CZ)</f>
        <v>0</v>
      </c>
      <c r="CY54">
        <f>SUMIF(DeadRaw!$B:$B,$B54,DeadRaw!DA:DA)</f>
        <v>0</v>
      </c>
      <c r="CZ54">
        <f>SUMIF(DeadRaw!$B:$B,$B54,DeadRaw!DB:DB)</f>
        <v>0</v>
      </c>
      <c r="DA54">
        <f>SUMIF(DeadRaw!$B:$B,$B54,DeadRaw!DC:DC)</f>
        <v>0</v>
      </c>
      <c r="DB54">
        <f>SUMIF(DeadRaw!$B:$B,$B54,DeadRaw!DD:DD)</f>
        <v>0</v>
      </c>
      <c r="DC54">
        <f>SUMIF(DeadRaw!$B:$B,$B54,DeadRaw!DE:DE)</f>
        <v>0</v>
      </c>
      <c r="DD54">
        <f>SUMIF(DeadRaw!$B:$B,$B54,DeadRaw!DF:DF)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29</v>
      </c>
      <c r="BV55">
        <f>SUMIF(DeadRaw!$B:$B,$B55,DeadRaw!BX:BX)</f>
        <v>30</v>
      </c>
      <c r="BW55">
        <f>SUMIF(DeadRaw!$B:$B,$B55,DeadRaw!BY:BY)</f>
        <v>31</v>
      </c>
      <c r="BX55">
        <f>SUMIF(DeadRaw!$B:$B,$B55,DeadRaw!BZ:BZ)</f>
        <v>31</v>
      </c>
      <c r="BY55">
        <f>SUMIF(DeadRaw!$B:$B,$B55,DeadRaw!CA:CA)</f>
        <v>36</v>
      </c>
      <c r="BZ55">
        <f>SUMIF(DeadRaw!$B:$B,$B55,DeadRaw!CB:CB)</f>
        <v>41</v>
      </c>
      <c r="CA55">
        <f>SUMIF(DeadRaw!$B:$B,$B55,DeadRaw!CC:CC)</f>
        <v>44</v>
      </c>
      <c r="CB55">
        <f>SUMIF(DeadRaw!$B:$B,$B55,DeadRaw!CD:CD)</f>
        <v>46</v>
      </c>
      <c r="CC55">
        <f>SUMIF(DeadRaw!$B:$B,$B55,DeadRaw!CE:CE)</f>
        <v>52</v>
      </c>
      <c r="CD55">
        <f>SUMIF(DeadRaw!$B:$B,$B55,DeadRaw!CF:CF)</f>
        <v>54</v>
      </c>
      <c r="CE55">
        <f>SUMIF(DeadRaw!$B:$B,$B55,DeadRaw!CG:CG)</f>
        <v>62</v>
      </c>
      <c r="CF55">
        <f>SUMIF(DeadRaw!$B:$B,$B55,DeadRaw!CH:CH)</f>
        <v>66</v>
      </c>
      <c r="CG55">
        <f>SUMIF(DeadRaw!$B:$B,$B55,DeadRaw!CI:CI)</f>
        <v>69</v>
      </c>
      <c r="CH55">
        <f>SUMIF(DeadRaw!$B:$B,$B55,DeadRaw!CJ:CJ)</f>
        <v>67</v>
      </c>
      <c r="CI55">
        <f>SUMIF(DeadRaw!$B:$B,$B55,DeadRaw!CK:CK)</f>
        <v>69</v>
      </c>
      <c r="CJ55">
        <f>SUMIF(DeadRaw!$B:$B,$B55,DeadRaw!CL:CL)</f>
        <v>69</v>
      </c>
      <c r="CK55">
        <f>SUMIF(DeadRaw!$B:$B,$B55,DeadRaw!CM:CM)</f>
        <v>72</v>
      </c>
      <c r="CL55">
        <f>SUMIF(DeadRaw!$B:$B,$B55,DeadRaw!CN:CN)</f>
        <v>72</v>
      </c>
      <c r="CM55">
        <f>SUMIF(DeadRaw!$B:$B,$B55,DeadRaw!CO:CO)</f>
        <v>73</v>
      </c>
      <c r="CN55">
        <f>SUMIF(DeadRaw!$B:$B,$B55,DeadRaw!CP:CP)</f>
        <v>75</v>
      </c>
      <c r="CO55">
        <f>SUMIF(DeadRaw!$B:$B,$B55,DeadRaw!CQ:CQ)</f>
        <v>0</v>
      </c>
      <c r="CP55">
        <f>SUMIF(DeadRaw!$B:$B,$B55,DeadRaw!CR:CR)</f>
        <v>0</v>
      </c>
      <c r="CQ55">
        <f>SUMIF(DeadRaw!$B:$B,$B55,DeadRaw!CS:CS)</f>
        <v>0</v>
      </c>
      <c r="CR55">
        <f>SUMIF(DeadRaw!$B:$B,$B55,DeadRaw!CT:CT)</f>
        <v>0</v>
      </c>
      <c r="CS55">
        <f>SUMIF(DeadRaw!$B:$B,$B55,DeadRaw!CU:CU)</f>
        <v>0</v>
      </c>
      <c r="CT55">
        <f>SUMIF(DeadRaw!$B:$B,$B55,DeadRaw!CV:CV)</f>
        <v>0</v>
      </c>
      <c r="CU55">
        <f>SUMIF(DeadRaw!$B:$B,$B55,DeadRaw!CW:CW)</f>
        <v>0</v>
      </c>
      <c r="CV55">
        <f>SUMIF(DeadRaw!$B:$B,$B55,DeadRaw!CX:CX)</f>
        <v>0</v>
      </c>
      <c r="CW55">
        <f>SUMIF(DeadRaw!$B:$B,$B55,DeadRaw!CY:CY)</f>
        <v>0</v>
      </c>
      <c r="CX55">
        <f>SUMIF(DeadRaw!$B:$B,$B55,DeadRaw!CZ:CZ)</f>
        <v>0</v>
      </c>
      <c r="CY55">
        <f>SUMIF(DeadRaw!$B:$B,$B55,DeadRaw!DA:DA)</f>
        <v>0</v>
      </c>
      <c r="CZ55">
        <f>SUMIF(DeadRaw!$B:$B,$B55,DeadRaw!DB:DB)</f>
        <v>0</v>
      </c>
      <c r="DA55">
        <f>SUMIF(DeadRaw!$B:$B,$B55,DeadRaw!DC:DC)</f>
        <v>0</v>
      </c>
      <c r="DB55">
        <f>SUMIF(DeadRaw!$B:$B,$B55,DeadRaw!DD:DD)</f>
        <v>0</v>
      </c>
      <c r="DC55">
        <f>SUMIF(DeadRaw!$B:$B,$B55,DeadRaw!DE:DE)</f>
        <v>0</v>
      </c>
      <c r="DD55">
        <f>SUMIF(DeadRaw!$B:$B,$B55,DeadRaw!DF:DF)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15</v>
      </c>
      <c r="BV56">
        <f>SUMIF(DeadRaw!$B:$B,$B56,DeadRaw!BX:BX)</f>
        <v>16</v>
      </c>
      <c r="BW56">
        <f>SUMIF(DeadRaw!$B:$B,$B56,DeadRaw!BY:BY)</f>
        <v>17</v>
      </c>
      <c r="BX56">
        <f>SUMIF(DeadRaw!$B:$B,$B56,DeadRaw!BZ:BZ)</f>
        <v>20</v>
      </c>
      <c r="BY56">
        <f>SUMIF(DeadRaw!$B:$B,$B56,DeadRaw!CA:CA)</f>
        <v>20</v>
      </c>
      <c r="BZ56">
        <f>SUMIF(DeadRaw!$B:$B,$B56,DeadRaw!CB:CB)</f>
        <v>21</v>
      </c>
      <c r="CA56">
        <f>SUMIF(DeadRaw!$B:$B,$B56,DeadRaw!CC:CC)</f>
        <v>22</v>
      </c>
      <c r="CB56">
        <f>SUMIF(DeadRaw!$B:$B,$B56,DeadRaw!CD:CD)</f>
        <v>22</v>
      </c>
      <c r="CC56">
        <f>SUMIF(DeadRaw!$B:$B,$B56,DeadRaw!CE:CE)</f>
        <v>23</v>
      </c>
      <c r="CD56">
        <f>SUMIF(DeadRaw!$B:$B,$B56,DeadRaw!CF:CF)</f>
        <v>23</v>
      </c>
      <c r="CE56">
        <f>SUMIF(DeadRaw!$B:$B,$B56,DeadRaw!CG:CG)</f>
        <v>23</v>
      </c>
      <c r="CF56">
        <f>SUMIF(DeadRaw!$B:$B,$B56,DeadRaw!CH:CH)</f>
        <v>23</v>
      </c>
      <c r="CG56">
        <f>SUMIF(DeadRaw!$B:$B,$B56,DeadRaw!CI:CI)</f>
        <v>23</v>
      </c>
      <c r="CH56">
        <f>SUMIF(DeadRaw!$B:$B,$B56,DeadRaw!CJ:CJ)</f>
        <v>24</v>
      </c>
      <c r="CI56">
        <f>SUMIF(DeadRaw!$B:$B,$B56,DeadRaw!CK:CK)</f>
        <v>25</v>
      </c>
      <c r="CJ56">
        <f>SUMIF(DeadRaw!$B:$B,$B56,DeadRaw!CL:CL)</f>
        <v>26</v>
      </c>
      <c r="CK56">
        <f>SUMIF(DeadRaw!$B:$B,$B56,DeadRaw!CM:CM)</f>
        <v>26</v>
      </c>
      <c r="CL56">
        <f>SUMIF(DeadRaw!$B:$B,$B56,DeadRaw!CN:CN)</f>
        <v>26</v>
      </c>
      <c r="CM56">
        <f>SUMIF(DeadRaw!$B:$B,$B56,DeadRaw!CO:CO)</f>
        <v>26</v>
      </c>
      <c r="CN56">
        <f>SUMIF(DeadRaw!$B:$B,$B56,DeadRaw!CP:CP)</f>
        <v>26</v>
      </c>
      <c r="CO56">
        <f>SUMIF(DeadRaw!$B:$B,$B56,DeadRaw!CQ:CQ)</f>
        <v>0</v>
      </c>
      <c r="CP56">
        <f>SUMIF(DeadRaw!$B:$B,$B56,DeadRaw!CR:CR)</f>
        <v>0</v>
      </c>
      <c r="CQ56">
        <f>SUMIF(DeadRaw!$B:$B,$B56,DeadRaw!CS:CS)</f>
        <v>0</v>
      </c>
      <c r="CR56">
        <f>SUMIF(DeadRaw!$B:$B,$B56,DeadRaw!CT:CT)</f>
        <v>0</v>
      </c>
      <c r="CS56">
        <f>SUMIF(DeadRaw!$B:$B,$B56,DeadRaw!CU:CU)</f>
        <v>0</v>
      </c>
      <c r="CT56">
        <f>SUMIF(DeadRaw!$B:$B,$B56,DeadRaw!CV:CV)</f>
        <v>0</v>
      </c>
      <c r="CU56">
        <f>SUMIF(DeadRaw!$B:$B,$B56,DeadRaw!CW:CW)</f>
        <v>0</v>
      </c>
      <c r="CV56">
        <f>SUMIF(DeadRaw!$B:$B,$B56,DeadRaw!CX:CX)</f>
        <v>0</v>
      </c>
      <c r="CW56">
        <f>SUMIF(DeadRaw!$B:$B,$B56,DeadRaw!CY:CY)</f>
        <v>0</v>
      </c>
      <c r="CX56">
        <f>SUMIF(DeadRaw!$B:$B,$B56,DeadRaw!CZ:CZ)</f>
        <v>0</v>
      </c>
      <c r="CY56">
        <f>SUMIF(DeadRaw!$B:$B,$B56,DeadRaw!DA:DA)</f>
        <v>0</v>
      </c>
      <c r="CZ56">
        <f>SUMIF(DeadRaw!$B:$B,$B56,DeadRaw!DB:DB)</f>
        <v>0</v>
      </c>
      <c r="DA56">
        <f>SUMIF(DeadRaw!$B:$B,$B56,DeadRaw!DC:DC)</f>
        <v>0</v>
      </c>
      <c r="DB56">
        <f>SUMIF(DeadRaw!$B:$B,$B56,DeadRaw!DD:DD)</f>
        <v>0</v>
      </c>
      <c r="DC56">
        <f>SUMIF(DeadRaw!$B:$B,$B56,DeadRaw!DE:DE)</f>
        <v>0</v>
      </c>
      <c r="DD56">
        <f>SUMIF(DeadRaw!$B:$B,$B56,DeadRaw!DF:DF)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6</v>
      </c>
      <c r="BV57">
        <f>SUMIF(DeadRaw!$B:$B,$B57,DeadRaw!BX:BX)</f>
        <v>7</v>
      </c>
      <c r="BW57">
        <f>SUMIF(DeadRaw!$B:$B,$B57,DeadRaw!BY:BY)</f>
        <v>8</v>
      </c>
      <c r="BX57">
        <f>SUMIF(DeadRaw!$B:$B,$B57,DeadRaw!BZ:BZ)</f>
        <v>12</v>
      </c>
      <c r="BY57">
        <f>SUMIF(DeadRaw!$B:$B,$B57,DeadRaw!CA:CA)</f>
        <v>15</v>
      </c>
      <c r="BZ57">
        <f>SUMIF(DeadRaw!$B:$B,$B57,DeadRaw!CB:CB)</f>
        <v>16</v>
      </c>
      <c r="CA57">
        <f>SUMIF(DeadRaw!$B:$B,$B57,DeadRaw!CC:CC)</f>
        <v>18</v>
      </c>
      <c r="CB57">
        <f>SUMIF(DeadRaw!$B:$B,$B57,DeadRaw!CD:CD)</f>
        <v>19</v>
      </c>
      <c r="CC57">
        <f>SUMIF(DeadRaw!$B:$B,$B57,DeadRaw!CE:CE)</f>
        <v>20</v>
      </c>
      <c r="CD57">
        <f>SUMIF(DeadRaw!$B:$B,$B57,DeadRaw!CF:CF)</f>
        <v>21</v>
      </c>
      <c r="CE57">
        <f>SUMIF(DeadRaw!$B:$B,$B57,DeadRaw!CG:CG)</f>
        <v>21</v>
      </c>
      <c r="CF57">
        <f>SUMIF(DeadRaw!$B:$B,$B57,DeadRaw!CH:CH)</f>
        <v>23</v>
      </c>
      <c r="CG57">
        <f>SUMIF(DeadRaw!$B:$B,$B57,DeadRaw!CI:CI)</f>
        <v>25</v>
      </c>
      <c r="CH57">
        <f>SUMIF(DeadRaw!$B:$B,$B57,DeadRaw!CJ:CJ)</f>
        <v>31</v>
      </c>
      <c r="CI57">
        <f>SUMIF(DeadRaw!$B:$B,$B57,DeadRaw!CK:CK)</f>
        <v>33</v>
      </c>
      <c r="CJ57">
        <f>SUMIF(DeadRaw!$B:$B,$B57,DeadRaw!CL:CL)</f>
        <v>35</v>
      </c>
      <c r="CK57">
        <f>SUMIF(DeadRaw!$B:$B,$B57,DeadRaw!CM:CM)</f>
        <v>36</v>
      </c>
      <c r="CL57">
        <f>SUMIF(DeadRaw!$B:$B,$B57,DeadRaw!CN:CN)</f>
        <v>39</v>
      </c>
      <c r="CM57">
        <f>SUMIF(DeadRaw!$B:$B,$B57,DeadRaw!CO:CO)</f>
        <v>47</v>
      </c>
      <c r="CN57">
        <f>SUMIF(DeadRaw!$B:$B,$B57,DeadRaw!CP:CP)</f>
        <v>47</v>
      </c>
      <c r="CO57">
        <f>SUMIF(DeadRaw!$B:$B,$B57,DeadRaw!CQ:CQ)</f>
        <v>0</v>
      </c>
      <c r="CP57">
        <f>SUMIF(DeadRaw!$B:$B,$B57,DeadRaw!CR:CR)</f>
        <v>0</v>
      </c>
      <c r="CQ57">
        <f>SUMIF(DeadRaw!$B:$B,$B57,DeadRaw!CS:CS)</f>
        <v>0</v>
      </c>
      <c r="CR57">
        <f>SUMIF(DeadRaw!$B:$B,$B57,DeadRaw!CT:CT)</f>
        <v>0</v>
      </c>
      <c r="CS57">
        <f>SUMIF(DeadRaw!$B:$B,$B57,DeadRaw!CU:CU)</f>
        <v>0</v>
      </c>
      <c r="CT57">
        <f>SUMIF(DeadRaw!$B:$B,$B57,DeadRaw!CV:CV)</f>
        <v>0</v>
      </c>
      <c r="CU57">
        <f>SUMIF(DeadRaw!$B:$B,$B57,DeadRaw!CW:CW)</f>
        <v>0</v>
      </c>
      <c r="CV57">
        <f>SUMIF(DeadRaw!$B:$B,$B57,DeadRaw!CX:CX)</f>
        <v>0</v>
      </c>
      <c r="CW57">
        <f>SUMIF(DeadRaw!$B:$B,$B57,DeadRaw!CY:CY)</f>
        <v>0</v>
      </c>
      <c r="CX57">
        <f>SUMIF(DeadRaw!$B:$B,$B57,DeadRaw!CZ:CZ)</f>
        <v>0</v>
      </c>
      <c r="CY57">
        <f>SUMIF(DeadRaw!$B:$B,$B57,DeadRaw!DA:DA)</f>
        <v>0</v>
      </c>
      <c r="CZ57">
        <f>SUMIF(DeadRaw!$B:$B,$B57,DeadRaw!DB:DB)</f>
        <v>0</v>
      </c>
      <c r="DA57">
        <f>SUMIF(DeadRaw!$B:$B,$B57,DeadRaw!DC:DC)</f>
        <v>0</v>
      </c>
      <c r="DB57">
        <f>SUMIF(DeadRaw!$B:$B,$B57,DeadRaw!DD:DD)</f>
        <v>0</v>
      </c>
      <c r="DC57">
        <f>SUMIF(DeadRaw!$B:$B,$B57,DeadRaw!DE:DE)</f>
        <v>0</v>
      </c>
      <c r="DD57">
        <f>SUMIF(DeadRaw!$B:$B,$B57,DeadRaw!DF:DF)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1</v>
      </c>
      <c r="BV58">
        <f>SUMIF(DeadRaw!$B:$B,$B58,DeadRaw!BX:BX)</f>
        <v>1</v>
      </c>
      <c r="BW58">
        <f>SUMIF(DeadRaw!$B:$B,$B58,DeadRaw!BY:BY)</f>
        <v>1</v>
      </c>
      <c r="BX58">
        <f>SUMIF(DeadRaw!$B:$B,$B58,DeadRaw!BZ:BZ)</f>
        <v>1</v>
      </c>
      <c r="BY58">
        <f>SUMIF(DeadRaw!$B:$B,$B58,DeadRaw!CA:CA)</f>
        <v>1</v>
      </c>
      <c r="BZ58">
        <f>SUMIF(DeadRaw!$B:$B,$B58,DeadRaw!CB:CB)</f>
        <v>2</v>
      </c>
      <c r="CA58">
        <f>SUMIF(DeadRaw!$B:$B,$B58,DeadRaw!CC:CC)</f>
        <v>2</v>
      </c>
      <c r="CB58">
        <f>SUMIF(DeadRaw!$B:$B,$B58,DeadRaw!CD:CD)</f>
        <v>2</v>
      </c>
      <c r="CC58">
        <f>SUMIF(DeadRaw!$B:$B,$B58,DeadRaw!CE:CE)</f>
        <v>2</v>
      </c>
      <c r="CD58">
        <f>SUMIF(DeadRaw!$B:$B,$B58,DeadRaw!CF:CF)</f>
        <v>2</v>
      </c>
      <c r="CE58">
        <f>SUMIF(DeadRaw!$B:$B,$B58,DeadRaw!CG:CG)</f>
        <v>2</v>
      </c>
      <c r="CF58">
        <f>SUMIF(DeadRaw!$B:$B,$B58,DeadRaw!CH:CH)</f>
        <v>2</v>
      </c>
      <c r="CG58">
        <f>SUMIF(DeadRaw!$B:$B,$B58,DeadRaw!CI:CI)</f>
        <v>2</v>
      </c>
      <c r="CH58">
        <f>SUMIF(DeadRaw!$B:$B,$B58,DeadRaw!CJ:CJ)</f>
        <v>2</v>
      </c>
      <c r="CI58">
        <f>SUMIF(DeadRaw!$B:$B,$B58,DeadRaw!CK:CK)</f>
        <v>6</v>
      </c>
      <c r="CJ58">
        <f>SUMIF(DeadRaw!$B:$B,$B58,DeadRaw!CL:CL)</f>
        <v>8</v>
      </c>
      <c r="CK58">
        <f>SUMIF(DeadRaw!$B:$B,$B58,DeadRaw!CM:CM)</f>
        <v>9</v>
      </c>
      <c r="CL58">
        <f>SUMIF(DeadRaw!$B:$B,$B58,DeadRaw!CN:CN)</f>
        <v>11</v>
      </c>
      <c r="CM58">
        <f>SUMIF(DeadRaw!$B:$B,$B58,DeadRaw!CO:CO)</f>
        <v>12</v>
      </c>
      <c r="CN58">
        <f>SUMIF(DeadRaw!$B:$B,$B58,DeadRaw!CP:CP)</f>
        <v>13</v>
      </c>
      <c r="CO58">
        <f>SUMIF(DeadRaw!$B:$B,$B58,DeadRaw!CQ:CQ)</f>
        <v>0</v>
      </c>
      <c r="CP58">
        <f>SUMIF(DeadRaw!$B:$B,$B58,DeadRaw!CR:CR)</f>
        <v>0</v>
      </c>
      <c r="CQ58">
        <f>SUMIF(DeadRaw!$B:$B,$B58,DeadRaw!CS:CS)</f>
        <v>0</v>
      </c>
      <c r="CR58">
        <f>SUMIF(DeadRaw!$B:$B,$B58,DeadRaw!CT:CT)</f>
        <v>0</v>
      </c>
      <c r="CS58">
        <f>SUMIF(DeadRaw!$B:$B,$B58,DeadRaw!CU:CU)</f>
        <v>0</v>
      </c>
      <c r="CT58">
        <f>SUMIF(DeadRaw!$B:$B,$B58,DeadRaw!CV:CV)</f>
        <v>0</v>
      </c>
      <c r="CU58">
        <f>SUMIF(DeadRaw!$B:$B,$B58,DeadRaw!CW:CW)</f>
        <v>0</v>
      </c>
      <c r="CV58">
        <f>SUMIF(DeadRaw!$B:$B,$B58,DeadRaw!CX:CX)</f>
        <v>0</v>
      </c>
      <c r="CW58">
        <f>SUMIF(DeadRaw!$B:$B,$B58,DeadRaw!CY:CY)</f>
        <v>0</v>
      </c>
      <c r="CX58">
        <f>SUMIF(DeadRaw!$B:$B,$B58,DeadRaw!CZ:CZ)</f>
        <v>0</v>
      </c>
      <c r="CY58">
        <f>SUMIF(DeadRaw!$B:$B,$B58,DeadRaw!DA:DA)</f>
        <v>0</v>
      </c>
      <c r="CZ58">
        <f>SUMIF(DeadRaw!$B:$B,$B58,DeadRaw!DB:DB)</f>
        <v>0</v>
      </c>
      <c r="DA58">
        <f>SUMIF(DeadRaw!$B:$B,$B58,DeadRaw!DC:DC)</f>
        <v>0</v>
      </c>
      <c r="DB58">
        <f>SUMIF(DeadRaw!$B:$B,$B58,DeadRaw!DD:DD)</f>
        <v>0</v>
      </c>
      <c r="DC58">
        <f>SUMIF(DeadRaw!$B:$B,$B58,DeadRaw!DE:DE)</f>
        <v>0</v>
      </c>
      <c r="DD58">
        <f>SUMIF(DeadRaw!$B:$B,$B58,DeadRaw!DF:DF)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28</v>
      </c>
      <c r="BV59">
        <f>SUMIF(DeadRaw!$B:$B,$B59,DeadRaw!BX:BX)</f>
        <v>36</v>
      </c>
      <c r="BW59">
        <f>SUMIF(DeadRaw!$B:$B,$B59,DeadRaw!BY:BY)</f>
        <v>39</v>
      </c>
      <c r="BX59">
        <f>SUMIF(DeadRaw!$B:$B,$B59,DeadRaw!BZ:BZ)</f>
        <v>43</v>
      </c>
      <c r="BY59">
        <f>SUMIF(DeadRaw!$B:$B,$B59,DeadRaw!CA:CA)</f>
        <v>44</v>
      </c>
      <c r="BZ59">
        <f>SUMIF(DeadRaw!$B:$B,$B59,DeadRaw!CB:CB)</f>
        <v>48</v>
      </c>
      <c r="CA59">
        <f>SUMIF(DeadRaw!$B:$B,$B59,DeadRaw!CC:CC)</f>
        <v>56</v>
      </c>
      <c r="CB59">
        <f>SUMIF(DeadRaw!$B:$B,$B59,DeadRaw!CD:CD)</f>
        <v>63</v>
      </c>
      <c r="CC59">
        <f>SUMIF(DeadRaw!$B:$B,$B59,DeadRaw!CE:CE)</f>
        <v>72</v>
      </c>
      <c r="CD59">
        <f>SUMIF(DeadRaw!$B:$B,$B59,DeadRaw!CF:CF)</f>
        <v>82</v>
      </c>
      <c r="CE59">
        <f>SUMIF(DeadRaw!$B:$B,$B59,DeadRaw!CG:CG)</f>
        <v>83</v>
      </c>
      <c r="CF59">
        <f>SUMIF(DeadRaw!$B:$B,$B59,DeadRaw!CH:CH)</f>
        <v>90</v>
      </c>
      <c r="CG59">
        <f>SUMIF(DeadRaw!$B:$B,$B59,DeadRaw!CI:CI)</f>
        <v>97</v>
      </c>
      <c r="CH59">
        <f>SUMIF(DeadRaw!$B:$B,$B59,DeadRaw!CJ:CJ)</f>
        <v>102</v>
      </c>
      <c r="CI59">
        <f>SUMIF(DeadRaw!$B:$B,$B59,DeadRaw!CK:CK)</f>
        <v>111</v>
      </c>
      <c r="CJ59">
        <f>SUMIF(DeadRaw!$B:$B,$B59,DeadRaw!CL:CL)</f>
        <v>115</v>
      </c>
      <c r="CK59">
        <f>SUMIF(DeadRaw!$B:$B,$B59,DeadRaw!CM:CM)</f>
        <v>123</v>
      </c>
      <c r="CL59">
        <f>SUMIF(DeadRaw!$B:$B,$B59,DeadRaw!CN:CN)</f>
        <v>129</v>
      </c>
      <c r="CM59">
        <f>SUMIF(DeadRaw!$B:$B,$B59,DeadRaw!CO:CO)</f>
        <v>132</v>
      </c>
      <c r="CN59">
        <f>SUMIF(DeadRaw!$B:$B,$B59,DeadRaw!CP:CP)</f>
        <v>136</v>
      </c>
      <c r="CO59">
        <f>SUMIF(DeadRaw!$B:$B,$B59,DeadRaw!CQ:CQ)</f>
        <v>0</v>
      </c>
      <c r="CP59">
        <f>SUMIF(DeadRaw!$B:$B,$B59,DeadRaw!CR:CR)</f>
        <v>0</v>
      </c>
      <c r="CQ59">
        <f>SUMIF(DeadRaw!$B:$B,$B59,DeadRaw!CS:CS)</f>
        <v>0</v>
      </c>
      <c r="CR59">
        <f>SUMIF(DeadRaw!$B:$B,$B59,DeadRaw!CT:CT)</f>
        <v>0</v>
      </c>
      <c r="CS59">
        <f>SUMIF(DeadRaw!$B:$B,$B59,DeadRaw!CU:CU)</f>
        <v>0</v>
      </c>
      <c r="CT59">
        <f>SUMIF(DeadRaw!$B:$B,$B59,DeadRaw!CV:CV)</f>
        <v>0</v>
      </c>
      <c r="CU59">
        <f>SUMIF(DeadRaw!$B:$B,$B59,DeadRaw!CW:CW)</f>
        <v>0</v>
      </c>
      <c r="CV59">
        <f>SUMIF(DeadRaw!$B:$B,$B59,DeadRaw!CX:CX)</f>
        <v>0</v>
      </c>
      <c r="CW59">
        <f>SUMIF(DeadRaw!$B:$B,$B59,DeadRaw!CY:CY)</f>
        <v>0</v>
      </c>
      <c r="CX59">
        <f>SUMIF(DeadRaw!$B:$B,$B59,DeadRaw!CZ:CZ)</f>
        <v>0</v>
      </c>
      <c r="CY59">
        <f>SUMIF(DeadRaw!$B:$B,$B59,DeadRaw!DA:DA)</f>
        <v>0</v>
      </c>
      <c r="CZ59">
        <f>SUMIF(DeadRaw!$B:$B,$B59,DeadRaw!DB:DB)</f>
        <v>0</v>
      </c>
      <c r="DA59">
        <f>SUMIF(DeadRaw!$B:$B,$B59,DeadRaw!DC:DC)</f>
        <v>0</v>
      </c>
      <c r="DB59">
        <f>SUMIF(DeadRaw!$B:$B,$B59,DeadRaw!DD:DD)</f>
        <v>0</v>
      </c>
      <c r="DC59">
        <f>SUMIF(DeadRaw!$B:$B,$B59,DeadRaw!DE:DE)</f>
        <v>0</v>
      </c>
      <c r="DD59">
        <f>SUMIF(DeadRaw!$B:$B,$B59,DeadRaw!DF:DF)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27</v>
      </c>
      <c r="BV60">
        <f>SUMIF(DeadRaw!$B:$B,$B60,DeadRaw!BX:BX)</f>
        <v>34</v>
      </c>
      <c r="BW60">
        <f>SUMIF(DeadRaw!$B:$B,$B60,DeadRaw!BY:BY)</f>
        <v>40</v>
      </c>
      <c r="BX60">
        <f>SUMIF(DeadRaw!$B:$B,$B60,DeadRaw!BZ:BZ)</f>
        <v>41</v>
      </c>
      <c r="BY60">
        <f>SUMIF(DeadRaw!$B:$B,$B60,DeadRaw!CA:CA)</f>
        <v>47</v>
      </c>
      <c r="BZ60">
        <f>SUMIF(DeadRaw!$B:$B,$B60,DeadRaw!CB:CB)</f>
        <v>53</v>
      </c>
      <c r="CA60">
        <f>SUMIF(DeadRaw!$B:$B,$B60,DeadRaw!CC:CC)</f>
        <v>57</v>
      </c>
      <c r="CB60">
        <f>SUMIF(DeadRaw!$B:$B,$B60,DeadRaw!CD:CD)</f>
        <v>61</v>
      </c>
      <c r="CC60">
        <f>SUMIF(DeadRaw!$B:$B,$B60,DeadRaw!CE:CE)</f>
        <v>65</v>
      </c>
      <c r="CD60">
        <f>SUMIF(DeadRaw!$B:$B,$B60,DeadRaw!CF:CF)</f>
        <v>66</v>
      </c>
      <c r="CE60">
        <f>SUMIF(DeadRaw!$B:$B,$B60,DeadRaw!CG:CG)</f>
        <v>86</v>
      </c>
      <c r="CF60">
        <f>SUMIF(DeadRaw!$B:$B,$B60,DeadRaw!CH:CH)</f>
        <v>91</v>
      </c>
      <c r="CG60">
        <f>SUMIF(DeadRaw!$B:$B,$B60,DeadRaw!CI:CI)</f>
        <v>93</v>
      </c>
      <c r="CH60">
        <f>SUMIF(DeadRaw!$B:$B,$B60,DeadRaw!CJ:CJ)</f>
        <v>96</v>
      </c>
      <c r="CI60">
        <f>SUMIF(DeadRaw!$B:$B,$B60,DeadRaw!CK:CK)</f>
        <v>111</v>
      </c>
      <c r="CJ60">
        <f>SUMIF(DeadRaw!$B:$B,$B60,DeadRaw!CL:CL)</f>
        <v>128</v>
      </c>
      <c r="CK60">
        <f>SUMIF(DeadRaw!$B:$B,$B60,DeadRaw!CM:CM)</f>
        <v>135</v>
      </c>
      <c r="CL60">
        <f>SUMIF(DeadRaw!$B:$B,$B60,DeadRaw!CN:CN)</f>
        <v>143</v>
      </c>
      <c r="CM60">
        <f>SUMIF(DeadRaw!$B:$B,$B60,DeadRaw!CO:CO)</f>
        <v>168</v>
      </c>
      <c r="CN60">
        <f>SUMIF(DeadRaw!$B:$B,$B60,DeadRaw!CP:CP)</f>
        <v>176</v>
      </c>
      <c r="CO60">
        <f>SUMIF(DeadRaw!$B:$B,$B60,DeadRaw!CQ:CQ)</f>
        <v>0</v>
      </c>
      <c r="CP60">
        <f>SUMIF(DeadRaw!$B:$B,$B60,DeadRaw!CR:CR)</f>
        <v>0</v>
      </c>
      <c r="CQ60">
        <f>SUMIF(DeadRaw!$B:$B,$B60,DeadRaw!CS:CS)</f>
        <v>0</v>
      </c>
      <c r="CR60">
        <f>SUMIF(DeadRaw!$B:$B,$B60,DeadRaw!CT:CT)</f>
        <v>0</v>
      </c>
      <c r="CS60">
        <f>SUMIF(DeadRaw!$B:$B,$B60,DeadRaw!CU:CU)</f>
        <v>0</v>
      </c>
      <c r="CT60">
        <f>SUMIF(DeadRaw!$B:$B,$B60,DeadRaw!CV:CV)</f>
        <v>0</v>
      </c>
      <c r="CU60">
        <f>SUMIF(DeadRaw!$B:$B,$B60,DeadRaw!CW:CW)</f>
        <v>0</v>
      </c>
      <c r="CV60">
        <f>SUMIF(DeadRaw!$B:$B,$B60,DeadRaw!CX:CX)</f>
        <v>0</v>
      </c>
      <c r="CW60">
        <f>SUMIF(DeadRaw!$B:$B,$B60,DeadRaw!CY:CY)</f>
        <v>0</v>
      </c>
      <c r="CX60">
        <f>SUMIF(DeadRaw!$B:$B,$B60,DeadRaw!CZ:CZ)</f>
        <v>0</v>
      </c>
      <c r="CY60">
        <f>SUMIF(DeadRaw!$B:$B,$B60,DeadRaw!DA:DA)</f>
        <v>0</v>
      </c>
      <c r="CZ60">
        <f>SUMIF(DeadRaw!$B:$B,$B60,DeadRaw!DB:DB)</f>
        <v>0</v>
      </c>
      <c r="DA60">
        <f>SUMIF(DeadRaw!$B:$B,$B60,DeadRaw!DC:DC)</f>
        <v>0</v>
      </c>
      <c r="DB60">
        <f>SUMIF(DeadRaw!$B:$B,$B60,DeadRaw!DD:DD)</f>
        <v>0</v>
      </c>
      <c r="DC60">
        <f>SUMIF(DeadRaw!$B:$B,$B60,DeadRaw!DE:DE)</f>
        <v>0</v>
      </c>
      <c r="DD60">
        <f>SUMIF(DeadRaw!$B:$B,$B60,DeadRaw!DF:DF)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38</v>
      </c>
      <c r="BV61">
        <f>SUMIF(DeadRaw!$B:$B,$B61,DeadRaw!BX:BX)</f>
        <v>55</v>
      </c>
      <c r="BW61">
        <f>SUMIF(DeadRaw!$B:$B,$B61,DeadRaw!BY:BY)</f>
        <v>61</v>
      </c>
      <c r="BX61">
        <f>SUMIF(DeadRaw!$B:$B,$B61,DeadRaw!BZ:BZ)</f>
        <v>73</v>
      </c>
      <c r="BY61">
        <f>SUMIF(DeadRaw!$B:$B,$B61,DeadRaw!CA:CA)</f>
        <v>83</v>
      </c>
      <c r="BZ61">
        <f>SUMIF(DeadRaw!$B:$B,$B61,DeadRaw!CB:CB)</f>
        <v>92</v>
      </c>
      <c r="CA61">
        <f>SUMIF(DeadRaw!$B:$B,$B61,DeadRaw!CC:CC)</f>
        <v>107</v>
      </c>
      <c r="CB61">
        <f>SUMIF(DeadRaw!$B:$B,$B61,DeadRaw!CD:CD)</f>
        <v>121</v>
      </c>
      <c r="CC61">
        <f>SUMIF(DeadRaw!$B:$B,$B61,DeadRaw!CE:CE)</f>
        <v>138</v>
      </c>
      <c r="CD61">
        <f>SUMIF(DeadRaw!$B:$B,$B61,DeadRaw!CF:CF)</f>
        <v>169</v>
      </c>
      <c r="CE61">
        <f>SUMIF(DeadRaw!$B:$B,$B61,DeadRaw!CG:CG)</f>
        <v>181</v>
      </c>
      <c r="CF61">
        <f>SUMIF(DeadRaw!$B:$B,$B61,DeadRaw!CH:CH)</f>
        <v>193</v>
      </c>
      <c r="CG61">
        <f>SUMIF(DeadRaw!$B:$B,$B61,DeadRaw!CI:CI)</f>
        <v>216</v>
      </c>
      <c r="CH61">
        <f>SUMIF(DeadRaw!$B:$B,$B61,DeadRaw!CJ:CJ)</f>
        <v>230</v>
      </c>
      <c r="CI61">
        <f>SUMIF(DeadRaw!$B:$B,$B61,DeadRaw!CK:CK)</f>
        <v>254</v>
      </c>
      <c r="CJ61">
        <f>SUMIF(DeadRaw!$B:$B,$B61,DeadRaw!CL:CL)</f>
        <v>274</v>
      </c>
      <c r="CK61">
        <f>SUMIF(DeadRaw!$B:$B,$B61,DeadRaw!CM:CM)</f>
        <v>300</v>
      </c>
      <c r="CL61">
        <f>SUMIF(DeadRaw!$B:$B,$B61,DeadRaw!CN:CN)</f>
        <v>348</v>
      </c>
      <c r="CM61">
        <f>SUMIF(DeadRaw!$B:$B,$B61,DeadRaw!CO:CO)</f>
        <v>400</v>
      </c>
      <c r="CN61">
        <f>SUMIF(DeadRaw!$B:$B,$B61,DeadRaw!CP:CP)</f>
        <v>445</v>
      </c>
      <c r="CO61">
        <f>SUMIF(DeadRaw!$B:$B,$B61,DeadRaw!CQ:CQ)</f>
        <v>0</v>
      </c>
      <c r="CP61">
        <f>SUMIF(DeadRaw!$B:$B,$B61,DeadRaw!CR:CR)</f>
        <v>0</v>
      </c>
      <c r="CQ61">
        <f>SUMIF(DeadRaw!$B:$B,$B61,DeadRaw!CS:CS)</f>
        <v>0</v>
      </c>
      <c r="CR61">
        <f>SUMIF(DeadRaw!$B:$B,$B61,DeadRaw!CT:CT)</f>
        <v>0</v>
      </c>
      <c r="CS61">
        <f>SUMIF(DeadRaw!$B:$B,$B61,DeadRaw!CU:CU)</f>
        <v>0</v>
      </c>
      <c r="CT61">
        <f>SUMIF(DeadRaw!$B:$B,$B61,DeadRaw!CV:CV)</f>
        <v>0</v>
      </c>
      <c r="CU61">
        <f>SUMIF(DeadRaw!$B:$B,$B61,DeadRaw!CW:CW)</f>
        <v>0</v>
      </c>
      <c r="CV61">
        <f>SUMIF(DeadRaw!$B:$B,$B61,DeadRaw!CX:CX)</f>
        <v>0</v>
      </c>
      <c r="CW61">
        <f>SUMIF(DeadRaw!$B:$B,$B61,DeadRaw!CY:CY)</f>
        <v>0</v>
      </c>
      <c r="CX61">
        <f>SUMIF(DeadRaw!$B:$B,$B61,DeadRaw!CZ:CZ)</f>
        <v>0</v>
      </c>
      <c r="CY61">
        <f>SUMIF(DeadRaw!$B:$B,$B61,DeadRaw!DA:DA)</f>
        <v>0</v>
      </c>
      <c r="CZ61">
        <f>SUMIF(DeadRaw!$B:$B,$B61,DeadRaw!DB:DB)</f>
        <v>0</v>
      </c>
      <c r="DA61">
        <f>SUMIF(DeadRaw!$B:$B,$B61,DeadRaw!DC:DC)</f>
        <v>0</v>
      </c>
      <c r="DB61">
        <f>SUMIF(DeadRaw!$B:$B,$B61,DeadRaw!DD:DD)</f>
        <v>0</v>
      </c>
      <c r="DC61">
        <f>SUMIF(DeadRaw!$B:$B,$B61,DeadRaw!DE:DE)</f>
        <v>0</v>
      </c>
      <c r="DD61">
        <f>SUMIF(DeadRaw!$B:$B,$B61,DeadRaw!DF:DF)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2</v>
      </c>
      <c r="BV62">
        <f>SUMIF(DeadRaw!$B:$B,$B62,DeadRaw!BX:BX)</f>
        <v>4</v>
      </c>
      <c r="BW62">
        <f>SUMIF(DeadRaw!$B:$B,$B62,DeadRaw!BY:BY)</f>
        <v>4</v>
      </c>
      <c r="BX62">
        <f>SUMIF(DeadRaw!$B:$B,$B62,DeadRaw!BZ:BZ)</f>
        <v>5</v>
      </c>
      <c r="BY62">
        <f>SUMIF(DeadRaw!$B:$B,$B62,DeadRaw!CA:CA)</f>
        <v>8</v>
      </c>
      <c r="BZ62">
        <f>SUMIF(DeadRaw!$B:$B,$B62,DeadRaw!CB:CB)</f>
        <v>13</v>
      </c>
      <c r="CA62">
        <f>SUMIF(DeadRaw!$B:$B,$B62,DeadRaw!CC:CC)</f>
        <v>13</v>
      </c>
      <c r="CB62">
        <f>SUMIF(DeadRaw!$B:$B,$B62,DeadRaw!CD:CD)</f>
        <v>13</v>
      </c>
      <c r="CC62">
        <f>SUMIF(DeadRaw!$B:$B,$B62,DeadRaw!CE:CE)</f>
        <v>16</v>
      </c>
      <c r="CD62">
        <f>SUMIF(DeadRaw!$B:$B,$B62,DeadRaw!CF:CF)</f>
        <v>19</v>
      </c>
      <c r="CE62">
        <f>SUMIF(DeadRaw!$B:$B,$B62,DeadRaw!CG:CG)</f>
        <v>23</v>
      </c>
      <c r="CF62">
        <f>SUMIF(DeadRaw!$B:$B,$B62,DeadRaw!CH:CH)</f>
        <v>26</v>
      </c>
      <c r="CG62">
        <f>SUMIF(DeadRaw!$B:$B,$B62,DeadRaw!CI:CI)</f>
        <v>29</v>
      </c>
      <c r="CH62">
        <f>SUMIF(DeadRaw!$B:$B,$B62,DeadRaw!CJ:CJ)</f>
        <v>33</v>
      </c>
      <c r="CI62">
        <f>SUMIF(DeadRaw!$B:$B,$B62,DeadRaw!CK:CK)</f>
        <v>36</v>
      </c>
      <c r="CJ62">
        <f>SUMIF(DeadRaw!$B:$B,$B62,DeadRaw!CL:CL)</f>
        <v>40</v>
      </c>
      <c r="CK62">
        <f>SUMIF(DeadRaw!$B:$B,$B62,DeadRaw!CM:CM)</f>
        <v>42</v>
      </c>
      <c r="CL62">
        <f>SUMIF(DeadRaw!$B:$B,$B62,DeadRaw!CN:CN)</f>
        <v>45</v>
      </c>
      <c r="CM62">
        <f>SUMIF(DeadRaw!$B:$B,$B62,DeadRaw!CO:CO)</f>
        <v>47</v>
      </c>
      <c r="CN62">
        <f>SUMIF(DeadRaw!$B:$B,$B62,DeadRaw!CP:CP)</f>
        <v>51</v>
      </c>
      <c r="CO62">
        <f>SUMIF(DeadRaw!$B:$B,$B62,DeadRaw!CQ:CQ)</f>
        <v>0</v>
      </c>
      <c r="CP62">
        <f>SUMIF(DeadRaw!$B:$B,$B62,DeadRaw!CR:CR)</f>
        <v>0</v>
      </c>
      <c r="CQ62">
        <f>SUMIF(DeadRaw!$B:$B,$B62,DeadRaw!CS:CS)</f>
        <v>0</v>
      </c>
      <c r="CR62">
        <f>SUMIF(DeadRaw!$B:$B,$B62,DeadRaw!CT:CT)</f>
        <v>0</v>
      </c>
      <c r="CS62">
        <f>SUMIF(DeadRaw!$B:$B,$B62,DeadRaw!CU:CU)</f>
        <v>0</v>
      </c>
      <c r="CT62">
        <f>SUMIF(DeadRaw!$B:$B,$B62,DeadRaw!CV:CV)</f>
        <v>0</v>
      </c>
      <c r="CU62">
        <f>SUMIF(DeadRaw!$B:$B,$B62,DeadRaw!CW:CW)</f>
        <v>0</v>
      </c>
      <c r="CV62">
        <f>SUMIF(DeadRaw!$B:$B,$B62,DeadRaw!CX:CX)</f>
        <v>0</v>
      </c>
      <c r="CW62">
        <f>SUMIF(DeadRaw!$B:$B,$B62,DeadRaw!CY:CY)</f>
        <v>0</v>
      </c>
      <c r="CX62">
        <f>SUMIF(DeadRaw!$B:$B,$B62,DeadRaw!CZ:CZ)</f>
        <v>0</v>
      </c>
      <c r="CY62">
        <f>SUMIF(DeadRaw!$B:$B,$B62,DeadRaw!DA:DA)</f>
        <v>0</v>
      </c>
      <c r="CZ62">
        <f>SUMIF(DeadRaw!$B:$B,$B62,DeadRaw!DB:DB)</f>
        <v>0</v>
      </c>
      <c r="DA62">
        <f>SUMIF(DeadRaw!$B:$B,$B62,DeadRaw!DC:DC)</f>
        <v>0</v>
      </c>
      <c r="DB62">
        <f>SUMIF(DeadRaw!$B:$B,$B62,DeadRaw!DD:DD)</f>
        <v>0</v>
      </c>
      <c r="DC62">
        <f>SUMIF(DeadRaw!$B:$B,$B62,DeadRaw!DE:DE)</f>
        <v>0</v>
      </c>
      <c r="DD62">
        <f>SUMIF(DeadRaw!$B:$B,$B62,DeadRaw!DF:DF)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30</v>
      </c>
      <c r="BV63">
        <f>SUMIF(DeadRaw!$B:$B,$B63,DeadRaw!BX:BX)</f>
        <v>32</v>
      </c>
      <c r="BW63">
        <f>SUMIF(DeadRaw!$B:$B,$B63,DeadRaw!BY:BY)</f>
        <v>37</v>
      </c>
      <c r="BX63">
        <f>SUMIF(DeadRaw!$B:$B,$B63,DeadRaw!BZ:BZ)</f>
        <v>41</v>
      </c>
      <c r="BY63">
        <f>SUMIF(DeadRaw!$B:$B,$B63,DeadRaw!CA:CA)</f>
        <v>46</v>
      </c>
      <c r="BZ63">
        <f>SUMIF(DeadRaw!$B:$B,$B63,DeadRaw!CB:CB)</f>
        <v>54</v>
      </c>
      <c r="CA63">
        <f>SUMIF(DeadRaw!$B:$B,$B63,DeadRaw!CC:CC)</f>
        <v>55</v>
      </c>
      <c r="CB63">
        <f>SUMIF(DeadRaw!$B:$B,$B63,DeadRaw!CD:CD)</f>
        <v>59</v>
      </c>
      <c r="CC63">
        <f>SUMIF(DeadRaw!$B:$B,$B63,DeadRaw!CE:CE)</f>
        <v>63</v>
      </c>
      <c r="CD63">
        <f>SUMIF(DeadRaw!$B:$B,$B63,DeadRaw!CF:CF)</f>
        <v>66</v>
      </c>
      <c r="CE63">
        <f>SUMIF(DeadRaw!$B:$B,$B63,DeadRaw!CG:CG)</f>
        <v>74</v>
      </c>
      <c r="CF63">
        <f>SUMIF(DeadRaw!$B:$B,$B63,DeadRaw!CH:CH)</f>
        <v>79</v>
      </c>
      <c r="CG63">
        <f>SUMIF(DeadRaw!$B:$B,$B63,DeadRaw!CI:CI)</f>
        <v>87</v>
      </c>
      <c r="CH63">
        <f>SUMIF(DeadRaw!$B:$B,$B63,DeadRaw!CJ:CJ)</f>
        <v>94</v>
      </c>
      <c r="CI63">
        <f>SUMIF(DeadRaw!$B:$B,$B63,DeadRaw!CK:CK)</f>
        <v>95</v>
      </c>
      <c r="CJ63">
        <f>SUMIF(DeadRaw!$B:$B,$B63,DeadRaw!CL:CL)</f>
        <v>103</v>
      </c>
      <c r="CK63">
        <f>SUMIF(DeadRaw!$B:$B,$B63,DeadRaw!CM:CM)</f>
        <v>109</v>
      </c>
      <c r="CL63">
        <f>SUMIF(DeadRaw!$B:$B,$B63,DeadRaw!CN:CN)</f>
        <v>116</v>
      </c>
      <c r="CM63">
        <f>SUMIF(DeadRaw!$B:$B,$B63,DeadRaw!CO:CO)</f>
        <v>120</v>
      </c>
      <c r="CN63">
        <f>SUMIF(DeadRaw!$B:$B,$B63,DeadRaw!CP:CP)</f>
        <v>126</v>
      </c>
      <c r="CO63">
        <f>SUMIF(DeadRaw!$B:$B,$B63,DeadRaw!CQ:CQ)</f>
        <v>0</v>
      </c>
      <c r="CP63">
        <f>SUMIF(DeadRaw!$B:$B,$B63,DeadRaw!CR:CR)</f>
        <v>0</v>
      </c>
      <c r="CQ63">
        <f>SUMIF(DeadRaw!$B:$B,$B63,DeadRaw!CS:CS)</f>
        <v>0</v>
      </c>
      <c r="CR63">
        <f>SUMIF(DeadRaw!$B:$B,$B63,DeadRaw!CT:CT)</f>
        <v>0</v>
      </c>
      <c r="CS63">
        <f>SUMIF(DeadRaw!$B:$B,$B63,DeadRaw!CU:CU)</f>
        <v>0</v>
      </c>
      <c r="CT63">
        <f>SUMIF(DeadRaw!$B:$B,$B63,DeadRaw!CV:CV)</f>
        <v>0</v>
      </c>
      <c r="CU63">
        <f>SUMIF(DeadRaw!$B:$B,$B63,DeadRaw!CW:CW)</f>
        <v>0</v>
      </c>
      <c r="CV63">
        <f>SUMIF(DeadRaw!$B:$B,$B63,DeadRaw!CX:CX)</f>
        <v>0</v>
      </c>
      <c r="CW63">
        <f>SUMIF(DeadRaw!$B:$B,$B63,DeadRaw!CY:CY)</f>
        <v>0</v>
      </c>
      <c r="CX63">
        <f>SUMIF(DeadRaw!$B:$B,$B63,DeadRaw!CZ:CZ)</f>
        <v>0</v>
      </c>
      <c r="CY63">
        <f>SUMIF(DeadRaw!$B:$B,$B63,DeadRaw!DA:DA)</f>
        <v>0</v>
      </c>
      <c r="CZ63">
        <f>SUMIF(DeadRaw!$B:$B,$B63,DeadRaw!DB:DB)</f>
        <v>0</v>
      </c>
      <c r="DA63">
        <f>SUMIF(DeadRaw!$B:$B,$B63,DeadRaw!DC:DC)</f>
        <v>0</v>
      </c>
      <c r="DB63">
        <f>SUMIF(DeadRaw!$B:$B,$B63,DeadRaw!DD:DD)</f>
        <v>0</v>
      </c>
      <c r="DC63">
        <f>SUMIF(DeadRaw!$B:$B,$B63,DeadRaw!DE:DE)</f>
        <v>0</v>
      </c>
      <c r="DD63">
        <f>SUMIF(DeadRaw!$B:$B,$B63,DeadRaw!DF:DF)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58</v>
      </c>
      <c r="BV64">
        <f>SUMIF(DeadRaw!$B:$B,$B64,DeadRaw!BX:BX)</f>
        <v>86</v>
      </c>
      <c r="BW64">
        <f>SUMIF(DeadRaw!$B:$B,$B64,DeadRaw!BY:BY)</f>
        <v>105</v>
      </c>
      <c r="BX64">
        <f>SUMIF(DeadRaw!$B:$B,$B64,DeadRaw!BZ:BZ)</f>
        <v>130</v>
      </c>
      <c r="BY64">
        <f>SUMIF(DeadRaw!$B:$B,$B64,DeadRaw!CA:CA)</f>
        <v>152</v>
      </c>
      <c r="BZ64">
        <f>SUMIF(DeadRaw!$B:$B,$B64,DeadRaw!CB:CB)</f>
        <v>173</v>
      </c>
      <c r="CA64">
        <f>SUMIF(DeadRaw!$B:$B,$B64,DeadRaw!CC:CC)</f>
        <v>193</v>
      </c>
      <c r="CB64">
        <f>SUMIF(DeadRaw!$B:$B,$B64,DeadRaw!CD:CD)</f>
        <v>205</v>
      </c>
      <c r="CC64">
        <f>SUMIF(DeadRaw!$B:$B,$B64,DeadRaw!CE:CE)</f>
        <v>235</v>
      </c>
      <c r="CD64">
        <f>SUMIF(DeadRaw!$B:$B,$B64,DeadRaw!CF:CF)</f>
        <v>256</v>
      </c>
      <c r="CE64">
        <f>SUMIF(DeadRaw!$B:$B,$B64,DeadRaw!CG:CG)</f>
        <v>275</v>
      </c>
      <c r="CF64">
        <f>SUMIF(DeadRaw!$B:$B,$B64,DeadRaw!CH:CH)</f>
        <v>293</v>
      </c>
      <c r="CG64">
        <f>SUMIF(DeadRaw!$B:$B,$B64,DeadRaw!CI:CI)</f>
        <v>313</v>
      </c>
      <c r="CH64">
        <f>SUMIF(DeadRaw!$B:$B,$B64,DeadRaw!CJ:CJ)</f>
        <v>326</v>
      </c>
      <c r="CI64">
        <f>SUMIF(DeadRaw!$B:$B,$B64,DeadRaw!CK:CK)</f>
        <v>336</v>
      </c>
      <c r="CJ64">
        <f>SUMIF(DeadRaw!$B:$B,$B64,DeadRaw!CL:CL)</f>
        <v>348</v>
      </c>
      <c r="CK64">
        <f>SUMIF(DeadRaw!$B:$B,$B64,DeadRaw!CM:CM)</f>
        <v>364</v>
      </c>
      <c r="CL64">
        <f>SUMIF(DeadRaw!$B:$B,$B64,DeadRaw!CN:CN)</f>
        <v>367</v>
      </c>
      <c r="CM64">
        <f>SUMIF(DeadRaw!$B:$B,$B64,DeadRaw!CO:CO)</f>
        <v>375</v>
      </c>
      <c r="CN64">
        <f>SUMIF(DeadRaw!$B:$B,$B64,DeadRaw!CP:CP)</f>
        <v>384</v>
      </c>
      <c r="CO64">
        <f>SUMIF(DeadRaw!$B:$B,$B64,DeadRaw!CQ:CQ)</f>
        <v>0</v>
      </c>
      <c r="CP64">
        <f>SUMIF(DeadRaw!$B:$B,$B64,DeadRaw!CR:CR)</f>
        <v>0</v>
      </c>
      <c r="CQ64">
        <f>SUMIF(DeadRaw!$B:$B,$B64,DeadRaw!CS:CS)</f>
        <v>0</v>
      </c>
      <c r="CR64">
        <f>SUMIF(DeadRaw!$B:$B,$B64,DeadRaw!CT:CT)</f>
        <v>0</v>
      </c>
      <c r="CS64">
        <f>SUMIF(DeadRaw!$B:$B,$B64,DeadRaw!CU:CU)</f>
        <v>0</v>
      </c>
      <c r="CT64">
        <f>SUMIF(DeadRaw!$B:$B,$B64,DeadRaw!CV:CV)</f>
        <v>0</v>
      </c>
      <c r="CU64">
        <f>SUMIF(DeadRaw!$B:$B,$B64,DeadRaw!CW:CW)</f>
        <v>0</v>
      </c>
      <c r="CV64">
        <f>SUMIF(DeadRaw!$B:$B,$B64,DeadRaw!CX:CX)</f>
        <v>0</v>
      </c>
      <c r="CW64">
        <f>SUMIF(DeadRaw!$B:$B,$B64,DeadRaw!CY:CY)</f>
        <v>0</v>
      </c>
      <c r="CX64">
        <f>SUMIF(DeadRaw!$B:$B,$B64,DeadRaw!CZ:CZ)</f>
        <v>0</v>
      </c>
      <c r="CY64">
        <f>SUMIF(DeadRaw!$B:$B,$B64,DeadRaw!DA:DA)</f>
        <v>0</v>
      </c>
      <c r="CZ64">
        <f>SUMIF(DeadRaw!$B:$B,$B64,DeadRaw!DB:DB)</f>
        <v>0</v>
      </c>
      <c r="DA64">
        <f>SUMIF(DeadRaw!$B:$B,$B64,DeadRaw!DC:DC)</f>
        <v>0</v>
      </c>
      <c r="DB64">
        <f>SUMIF(DeadRaw!$B:$B,$B64,DeadRaw!DD:DD)</f>
        <v>0</v>
      </c>
      <c r="DC64">
        <f>SUMIF(DeadRaw!$B:$B,$B64,DeadRaw!DE:DE)</f>
        <v>0</v>
      </c>
      <c r="DD64">
        <f>SUMIF(DeadRaw!$B:$B,$B64,DeadRaw!DF:DF)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  <c r="BV65">
        <f>SUMIF(DeadRaw!$B:$B,$B65,DeadRaw!BX:BX)</f>
        <v>0</v>
      </c>
      <c r="BW65">
        <f>SUMIF(DeadRaw!$B:$B,$B65,DeadRaw!BY:BY)</f>
        <v>0</v>
      </c>
      <c r="BX65">
        <f>SUMIF(DeadRaw!$B:$B,$B65,DeadRaw!BZ:BZ)</f>
        <v>1</v>
      </c>
      <c r="BY65">
        <f>SUMIF(DeadRaw!$B:$B,$B65,DeadRaw!CA:CA)</f>
        <v>2</v>
      </c>
      <c r="BZ65">
        <f>SUMIF(DeadRaw!$B:$B,$B65,DeadRaw!CB:CB)</f>
        <v>2</v>
      </c>
      <c r="CA65">
        <f>SUMIF(DeadRaw!$B:$B,$B65,DeadRaw!CC:CC)</f>
        <v>3</v>
      </c>
      <c r="CB65">
        <f>SUMIF(DeadRaw!$B:$B,$B65,DeadRaw!CD:CD)</f>
        <v>3</v>
      </c>
      <c r="CC65">
        <f>SUMIF(DeadRaw!$B:$B,$B65,DeadRaw!CE:CE)</f>
        <v>3</v>
      </c>
      <c r="CD65">
        <f>SUMIF(DeadRaw!$B:$B,$B65,DeadRaw!CF:CF)</f>
        <v>3</v>
      </c>
      <c r="CE65">
        <f>SUMIF(DeadRaw!$B:$B,$B65,DeadRaw!CG:CG)</f>
        <v>3</v>
      </c>
      <c r="CF65">
        <f>SUMIF(DeadRaw!$B:$B,$B65,DeadRaw!CH:CH)</f>
        <v>3</v>
      </c>
      <c r="CG65">
        <f>SUMIF(DeadRaw!$B:$B,$B65,DeadRaw!CI:CI)</f>
        <v>3</v>
      </c>
      <c r="CH65">
        <f>SUMIF(DeadRaw!$B:$B,$B65,DeadRaw!CJ:CJ)</f>
        <v>3</v>
      </c>
      <c r="CI65">
        <f>SUMIF(DeadRaw!$B:$B,$B65,DeadRaw!CK:CK)</f>
        <v>3</v>
      </c>
      <c r="CJ65">
        <f>SUMIF(DeadRaw!$B:$B,$B65,DeadRaw!CL:CL)</f>
        <v>3</v>
      </c>
      <c r="CK65">
        <f>SUMIF(DeadRaw!$B:$B,$B65,DeadRaw!CM:CM)</f>
        <v>3</v>
      </c>
      <c r="CL65">
        <f>SUMIF(DeadRaw!$B:$B,$B65,DeadRaw!CN:CN)</f>
        <v>4</v>
      </c>
      <c r="CM65">
        <f>SUMIF(DeadRaw!$B:$B,$B65,DeadRaw!CO:CO)</f>
        <v>4</v>
      </c>
      <c r="CN65">
        <f>SUMIF(DeadRaw!$B:$B,$B65,DeadRaw!CP:CP)</f>
        <v>4</v>
      </c>
      <c r="CO65">
        <f>SUMIF(DeadRaw!$B:$B,$B65,DeadRaw!CQ:CQ)</f>
        <v>0</v>
      </c>
      <c r="CP65">
        <f>SUMIF(DeadRaw!$B:$B,$B65,DeadRaw!CR:CR)</f>
        <v>0</v>
      </c>
      <c r="CQ65">
        <f>SUMIF(DeadRaw!$B:$B,$B65,DeadRaw!CS:CS)</f>
        <v>0</v>
      </c>
      <c r="CR65">
        <f>SUMIF(DeadRaw!$B:$B,$B65,DeadRaw!CT:CT)</f>
        <v>0</v>
      </c>
      <c r="CS65">
        <f>SUMIF(DeadRaw!$B:$B,$B65,DeadRaw!CU:CU)</f>
        <v>0</v>
      </c>
      <c r="CT65">
        <f>SUMIF(DeadRaw!$B:$B,$B65,DeadRaw!CV:CV)</f>
        <v>0</v>
      </c>
      <c r="CU65">
        <f>SUMIF(DeadRaw!$B:$B,$B65,DeadRaw!CW:CW)</f>
        <v>0</v>
      </c>
      <c r="CV65">
        <f>SUMIF(DeadRaw!$B:$B,$B65,DeadRaw!CX:CX)</f>
        <v>0</v>
      </c>
      <c r="CW65">
        <f>SUMIF(DeadRaw!$B:$B,$B65,DeadRaw!CY:CY)</f>
        <v>0</v>
      </c>
      <c r="CX65">
        <f>SUMIF(DeadRaw!$B:$B,$B65,DeadRaw!CZ:CZ)</f>
        <v>0</v>
      </c>
      <c r="CY65">
        <f>SUMIF(DeadRaw!$B:$B,$B65,DeadRaw!DA:DA)</f>
        <v>0</v>
      </c>
      <c r="CZ65">
        <f>SUMIF(DeadRaw!$B:$B,$B65,DeadRaw!DB:DB)</f>
        <v>0</v>
      </c>
      <c r="DA65">
        <f>SUMIF(DeadRaw!$B:$B,$B65,DeadRaw!DC:DC)</f>
        <v>0</v>
      </c>
      <c r="DB65">
        <f>SUMIF(DeadRaw!$B:$B,$B65,DeadRaw!DD:DD)</f>
        <v>0</v>
      </c>
      <c r="DC65">
        <f>SUMIF(DeadRaw!$B:$B,$B65,DeadRaw!DE:DE)</f>
        <v>0</v>
      </c>
      <c r="DD65">
        <f>SUMIF(DeadRaw!$B:$B,$B65,DeadRaw!DF:DF)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5</v>
      </c>
      <c r="BV66">
        <f>SUMIF(DeadRaw!$B:$B,$B66,DeadRaw!BX:BX)</f>
        <v>5</v>
      </c>
      <c r="BW66">
        <f>SUMIF(DeadRaw!$B:$B,$B66,DeadRaw!BY:BY)</f>
        <v>9</v>
      </c>
      <c r="BX66">
        <f>SUMIF(DeadRaw!$B:$B,$B66,DeadRaw!BZ:BZ)</f>
        <v>9</v>
      </c>
      <c r="BY66">
        <f>SUMIF(DeadRaw!$B:$B,$B66,DeadRaw!CA:CA)</f>
        <v>11</v>
      </c>
      <c r="BZ66">
        <f>SUMIF(DeadRaw!$B:$B,$B66,DeadRaw!CB:CB)</f>
        <v>12</v>
      </c>
      <c r="CA66">
        <f>SUMIF(DeadRaw!$B:$B,$B66,DeadRaw!CC:CC)</f>
        <v>13</v>
      </c>
      <c r="CB66">
        <f>SUMIF(DeadRaw!$B:$B,$B66,DeadRaw!CD:CD)</f>
        <v>18</v>
      </c>
      <c r="CC66">
        <f>SUMIF(DeadRaw!$B:$B,$B66,DeadRaw!CE:CE)</f>
        <v>18</v>
      </c>
      <c r="CD66">
        <f>SUMIF(DeadRaw!$B:$B,$B66,DeadRaw!CF:CF)</f>
        <v>24</v>
      </c>
      <c r="CE66">
        <f>SUMIF(DeadRaw!$B:$B,$B66,DeadRaw!CG:CG)</f>
        <v>25</v>
      </c>
      <c r="CF66">
        <f>SUMIF(DeadRaw!$B:$B,$B66,DeadRaw!CH:CH)</f>
        <v>25</v>
      </c>
      <c r="CG66">
        <f>SUMIF(DeadRaw!$B:$B,$B66,DeadRaw!CI:CI)</f>
        <v>27</v>
      </c>
      <c r="CH66">
        <f>SUMIF(DeadRaw!$B:$B,$B66,DeadRaw!CJ:CJ)</f>
        <v>27</v>
      </c>
      <c r="CI66">
        <f>SUMIF(DeadRaw!$B:$B,$B66,DeadRaw!CK:CK)</f>
        <v>34</v>
      </c>
      <c r="CJ66">
        <f>SUMIF(DeadRaw!$B:$B,$B66,DeadRaw!CL:CL)</f>
        <v>48</v>
      </c>
      <c r="CK66">
        <f>SUMIF(DeadRaw!$B:$B,$B66,DeadRaw!CM:CM)</f>
        <v>50</v>
      </c>
      <c r="CL66">
        <f>SUMIF(DeadRaw!$B:$B,$B66,DeadRaw!CN:CN)</f>
        <v>52</v>
      </c>
      <c r="CM66">
        <f>SUMIF(DeadRaw!$B:$B,$B66,DeadRaw!CO:CO)</f>
        <v>54</v>
      </c>
      <c r="CN66">
        <f>SUMIF(DeadRaw!$B:$B,$B66,DeadRaw!CP:CP)</f>
        <v>58</v>
      </c>
      <c r="CO66">
        <f>SUMIF(DeadRaw!$B:$B,$B66,DeadRaw!CQ:CQ)</f>
        <v>0</v>
      </c>
      <c r="CP66">
        <f>SUMIF(DeadRaw!$B:$B,$B66,DeadRaw!CR:CR)</f>
        <v>0</v>
      </c>
      <c r="CQ66">
        <f>SUMIF(DeadRaw!$B:$B,$B66,DeadRaw!CS:CS)</f>
        <v>0</v>
      </c>
      <c r="CR66">
        <f>SUMIF(DeadRaw!$B:$B,$B66,DeadRaw!CT:CT)</f>
        <v>0</v>
      </c>
      <c r="CS66">
        <f>SUMIF(DeadRaw!$B:$B,$B66,DeadRaw!CU:CU)</f>
        <v>0</v>
      </c>
      <c r="CT66">
        <f>SUMIF(DeadRaw!$B:$B,$B66,DeadRaw!CV:CV)</f>
        <v>0</v>
      </c>
      <c r="CU66">
        <f>SUMIF(DeadRaw!$B:$B,$B66,DeadRaw!CW:CW)</f>
        <v>0</v>
      </c>
      <c r="CV66">
        <f>SUMIF(DeadRaw!$B:$B,$B66,DeadRaw!CX:CX)</f>
        <v>0</v>
      </c>
      <c r="CW66">
        <f>SUMIF(DeadRaw!$B:$B,$B66,DeadRaw!CY:CY)</f>
        <v>0</v>
      </c>
      <c r="CX66">
        <f>SUMIF(DeadRaw!$B:$B,$B66,DeadRaw!CZ:CZ)</f>
        <v>0</v>
      </c>
      <c r="CY66">
        <f>SUMIF(DeadRaw!$B:$B,$B66,DeadRaw!DA:DA)</f>
        <v>0</v>
      </c>
      <c r="CZ66">
        <f>SUMIF(DeadRaw!$B:$B,$B66,DeadRaw!DB:DB)</f>
        <v>0</v>
      </c>
      <c r="DA66">
        <f>SUMIF(DeadRaw!$B:$B,$B66,DeadRaw!DC:DC)</f>
        <v>0</v>
      </c>
      <c r="DB66">
        <f>SUMIF(DeadRaw!$B:$B,$B66,DeadRaw!DD:DD)</f>
        <v>0</v>
      </c>
      <c r="DC66">
        <f>SUMIF(DeadRaw!$B:$B,$B66,DeadRaw!DE:DE)</f>
        <v>0</v>
      </c>
      <c r="DD66">
        <f>SUMIF(DeadRaw!$B:$B,$B66,DeadRaw!DF:DF)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10</v>
      </c>
      <c r="BV67">
        <f>SUMIF(DeadRaw!$B:$B,$B67,DeadRaw!BX:BX)</f>
        <v>10</v>
      </c>
      <c r="BW67">
        <f>SUMIF(DeadRaw!$B:$B,$B67,DeadRaw!BY:BY)</f>
        <v>14</v>
      </c>
      <c r="BX67">
        <f>SUMIF(DeadRaw!$B:$B,$B67,DeadRaw!BZ:BZ)</f>
        <v>17</v>
      </c>
      <c r="BY67">
        <f>SUMIF(DeadRaw!$B:$B,$B67,DeadRaw!CA:CA)</f>
        <v>20</v>
      </c>
      <c r="BZ67">
        <f>SUMIF(DeadRaw!$B:$B,$B67,DeadRaw!CB:CB)</f>
        <v>22</v>
      </c>
      <c r="CA67">
        <f>SUMIF(DeadRaw!$B:$B,$B67,DeadRaw!CC:CC)</f>
        <v>23</v>
      </c>
      <c r="CB67">
        <f>SUMIF(DeadRaw!$B:$B,$B67,DeadRaw!CD:CD)</f>
        <v>24</v>
      </c>
      <c r="CC67">
        <f>SUMIF(DeadRaw!$B:$B,$B67,DeadRaw!CE:CE)</f>
        <v>24</v>
      </c>
      <c r="CD67">
        <f>SUMIF(DeadRaw!$B:$B,$B67,DeadRaw!CF:CF)</f>
        <v>25</v>
      </c>
      <c r="CE67">
        <f>SUMIF(DeadRaw!$B:$B,$B67,DeadRaw!CG:CG)</f>
        <v>28</v>
      </c>
      <c r="CF67">
        <f>SUMIF(DeadRaw!$B:$B,$B67,DeadRaw!CH:CH)</f>
        <v>29</v>
      </c>
      <c r="CG67">
        <f>SUMIF(DeadRaw!$B:$B,$B67,DeadRaw!CI:CI)</f>
        <v>32</v>
      </c>
      <c r="CH67">
        <f>SUMIF(DeadRaw!$B:$B,$B67,DeadRaw!CJ:CJ)</f>
        <v>35</v>
      </c>
      <c r="CI67">
        <f>SUMIF(DeadRaw!$B:$B,$B67,DeadRaw!CK:CK)</f>
        <v>36</v>
      </c>
      <c r="CJ67">
        <f>SUMIF(DeadRaw!$B:$B,$B67,DeadRaw!CL:CL)</f>
        <v>38</v>
      </c>
      <c r="CK67">
        <f>SUMIF(DeadRaw!$B:$B,$B67,DeadRaw!CM:CM)</f>
        <v>41</v>
      </c>
      <c r="CL67">
        <f>SUMIF(DeadRaw!$B:$B,$B67,DeadRaw!CN:CN)</f>
        <v>41</v>
      </c>
      <c r="CM67">
        <f>SUMIF(DeadRaw!$B:$B,$B67,DeadRaw!CO:CO)</f>
        <v>42</v>
      </c>
      <c r="CN67">
        <f>SUMIF(DeadRaw!$B:$B,$B67,DeadRaw!CP:CP)</f>
        <v>43</v>
      </c>
      <c r="CO67">
        <f>SUMIF(DeadRaw!$B:$B,$B67,DeadRaw!CQ:CQ)</f>
        <v>0</v>
      </c>
      <c r="CP67">
        <f>SUMIF(DeadRaw!$B:$B,$B67,DeadRaw!CR:CR)</f>
        <v>0</v>
      </c>
      <c r="CQ67">
        <f>SUMIF(DeadRaw!$B:$B,$B67,DeadRaw!CS:CS)</f>
        <v>0</v>
      </c>
      <c r="CR67">
        <f>SUMIF(DeadRaw!$B:$B,$B67,DeadRaw!CT:CT)</f>
        <v>0</v>
      </c>
      <c r="CS67">
        <f>SUMIF(DeadRaw!$B:$B,$B67,DeadRaw!CU:CU)</f>
        <v>0</v>
      </c>
      <c r="CT67">
        <f>SUMIF(DeadRaw!$B:$B,$B67,DeadRaw!CV:CV)</f>
        <v>0</v>
      </c>
      <c r="CU67">
        <f>SUMIF(DeadRaw!$B:$B,$B67,DeadRaw!CW:CW)</f>
        <v>0</v>
      </c>
      <c r="CV67">
        <f>SUMIF(DeadRaw!$B:$B,$B67,DeadRaw!CX:CX)</f>
        <v>0</v>
      </c>
      <c r="CW67">
        <f>SUMIF(DeadRaw!$B:$B,$B67,DeadRaw!CY:CY)</f>
        <v>0</v>
      </c>
      <c r="CX67">
        <f>SUMIF(DeadRaw!$B:$B,$B67,DeadRaw!CZ:CZ)</f>
        <v>0</v>
      </c>
      <c r="CY67">
        <f>SUMIF(DeadRaw!$B:$B,$B67,DeadRaw!DA:DA)</f>
        <v>0</v>
      </c>
      <c r="CZ67">
        <f>SUMIF(DeadRaw!$B:$B,$B67,DeadRaw!DB:DB)</f>
        <v>0</v>
      </c>
      <c r="DA67">
        <f>SUMIF(DeadRaw!$B:$B,$B67,DeadRaw!DC:DC)</f>
        <v>0</v>
      </c>
      <c r="DB67">
        <f>SUMIF(DeadRaw!$B:$B,$B67,DeadRaw!DD:DD)</f>
        <v>0</v>
      </c>
      <c r="DC67">
        <f>SUMIF(DeadRaw!$B:$B,$B67,DeadRaw!DE:DE)</f>
        <v>0</v>
      </c>
      <c r="DD67">
        <f>SUMIF(DeadRaw!$B:$B,$B67,DeadRaw!DF:DF)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2</v>
      </c>
      <c r="BV68">
        <f>SUMIF(DeadRaw!$B:$B,$B68,DeadRaw!BX:BX)</f>
        <v>2</v>
      </c>
      <c r="BW68">
        <f>SUMIF(DeadRaw!$B:$B,$B68,DeadRaw!BY:BY)</f>
        <v>2</v>
      </c>
      <c r="BX68">
        <f>SUMIF(DeadRaw!$B:$B,$B68,DeadRaw!BZ:BZ)</f>
        <v>2</v>
      </c>
      <c r="BY68">
        <f>SUMIF(DeadRaw!$B:$B,$B68,DeadRaw!CA:CA)</f>
        <v>2</v>
      </c>
      <c r="BZ68">
        <f>SUMIF(DeadRaw!$B:$B,$B68,DeadRaw!CB:CB)</f>
        <v>2</v>
      </c>
      <c r="CA68">
        <f>SUMIF(DeadRaw!$B:$B,$B68,DeadRaw!CC:CC)</f>
        <v>2</v>
      </c>
      <c r="CB68">
        <f>SUMIF(DeadRaw!$B:$B,$B68,DeadRaw!CD:CD)</f>
        <v>3</v>
      </c>
      <c r="CC68">
        <f>SUMIF(DeadRaw!$B:$B,$B68,DeadRaw!CE:CE)</f>
        <v>3</v>
      </c>
      <c r="CD68">
        <f>SUMIF(DeadRaw!$B:$B,$B68,DeadRaw!CF:CF)</f>
        <v>3</v>
      </c>
      <c r="CE68">
        <f>SUMIF(DeadRaw!$B:$B,$B68,DeadRaw!CG:CG)</f>
        <v>3</v>
      </c>
      <c r="CF68">
        <f>SUMIF(DeadRaw!$B:$B,$B68,DeadRaw!CH:CH)</f>
        <v>3</v>
      </c>
      <c r="CG68">
        <f>SUMIF(DeadRaw!$B:$B,$B68,DeadRaw!CI:CI)</f>
        <v>3</v>
      </c>
      <c r="CH68">
        <f>SUMIF(DeadRaw!$B:$B,$B68,DeadRaw!CJ:CJ)</f>
        <v>3</v>
      </c>
      <c r="CI68">
        <f>SUMIF(DeadRaw!$B:$B,$B68,DeadRaw!CK:CK)</f>
        <v>4</v>
      </c>
      <c r="CJ68">
        <f>SUMIF(DeadRaw!$B:$B,$B68,DeadRaw!CL:CL)</f>
        <v>4</v>
      </c>
      <c r="CK68">
        <f>SUMIF(DeadRaw!$B:$B,$B68,DeadRaw!CM:CM)</f>
        <v>4</v>
      </c>
      <c r="CL68">
        <f>SUMIF(DeadRaw!$B:$B,$B68,DeadRaw!CN:CN)</f>
        <v>4</v>
      </c>
      <c r="CM68">
        <f>SUMIF(DeadRaw!$B:$B,$B68,DeadRaw!CO:CO)</f>
        <v>5</v>
      </c>
      <c r="CN68">
        <f>SUMIF(DeadRaw!$B:$B,$B68,DeadRaw!CP:CP)</f>
        <v>6</v>
      </c>
      <c r="CO68">
        <f>SUMIF(DeadRaw!$B:$B,$B68,DeadRaw!CQ:CQ)</f>
        <v>0</v>
      </c>
      <c r="CP68">
        <f>SUMIF(DeadRaw!$B:$B,$B68,DeadRaw!CR:CR)</f>
        <v>0</v>
      </c>
      <c r="CQ68">
        <f>SUMIF(DeadRaw!$B:$B,$B68,DeadRaw!CS:CS)</f>
        <v>0</v>
      </c>
      <c r="CR68">
        <f>SUMIF(DeadRaw!$B:$B,$B68,DeadRaw!CT:CT)</f>
        <v>0</v>
      </c>
      <c r="CS68">
        <f>SUMIF(DeadRaw!$B:$B,$B68,DeadRaw!CU:CU)</f>
        <v>0</v>
      </c>
      <c r="CT68">
        <f>SUMIF(DeadRaw!$B:$B,$B68,DeadRaw!CV:CV)</f>
        <v>0</v>
      </c>
      <c r="CU68">
        <f>SUMIF(DeadRaw!$B:$B,$B68,DeadRaw!CW:CW)</f>
        <v>0</v>
      </c>
      <c r="CV68">
        <f>SUMIF(DeadRaw!$B:$B,$B68,DeadRaw!CX:CX)</f>
        <v>0</v>
      </c>
      <c r="CW68">
        <f>SUMIF(DeadRaw!$B:$B,$B68,DeadRaw!CY:CY)</f>
        <v>0</v>
      </c>
      <c r="CX68">
        <f>SUMIF(DeadRaw!$B:$B,$B68,DeadRaw!CZ:CZ)</f>
        <v>0</v>
      </c>
      <c r="CY68">
        <f>SUMIF(DeadRaw!$B:$B,$B68,DeadRaw!DA:DA)</f>
        <v>0</v>
      </c>
      <c r="CZ68">
        <f>SUMIF(DeadRaw!$B:$B,$B68,DeadRaw!DB:DB)</f>
        <v>0</v>
      </c>
      <c r="DA68">
        <f>SUMIF(DeadRaw!$B:$B,$B68,DeadRaw!DC:DC)</f>
        <v>0</v>
      </c>
      <c r="DB68">
        <f>SUMIF(DeadRaw!$B:$B,$B68,DeadRaw!DD:DD)</f>
        <v>0</v>
      </c>
      <c r="DC68">
        <f>SUMIF(DeadRaw!$B:$B,$B68,DeadRaw!DE:DE)</f>
        <v>0</v>
      </c>
      <c r="DD68">
        <f>SUMIF(DeadRaw!$B:$B,$B68,DeadRaw!DF:DF)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20</v>
      </c>
      <c r="BV69">
        <f>SUMIF(DeadRaw!$B:$B,$B69,DeadRaw!BX:BX)</f>
        <v>21</v>
      </c>
      <c r="BW69">
        <f>SUMIF(DeadRaw!$B:$B,$B69,DeadRaw!BY:BY)</f>
        <v>26</v>
      </c>
      <c r="BX69">
        <f>SUMIF(DeadRaw!$B:$B,$B69,DeadRaw!BZ:BZ)</f>
        <v>32</v>
      </c>
      <c r="BY69">
        <f>SUMIF(DeadRaw!$B:$B,$B69,DeadRaw!CA:CA)</f>
        <v>34</v>
      </c>
      <c r="BZ69">
        <f>SUMIF(DeadRaw!$B:$B,$B69,DeadRaw!CB:CB)</f>
        <v>38</v>
      </c>
      <c r="CA69">
        <f>SUMIF(DeadRaw!$B:$B,$B69,DeadRaw!CC:CC)</f>
        <v>47</v>
      </c>
      <c r="CB69">
        <f>SUMIF(DeadRaw!$B:$B,$B69,DeadRaw!CD:CD)</f>
        <v>58</v>
      </c>
      <c r="CC69">
        <f>SUMIF(DeadRaw!$B:$B,$B69,DeadRaw!CE:CE)</f>
        <v>66</v>
      </c>
      <c r="CD69">
        <f>SUMIF(DeadRaw!$B:$B,$B69,DeadRaw!CF:CF)</f>
        <v>77</v>
      </c>
      <c r="CE69">
        <f>SUMIF(DeadRaw!$B:$B,$B69,DeadRaw!CG:CG)</f>
        <v>85</v>
      </c>
      <c r="CF69">
        <f>SUMIF(DeadRaw!$B:$B,$B69,DeadRaw!CH:CH)</f>
        <v>99</v>
      </c>
      <c r="CG69">
        <f>SUMIF(DeadRaw!$B:$B,$B69,DeadRaw!CI:CI)</f>
        <v>109</v>
      </c>
      <c r="CH69">
        <f>SUMIF(DeadRaw!$B:$B,$B69,DeadRaw!CJ:CJ)</f>
        <v>122</v>
      </c>
      <c r="CI69">
        <f>SUMIF(DeadRaw!$B:$B,$B69,DeadRaw!CK:CK)</f>
        <v>134</v>
      </c>
      <c r="CJ69">
        <f>SUMIF(DeadRaw!$B:$B,$B69,DeadRaw!CL:CL)</f>
        <v>142</v>
      </c>
      <c r="CK69">
        <f>SUMIF(DeadRaw!$B:$B,$B69,DeadRaw!CM:CM)</f>
        <v>156</v>
      </c>
      <c r="CL69">
        <f>SUMIF(DeadRaw!$B:$B,$B69,DeadRaw!CN:CN)</f>
        <v>172</v>
      </c>
      <c r="CM69">
        <f>SUMIF(DeadRaw!$B:$B,$B69,DeadRaw!CO:CO)</f>
        <v>189</v>
      </c>
      <c r="CN69">
        <f>SUMIF(DeadRaw!$B:$B,$B69,DeadRaw!CP:CP)</f>
        <v>199</v>
      </c>
      <c r="CO69">
        <f>SUMIF(DeadRaw!$B:$B,$B69,DeadRaw!CQ:CQ)</f>
        <v>0</v>
      </c>
      <c r="CP69">
        <f>SUMIF(DeadRaw!$B:$B,$B69,DeadRaw!CR:CR)</f>
        <v>0</v>
      </c>
      <c r="CQ69">
        <f>SUMIF(DeadRaw!$B:$B,$B69,DeadRaw!CS:CS)</f>
        <v>0</v>
      </c>
      <c r="CR69">
        <f>SUMIF(DeadRaw!$B:$B,$B69,DeadRaw!CT:CT)</f>
        <v>0</v>
      </c>
      <c r="CS69">
        <f>SUMIF(DeadRaw!$B:$B,$B69,DeadRaw!CU:CU)</f>
        <v>0</v>
      </c>
      <c r="CT69">
        <f>SUMIF(DeadRaw!$B:$B,$B69,DeadRaw!CV:CV)</f>
        <v>0</v>
      </c>
      <c r="CU69">
        <f>SUMIF(DeadRaw!$B:$B,$B69,DeadRaw!CW:CW)</f>
        <v>0</v>
      </c>
      <c r="CV69">
        <f>SUMIF(DeadRaw!$B:$B,$B69,DeadRaw!CX:CX)</f>
        <v>0</v>
      </c>
      <c r="CW69">
        <f>SUMIF(DeadRaw!$B:$B,$B69,DeadRaw!CY:CY)</f>
        <v>0</v>
      </c>
      <c r="CX69">
        <f>SUMIF(DeadRaw!$B:$B,$B69,DeadRaw!CZ:CZ)</f>
        <v>0</v>
      </c>
      <c r="CY69">
        <f>SUMIF(DeadRaw!$B:$B,$B69,DeadRaw!DA:DA)</f>
        <v>0</v>
      </c>
      <c r="CZ69">
        <f>SUMIF(DeadRaw!$B:$B,$B69,DeadRaw!DB:DB)</f>
        <v>0</v>
      </c>
      <c r="DA69">
        <f>SUMIF(DeadRaw!$B:$B,$B69,DeadRaw!DC:DC)</f>
        <v>0</v>
      </c>
      <c r="DB69">
        <f>SUMIF(DeadRaw!$B:$B,$B69,DeadRaw!DD:DD)</f>
        <v>0</v>
      </c>
      <c r="DC69">
        <f>SUMIF(DeadRaw!$B:$B,$B69,DeadRaw!DE:DE)</f>
        <v>0</v>
      </c>
      <c r="DD69">
        <f>SUMIF(DeadRaw!$B:$B,$B69,DeadRaw!DF:DF)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1</v>
      </c>
      <c r="BV70">
        <f>SUMIF(DeadRaw!$B:$B,$B70,DeadRaw!BX:BX)</f>
        <v>1</v>
      </c>
      <c r="BW70">
        <f>SUMIF(DeadRaw!$B:$B,$B70,DeadRaw!BY:BY)</f>
        <v>1</v>
      </c>
      <c r="BX70">
        <f>SUMIF(DeadRaw!$B:$B,$B70,DeadRaw!BZ:BZ)</f>
        <v>2</v>
      </c>
      <c r="BY70">
        <f>SUMIF(DeadRaw!$B:$B,$B70,DeadRaw!CA:CA)</f>
        <v>2</v>
      </c>
      <c r="BZ70">
        <f>SUMIF(DeadRaw!$B:$B,$B70,DeadRaw!CB:CB)</f>
        <v>2</v>
      </c>
      <c r="CA70">
        <f>SUMIF(DeadRaw!$B:$B,$B70,DeadRaw!CC:CC)</f>
        <v>2</v>
      </c>
      <c r="CB70">
        <f>SUMIF(DeadRaw!$B:$B,$B70,DeadRaw!CD:CD)</f>
        <v>2</v>
      </c>
      <c r="CC70">
        <f>SUMIF(DeadRaw!$B:$B,$B70,DeadRaw!CE:CE)</f>
        <v>3</v>
      </c>
      <c r="CD70">
        <f>SUMIF(DeadRaw!$B:$B,$B70,DeadRaw!CF:CF)</f>
        <v>3</v>
      </c>
      <c r="CE70">
        <f>SUMIF(DeadRaw!$B:$B,$B70,DeadRaw!CG:CG)</f>
        <v>3</v>
      </c>
      <c r="CF70">
        <f>SUMIF(DeadRaw!$B:$B,$B70,DeadRaw!CH:CH)</f>
        <v>4</v>
      </c>
      <c r="CG70">
        <f>SUMIF(DeadRaw!$B:$B,$B70,DeadRaw!CI:CI)</f>
        <v>4</v>
      </c>
      <c r="CH70">
        <f>SUMIF(DeadRaw!$B:$B,$B70,DeadRaw!CJ:CJ)</f>
        <v>4</v>
      </c>
      <c r="CI70">
        <f>SUMIF(DeadRaw!$B:$B,$B70,DeadRaw!CK:CK)</f>
        <v>4</v>
      </c>
      <c r="CJ70">
        <f>SUMIF(DeadRaw!$B:$B,$B70,DeadRaw!CL:CL)</f>
        <v>4</v>
      </c>
      <c r="CK70">
        <f>SUMIF(DeadRaw!$B:$B,$B70,DeadRaw!CM:CM)</f>
        <v>6</v>
      </c>
      <c r="CL70">
        <f>SUMIF(DeadRaw!$B:$B,$B70,DeadRaw!CN:CN)</f>
        <v>6</v>
      </c>
      <c r="CM70">
        <f>SUMIF(DeadRaw!$B:$B,$B70,DeadRaw!CO:CO)</f>
        <v>7</v>
      </c>
      <c r="CN70">
        <f>SUMIF(DeadRaw!$B:$B,$B70,DeadRaw!CP:CP)</f>
        <v>7</v>
      </c>
      <c r="CO70">
        <f>SUMIF(DeadRaw!$B:$B,$B70,DeadRaw!CQ:CQ)</f>
        <v>0</v>
      </c>
      <c r="CP70">
        <f>SUMIF(DeadRaw!$B:$B,$B70,DeadRaw!CR:CR)</f>
        <v>0</v>
      </c>
      <c r="CQ70">
        <f>SUMIF(DeadRaw!$B:$B,$B70,DeadRaw!CS:CS)</f>
        <v>0</v>
      </c>
      <c r="CR70">
        <f>SUMIF(DeadRaw!$B:$B,$B70,DeadRaw!CT:CT)</f>
        <v>0</v>
      </c>
      <c r="CS70">
        <f>SUMIF(DeadRaw!$B:$B,$B70,DeadRaw!CU:CU)</f>
        <v>0</v>
      </c>
      <c r="CT70">
        <f>SUMIF(DeadRaw!$B:$B,$B70,DeadRaw!CV:CV)</f>
        <v>0</v>
      </c>
      <c r="CU70">
        <f>SUMIF(DeadRaw!$B:$B,$B70,DeadRaw!CW:CW)</f>
        <v>0</v>
      </c>
      <c r="CV70">
        <f>SUMIF(DeadRaw!$B:$B,$B70,DeadRaw!CX:CX)</f>
        <v>0</v>
      </c>
      <c r="CW70">
        <f>SUMIF(DeadRaw!$B:$B,$B70,DeadRaw!CY:CY)</f>
        <v>0</v>
      </c>
      <c r="CX70">
        <f>SUMIF(DeadRaw!$B:$B,$B70,DeadRaw!CZ:CZ)</f>
        <v>0</v>
      </c>
      <c r="CY70">
        <f>SUMIF(DeadRaw!$B:$B,$B70,DeadRaw!DA:DA)</f>
        <v>0</v>
      </c>
      <c r="CZ70">
        <f>SUMIF(DeadRaw!$B:$B,$B70,DeadRaw!DB:DB)</f>
        <v>0</v>
      </c>
      <c r="DA70">
        <f>SUMIF(DeadRaw!$B:$B,$B70,DeadRaw!DC:DC)</f>
        <v>0</v>
      </c>
      <c r="DB70">
        <f>SUMIF(DeadRaw!$B:$B,$B70,DeadRaw!DD:DD)</f>
        <v>0</v>
      </c>
      <c r="DC70">
        <f>SUMIF(DeadRaw!$B:$B,$B70,DeadRaw!DE:DE)</f>
        <v>0</v>
      </c>
      <c r="DD70">
        <f>SUMIF(DeadRaw!$B:$B,$B70,DeadRaw!DF:DF)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93</v>
      </c>
      <c r="BV71">
        <f>SUMIF(DeadRaw!$B:$B,$B71,DeadRaw!BX:BX)</f>
        <v>120</v>
      </c>
      <c r="BW71">
        <f>SUMIF(DeadRaw!$B:$B,$B71,DeadRaw!BY:BY)</f>
        <v>145</v>
      </c>
      <c r="BX71">
        <f>SUMIF(DeadRaw!$B:$B,$B71,DeadRaw!BZ:BZ)</f>
        <v>172</v>
      </c>
      <c r="BY71">
        <f>SUMIF(DeadRaw!$B:$B,$B71,DeadRaw!CA:CA)</f>
        <v>180</v>
      </c>
      <c r="BZ71">
        <f>SUMIF(DeadRaw!$B:$B,$B71,DeadRaw!CB:CB)</f>
        <v>191</v>
      </c>
      <c r="CA71">
        <f>SUMIF(DeadRaw!$B:$B,$B71,DeadRaw!CC:CC)</f>
        <v>191</v>
      </c>
      <c r="CB71">
        <f>SUMIF(DeadRaw!$B:$B,$B71,DeadRaw!CD:CD)</f>
        <v>242</v>
      </c>
      <c r="CC71">
        <f>SUMIF(DeadRaw!$B:$B,$B71,DeadRaw!CE:CE)</f>
        <v>272</v>
      </c>
      <c r="CD71">
        <f>SUMIF(DeadRaw!$B:$B,$B71,DeadRaw!CF:CF)</f>
        <v>297</v>
      </c>
      <c r="CE71">
        <f>SUMIF(DeadRaw!$B:$B,$B71,DeadRaw!CG:CG)</f>
        <v>315</v>
      </c>
      <c r="CF71">
        <f>SUMIF(DeadRaw!$B:$B,$B71,DeadRaw!CH:CH)</f>
        <v>333</v>
      </c>
      <c r="CG71">
        <f>SUMIF(DeadRaw!$B:$B,$B71,DeadRaw!CI:CI)</f>
        <v>355</v>
      </c>
      <c r="CH71">
        <f>SUMIF(DeadRaw!$B:$B,$B71,DeadRaw!CJ:CJ)</f>
        <v>369</v>
      </c>
      <c r="CI71">
        <f>SUMIF(DeadRaw!$B:$B,$B71,DeadRaw!CK:CK)</f>
        <v>388</v>
      </c>
      <c r="CJ71">
        <f>SUMIF(DeadRaw!$B:$B,$B71,DeadRaw!CL:CL)</f>
        <v>403</v>
      </c>
      <c r="CK71">
        <f>SUMIF(DeadRaw!$B:$B,$B71,DeadRaw!CM:CM)</f>
        <v>421</v>
      </c>
      <c r="CL71">
        <f>SUMIF(DeadRaw!$B:$B,$B71,DeadRaw!CN:CN)</f>
        <v>456</v>
      </c>
      <c r="CM71">
        <f>SUMIF(DeadRaw!$B:$B,$B71,DeadRaw!CO:CO)</f>
        <v>474</v>
      </c>
      <c r="CN71">
        <f>SUMIF(DeadRaw!$B:$B,$B71,DeadRaw!CP:CP)</f>
        <v>507</v>
      </c>
      <c r="CO71">
        <f>SUMIF(DeadRaw!$B:$B,$B71,DeadRaw!CQ:CQ)</f>
        <v>0</v>
      </c>
      <c r="CP71">
        <f>SUMIF(DeadRaw!$B:$B,$B71,DeadRaw!CR:CR)</f>
        <v>0</v>
      </c>
      <c r="CQ71">
        <f>SUMIF(DeadRaw!$B:$B,$B71,DeadRaw!CS:CS)</f>
        <v>0</v>
      </c>
      <c r="CR71">
        <f>SUMIF(DeadRaw!$B:$B,$B71,DeadRaw!CT:CT)</f>
        <v>0</v>
      </c>
      <c r="CS71">
        <f>SUMIF(DeadRaw!$B:$B,$B71,DeadRaw!CU:CU)</f>
        <v>0</v>
      </c>
      <c r="CT71">
        <f>SUMIF(DeadRaw!$B:$B,$B71,DeadRaw!CV:CV)</f>
        <v>0</v>
      </c>
      <c r="CU71">
        <f>SUMIF(DeadRaw!$B:$B,$B71,DeadRaw!CW:CW)</f>
        <v>0</v>
      </c>
      <c r="CV71">
        <f>SUMIF(DeadRaw!$B:$B,$B71,DeadRaw!CX:CX)</f>
        <v>0</v>
      </c>
      <c r="CW71">
        <f>SUMIF(DeadRaw!$B:$B,$B71,DeadRaw!CY:CY)</f>
        <v>0</v>
      </c>
      <c r="CX71">
        <f>SUMIF(DeadRaw!$B:$B,$B71,DeadRaw!CZ:CZ)</f>
        <v>0</v>
      </c>
      <c r="CY71">
        <f>SUMIF(DeadRaw!$B:$B,$B71,DeadRaw!DA:DA)</f>
        <v>0</v>
      </c>
      <c r="CZ71">
        <f>SUMIF(DeadRaw!$B:$B,$B71,DeadRaw!DB:DB)</f>
        <v>0</v>
      </c>
      <c r="DA71">
        <f>SUMIF(DeadRaw!$B:$B,$B71,DeadRaw!DC:DC)</f>
        <v>0</v>
      </c>
      <c r="DB71">
        <f>SUMIF(DeadRaw!$B:$B,$B71,DeadRaw!DD:DD)</f>
        <v>0</v>
      </c>
      <c r="DC71">
        <f>SUMIF(DeadRaw!$B:$B,$B71,DeadRaw!DE:DE)</f>
        <v>0</v>
      </c>
      <c r="DD71">
        <f>SUMIF(DeadRaw!$B:$B,$B71,DeadRaw!DF:DF)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  <c r="BV72">
        <f>SUMIF(DeadRaw!$B:$B,$B72,DeadRaw!BX:BX)</f>
        <v>0</v>
      </c>
      <c r="BW72">
        <f>SUMIF(DeadRaw!$B:$B,$B72,DeadRaw!BY:BY)</f>
        <v>1</v>
      </c>
      <c r="BX72">
        <f>SUMIF(DeadRaw!$B:$B,$B72,DeadRaw!BZ:BZ)</f>
        <v>1</v>
      </c>
      <c r="BY72">
        <f>SUMIF(DeadRaw!$B:$B,$B72,DeadRaw!CA:CA)</f>
        <v>1</v>
      </c>
      <c r="BZ72">
        <f>SUMIF(DeadRaw!$B:$B,$B72,DeadRaw!CB:CB)</f>
        <v>1</v>
      </c>
      <c r="CA72">
        <f>SUMIF(DeadRaw!$B:$B,$B72,DeadRaw!CC:CC)</f>
        <v>2</v>
      </c>
      <c r="CB72">
        <f>SUMIF(DeadRaw!$B:$B,$B72,DeadRaw!CD:CD)</f>
        <v>2</v>
      </c>
      <c r="CC72">
        <f>SUMIF(DeadRaw!$B:$B,$B72,DeadRaw!CE:CE)</f>
        <v>3</v>
      </c>
      <c r="CD72">
        <f>SUMIF(DeadRaw!$B:$B,$B72,DeadRaw!CF:CF)</f>
        <v>3</v>
      </c>
      <c r="CE72">
        <f>SUMIF(DeadRaw!$B:$B,$B72,DeadRaw!CG:CG)</f>
        <v>3</v>
      </c>
      <c r="CF72">
        <f>SUMIF(DeadRaw!$B:$B,$B72,DeadRaw!CH:CH)</f>
        <v>5</v>
      </c>
      <c r="CG72">
        <f>SUMIF(DeadRaw!$B:$B,$B72,DeadRaw!CI:CI)</f>
        <v>5</v>
      </c>
      <c r="CH72">
        <f>SUMIF(DeadRaw!$B:$B,$B72,DeadRaw!CJ:CJ)</f>
        <v>5</v>
      </c>
      <c r="CI72">
        <f>SUMIF(DeadRaw!$B:$B,$B72,DeadRaw!CK:CK)</f>
        <v>5</v>
      </c>
      <c r="CJ72">
        <f>SUMIF(DeadRaw!$B:$B,$B72,DeadRaw!CL:CL)</f>
        <v>5</v>
      </c>
      <c r="CK72">
        <f>SUMIF(DeadRaw!$B:$B,$B72,DeadRaw!CM:CM)</f>
        <v>5</v>
      </c>
      <c r="CL72">
        <f>SUMIF(DeadRaw!$B:$B,$B72,DeadRaw!CN:CN)</f>
        <v>5</v>
      </c>
      <c r="CM72">
        <f>SUMIF(DeadRaw!$B:$B,$B72,DeadRaw!CO:CO)</f>
        <v>5</v>
      </c>
      <c r="CN72">
        <f>SUMIF(DeadRaw!$B:$B,$B72,DeadRaw!CP:CP)</f>
        <v>5</v>
      </c>
      <c r="CO72">
        <f>SUMIF(DeadRaw!$B:$B,$B72,DeadRaw!CQ:CQ)</f>
        <v>0</v>
      </c>
      <c r="CP72">
        <f>SUMIF(DeadRaw!$B:$B,$B72,DeadRaw!CR:CR)</f>
        <v>0</v>
      </c>
      <c r="CQ72">
        <f>SUMIF(DeadRaw!$B:$B,$B72,DeadRaw!CS:CS)</f>
        <v>0</v>
      </c>
      <c r="CR72">
        <f>SUMIF(DeadRaw!$B:$B,$B72,DeadRaw!CT:CT)</f>
        <v>0</v>
      </c>
      <c r="CS72">
        <f>SUMIF(DeadRaw!$B:$B,$B72,DeadRaw!CU:CU)</f>
        <v>0</v>
      </c>
      <c r="CT72">
        <f>SUMIF(DeadRaw!$B:$B,$B72,DeadRaw!CV:CV)</f>
        <v>0</v>
      </c>
      <c r="CU72">
        <f>SUMIF(DeadRaw!$B:$B,$B72,DeadRaw!CW:CW)</f>
        <v>0</v>
      </c>
      <c r="CV72">
        <f>SUMIF(DeadRaw!$B:$B,$B72,DeadRaw!CX:CX)</f>
        <v>0</v>
      </c>
      <c r="CW72">
        <f>SUMIF(DeadRaw!$B:$B,$B72,DeadRaw!CY:CY)</f>
        <v>0</v>
      </c>
      <c r="CX72">
        <f>SUMIF(DeadRaw!$B:$B,$B72,DeadRaw!CZ:CZ)</f>
        <v>0</v>
      </c>
      <c r="CY72">
        <f>SUMIF(DeadRaw!$B:$B,$B72,DeadRaw!DA:DA)</f>
        <v>0</v>
      </c>
      <c r="CZ72">
        <f>SUMIF(DeadRaw!$B:$B,$B72,DeadRaw!DB:DB)</f>
        <v>0</v>
      </c>
      <c r="DA72">
        <f>SUMIF(DeadRaw!$B:$B,$B72,DeadRaw!DC:DC)</f>
        <v>0</v>
      </c>
      <c r="DB72">
        <f>SUMIF(DeadRaw!$B:$B,$B72,DeadRaw!DD:DD)</f>
        <v>0</v>
      </c>
      <c r="DC72">
        <f>SUMIF(DeadRaw!$B:$B,$B72,DeadRaw!DE:DE)</f>
        <v>0</v>
      </c>
      <c r="DD72">
        <f>SUMIF(DeadRaw!$B:$B,$B72,DeadRaw!DF:DF)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12</v>
      </c>
      <c r="BV73">
        <f>SUMIF(DeadRaw!$B:$B,$B73,DeadRaw!BX:BX)</f>
        <v>14</v>
      </c>
      <c r="BW73">
        <f>SUMIF(DeadRaw!$B:$B,$B73,DeadRaw!BY:BY)</f>
        <v>18</v>
      </c>
      <c r="BX73">
        <f>SUMIF(DeadRaw!$B:$B,$B73,DeadRaw!BZ:BZ)</f>
        <v>18</v>
      </c>
      <c r="BY73">
        <f>SUMIF(DeadRaw!$B:$B,$B73,DeadRaw!CA:CA)</f>
        <v>22</v>
      </c>
      <c r="BZ73">
        <f>SUMIF(DeadRaw!$B:$B,$B73,DeadRaw!CB:CB)</f>
        <v>22</v>
      </c>
      <c r="CA73">
        <f>SUMIF(DeadRaw!$B:$B,$B73,DeadRaw!CC:CC)</f>
        <v>23</v>
      </c>
      <c r="CB73">
        <f>SUMIF(DeadRaw!$B:$B,$B73,DeadRaw!CD:CD)</f>
        <v>24</v>
      </c>
      <c r="CC73">
        <f>SUMIF(DeadRaw!$B:$B,$B73,DeadRaw!CE:CE)</f>
        <v>25</v>
      </c>
      <c r="CD73">
        <f>SUMIF(DeadRaw!$B:$B,$B73,DeadRaw!CF:CF)</f>
        <v>25</v>
      </c>
      <c r="CE73">
        <f>SUMIF(DeadRaw!$B:$B,$B73,DeadRaw!CG:CG)</f>
        <v>28</v>
      </c>
      <c r="CF73">
        <f>SUMIF(DeadRaw!$B:$B,$B73,DeadRaw!CH:CH)</f>
        <v>31</v>
      </c>
      <c r="CG73">
        <f>SUMIF(DeadRaw!$B:$B,$B73,DeadRaw!CI:CI)</f>
        <v>34</v>
      </c>
      <c r="CH73">
        <f>SUMIF(DeadRaw!$B:$B,$B73,DeadRaw!CJ:CJ)</f>
        <v>34</v>
      </c>
      <c r="CI73">
        <f>SUMIF(DeadRaw!$B:$B,$B73,DeadRaw!CK:CK)</f>
        <v>35</v>
      </c>
      <c r="CJ73">
        <f>SUMIF(DeadRaw!$B:$B,$B73,DeadRaw!CL:CL)</f>
        <v>37</v>
      </c>
      <c r="CK73">
        <f>SUMIF(DeadRaw!$B:$B,$B73,DeadRaw!CM:CM)</f>
        <v>37</v>
      </c>
      <c r="CL73">
        <f>SUMIF(DeadRaw!$B:$B,$B73,DeadRaw!CN:CN)</f>
        <v>37</v>
      </c>
      <c r="CM73">
        <f>SUMIF(DeadRaw!$B:$B,$B73,DeadRaw!CO:CO)</f>
        <v>38</v>
      </c>
      <c r="CN73">
        <f>SUMIF(DeadRaw!$B:$B,$B73,DeadRaw!CP:CP)</f>
        <v>38</v>
      </c>
      <c r="CO73">
        <f>SUMIF(DeadRaw!$B:$B,$B73,DeadRaw!CQ:CQ)</f>
        <v>0</v>
      </c>
      <c r="CP73">
        <f>SUMIF(DeadRaw!$B:$B,$B73,DeadRaw!CR:CR)</f>
        <v>0</v>
      </c>
      <c r="CQ73">
        <f>SUMIF(DeadRaw!$B:$B,$B73,DeadRaw!CS:CS)</f>
        <v>0</v>
      </c>
      <c r="CR73">
        <f>SUMIF(DeadRaw!$B:$B,$B73,DeadRaw!CT:CT)</f>
        <v>0</v>
      </c>
      <c r="CS73">
        <f>SUMIF(DeadRaw!$B:$B,$B73,DeadRaw!CU:CU)</f>
        <v>0</v>
      </c>
      <c r="CT73">
        <f>SUMIF(DeadRaw!$B:$B,$B73,DeadRaw!CV:CV)</f>
        <v>0</v>
      </c>
      <c r="CU73">
        <f>SUMIF(DeadRaw!$B:$B,$B73,DeadRaw!CW:CW)</f>
        <v>0</v>
      </c>
      <c r="CV73">
        <f>SUMIF(DeadRaw!$B:$B,$B73,DeadRaw!CX:CX)</f>
        <v>0</v>
      </c>
      <c r="CW73">
        <f>SUMIF(DeadRaw!$B:$B,$B73,DeadRaw!CY:CY)</f>
        <v>0</v>
      </c>
      <c r="CX73">
        <f>SUMIF(DeadRaw!$B:$B,$B73,DeadRaw!CZ:CZ)</f>
        <v>0</v>
      </c>
      <c r="CY73">
        <f>SUMIF(DeadRaw!$B:$B,$B73,DeadRaw!DA:DA)</f>
        <v>0</v>
      </c>
      <c r="CZ73">
        <f>SUMIF(DeadRaw!$B:$B,$B73,DeadRaw!DB:DB)</f>
        <v>0</v>
      </c>
      <c r="DA73">
        <f>SUMIF(DeadRaw!$B:$B,$B73,DeadRaw!DC:DC)</f>
        <v>0</v>
      </c>
      <c r="DB73">
        <f>SUMIF(DeadRaw!$B:$B,$B73,DeadRaw!DD:DD)</f>
        <v>0</v>
      </c>
      <c r="DC73">
        <f>SUMIF(DeadRaw!$B:$B,$B73,DeadRaw!DE:DE)</f>
        <v>0</v>
      </c>
      <c r="DD73">
        <f>SUMIF(DeadRaw!$B:$B,$B73,DeadRaw!DF:DF)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5</v>
      </c>
      <c r="BV74">
        <f>SUMIF(DeadRaw!$B:$B,$B74,DeadRaw!BX:BX)</f>
        <v>5</v>
      </c>
      <c r="BW74">
        <f>SUMIF(DeadRaw!$B:$B,$B74,DeadRaw!BY:BY)</f>
        <v>5</v>
      </c>
      <c r="BX74">
        <f>SUMIF(DeadRaw!$B:$B,$B74,DeadRaw!BZ:BZ)</f>
        <v>5</v>
      </c>
      <c r="BY74">
        <f>SUMIF(DeadRaw!$B:$B,$B74,DeadRaw!CA:CA)</f>
        <v>7</v>
      </c>
      <c r="BZ74">
        <f>SUMIF(DeadRaw!$B:$B,$B74,DeadRaw!CB:CB)</f>
        <v>7</v>
      </c>
      <c r="CA74">
        <f>SUMIF(DeadRaw!$B:$B,$B74,DeadRaw!CC:CC)</f>
        <v>8</v>
      </c>
      <c r="CB74">
        <f>SUMIF(DeadRaw!$B:$B,$B74,DeadRaw!CD:CD)</f>
        <v>8</v>
      </c>
      <c r="CC74">
        <f>SUMIF(DeadRaw!$B:$B,$B74,DeadRaw!CE:CE)</f>
        <v>9</v>
      </c>
      <c r="CD74">
        <f>SUMIF(DeadRaw!$B:$B,$B74,DeadRaw!CF:CF)</f>
        <v>10</v>
      </c>
      <c r="CE74">
        <f>SUMIF(DeadRaw!$B:$B,$B74,DeadRaw!CG:CG)</f>
        <v>11</v>
      </c>
      <c r="CF74">
        <f>SUMIF(DeadRaw!$B:$B,$B74,DeadRaw!CH:CH)</f>
        <v>11</v>
      </c>
      <c r="CG74">
        <f>SUMIF(DeadRaw!$B:$B,$B74,DeadRaw!CI:CI)</f>
        <v>12</v>
      </c>
      <c r="CH74">
        <f>SUMIF(DeadRaw!$B:$B,$B74,DeadRaw!CJ:CJ)</f>
        <v>13</v>
      </c>
      <c r="CI74">
        <f>SUMIF(DeadRaw!$B:$B,$B74,DeadRaw!CK:CK)</f>
        <v>13</v>
      </c>
      <c r="CJ74">
        <f>SUMIF(DeadRaw!$B:$B,$B74,DeadRaw!CL:CL)</f>
        <v>15</v>
      </c>
      <c r="CK74">
        <f>SUMIF(DeadRaw!$B:$B,$B74,DeadRaw!CM:CM)</f>
        <v>15</v>
      </c>
      <c r="CL74">
        <f>SUMIF(DeadRaw!$B:$B,$B74,DeadRaw!CN:CN)</f>
        <v>18</v>
      </c>
      <c r="CM74">
        <f>SUMIF(DeadRaw!$B:$B,$B74,DeadRaw!CO:CO)</f>
        <v>19</v>
      </c>
      <c r="CN74">
        <f>SUMIF(DeadRaw!$B:$B,$B74,DeadRaw!CP:CP)</f>
        <v>19</v>
      </c>
      <c r="CO74">
        <f>SUMIF(DeadRaw!$B:$B,$B74,DeadRaw!CQ:CQ)</f>
        <v>0</v>
      </c>
      <c r="CP74">
        <f>SUMIF(DeadRaw!$B:$B,$B74,DeadRaw!CR:CR)</f>
        <v>0</v>
      </c>
      <c r="CQ74">
        <f>SUMIF(DeadRaw!$B:$B,$B74,DeadRaw!CS:CS)</f>
        <v>0</v>
      </c>
      <c r="CR74">
        <f>SUMIF(DeadRaw!$B:$B,$B74,DeadRaw!CT:CT)</f>
        <v>0</v>
      </c>
      <c r="CS74">
        <f>SUMIF(DeadRaw!$B:$B,$B74,DeadRaw!CU:CU)</f>
        <v>0</v>
      </c>
      <c r="CT74">
        <f>SUMIF(DeadRaw!$B:$B,$B74,DeadRaw!CV:CV)</f>
        <v>0</v>
      </c>
      <c r="CU74">
        <f>SUMIF(DeadRaw!$B:$B,$B74,DeadRaw!CW:CW)</f>
        <v>0</v>
      </c>
      <c r="CV74">
        <f>SUMIF(DeadRaw!$B:$B,$B74,DeadRaw!CX:CX)</f>
        <v>0</v>
      </c>
      <c r="CW74">
        <f>SUMIF(DeadRaw!$B:$B,$B74,DeadRaw!CY:CY)</f>
        <v>0</v>
      </c>
      <c r="CX74">
        <f>SUMIF(DeadRaw!$B:$B,$B74,DeadRaw!CZ:CZ)</f>
        <v>0</v>
      </c>
      <c r="CY74">
        <f>SUMIF(DeadRaw!$B:$B,$B74,DeadRaw!DA:DA)</f>
        <v>0</v>
      </c>
      <c r="CZ74">
        <f>SUMIF(DeadRaw!$B:$B,$B74,DeadRaw!DB:DB)</f>
        <v>0</v>
      </c>
      <c r="DA74">
        <f>SUMIF(DeadRaw!$B:$B,$B74,DeadRaw!DC:DC)</f>
        <v>0</v>
      </c>
      <c r="DB74">
        <f>SUMIF(DeadRaw!$B:$B,$B74,DeadRaw!DD:DD)</f>
        <v>0</v>
      </c>
      <c r="DC74">
        <f>SUMIF(DeadRaw!$B:$B,$B74,DeadRaw!DE:DE)</f>
        <v>0</v>
      </c>
      <c r="DD74">
        <f>SUMIF(DeadRaw!$B:$B,$B74,DeadRaw!DF:DF)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9</v>
      </c>
      <c r="BV75">
        <f>SUMIF(DeadRaw!$B:$B,$B75,DeadRaw!BX:BX)</f>
        <v>10</v>
      </c>
      <c r="BW75">
        <f>SUMIF(DeadRaw!$B:$B,$B75,DeadRaw!BY:BY)</f>
        <v>11</v>
      </c>
      <c r="BX75">
        <f>SUMIF(DeadRaw!$B:$B,$B75,DeadRaw!BZ:BZ)</f>
        <v>11</v>
      </c>
      <c r="BY75">
        <f>SUMIF(DeadRaw!$B:$B,$B75,DeadRaw!CA:CA)</f>
        <v>9</v>
      </c>
      <c r="BZ75">
        <f>SUMIF(DeadRaw!$B:$B,$B75,DeadRaw!CB:CB)</f>
        <v>9</v>
      </c>
      <c r="CA75">
        <f>SUMIF(DeadRaw!$B:$B,$B75,DeadRaw!CC:CC)</f>
        <v>9</v>
      </c>
      <c r="CB75">
        <f>SUMIF(DeadRaw!$B:$B,$B75,DeadRaw!CD:CD)</f>
        <v>9</v>
      </c>
      <c r="CC75">
        <f>SUMIF(DeadRaw!$B:$B,$B75,DeadRaw!CE:CE)</f>
        <v>10</v>
      </c>
      <c r="CD75">
        <f>SUMIF(DeadRaw!$B:$B,$B75,DeadRaw!CF:CF)</f>
        <v>10</v>
      </c>
      <c r="CE75">
        <f>SUMIF(DeadRaw!$B:$B,$B75,DeadRaw!CG:CG)</f>
        <v>10</v>
      </c>
      <c r="CF75">
        <f>SUMIF(DeadRaw!$B:$B,$B75,DeadRaw!CH:CH)</f>
        <v>11</v>
      </c>
      <c r="CG75">
        <f>SUMIF(DeadRaw!$B:$B,$B75,DeadRaw!CI:CI)</f>
        <v>12</v>
      </c>
      <c r="CH75">
        <f>SUMIF(DeadRaw!$B:$B,$B75,DeadRaw!CJ:CJ)</f>
        <v>12</v>
      </c>
      <c r="CI75">
        <f>SUMIF(DeadRaw!$B:$B,$B75,DeadRaw!CK:CK)</f>
        <v>12</v>
      </c>
      <c r="CJ75">
        <f>SUMIF(DeadRaw!$B:$B,$B75,DeadRaw!CL:CL)</f>
        <v>12</v>
      </c>
      <c r="CK75">
        <f>SUMIF(DeadRaw!$B:$B,$B75,DeadRaw!CM:CM)</f>
        <v>12</v>
      </c>
      <c r="CL75">
        <f>SUMIF(DeadRaw!$B:$B,$B75,DeadRaw!CN:CN)</f>
        <v>12</v>
      </c>
      <c r="CM75">
        <f>SUMIF(DeadRaw!$B:$B,$B75,DeadRaw!CO:CO)</f>
        <v>12</v>
      </c>
      <c r="CN75">
        <f>SUMIF(DeadRaw!$B:$B,$B75,DeadRaw!CP:CP)</f>
        <v>12</v>
      </c>
      <c r="CO75">
        <f>SUMIF(DeadRaw!$B:$B,$B75,DeadRaw!CQ:CQ)</f>
        <v>0</v>
      </c>
      <c r="CP75">
        <f>SUMIF(DeadRaw!$B:$B,$B75,DeadRaw!CR:CR)</f>
        <v>0</v>
      </c>
      <c r="CQ75">
        <f>SUMIF(DeadRaw!$B:$B,$B75,DeadRaw!CS:CS)</f>
        <v>0</v>
      </c>
      <c r="CR75">
        <f>SUMIF(DeadRaw!$B:$B,$B75,DeadRaw!CT:CT)</f>
        <v>0</v>
      </c>
      <c r="CS75">
        <f>SUMIF(DeadRaw!$B:$B,$B75,DeadRaw!CU:CU)</f>
        <v>0</v>
      </c>
      <c r="CT75">
        <f>SUMIF(DeadRaw!$B:$B,$B75,DeadRaw!CV:CV)</f>
        <v>0</v>
      </c>
      <c r="CU75">
        <f>SUMIF(DeadRaw!$B:$B,$B75,DeadRaw!CW:CW)</f>
        <v>0</v>
      </c>
      <c r="CV75">
        <f>SUMIF(DeadRaw!$B:$B,$B75,DeadRaw!CX:CX)</f>
        <v>0</v>
      </c>
      <c r="CW75">
        <f>SUMIF(DeadRaw!$B:$B,$B75,DeadRaw!CY:CY)</f>
        <v>0</v>
      </c>
      <c r="CX75">
        <f>SUMIF(DeadRaw!$B:$B,$B75,DeadRaw!CZ:CZ)</f>
        <v>0</v>
      </c>
      <c r="CY75">
        <f>SUMIF(DeadRaw!$B:$B,$B75,DeadRaw!DA:DA)</f>
        <v>0</v>
      </c>
      <c r="CZ75">
        <f>SUMIF(DeadRaw!$B:$B,$B75,DeadRaw!DB:DB)</f>
        <v>0</v>
      </c>
      <c r="DA75">
        <f>SUMIF(DeadRaw!$B:$B,$B75,DeadRaw!DC:DC)</f>
        <v>0</v>
      </c>
      <c r="DB75">
        <f>SUMIF(DeadRaw!$B:$B,$B75,DeadRaw!DD:DD)</f>
        <v>0</v>
      </c>
      <c r="DC75">
        <f>SUMIF(DeadRaw!$B:$B,$B75,DeadRaw!DE:DE)</f>
        <v>0</v>
      </c>
      <c r="DD75">
        <f>SUMIF(DeadRaw!$B:$B,$B75,DeadRaw!DF:DF)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11</v>
      </c>
      <c r="BV76">
        <f>SUMIF(DeadRaw!$B:$B,$B76,DeadRaw!BX:BX)</f>
        <v>11</v>
      </c>
      <c r="BW76">
        <f>SUMIF(DeadRaw!$B:$B,$B76,DeadRaw!BY:BY)</f>
        <v>12</v>
      </c>
      <c r="BX76">
        <f>SUMIF(DeadRaw!$B:$B,$B76,DeadRaw!BZ:BZ)</f>
        <v>17</v>
      </c>
      <c r="BY76">
        <f>SUMIF(DeadRaw!$B:$B,$B76,DeadRaw!CA:CA)</f>
        <v>18</v>
      </c>
      <c r="BZ76">
        <f>SUMIF(DeadRaw!$B:$B,$B76,DeadRaw!CB:CB)</f>
        <v>23</v>
      </c>
      <c r="CA76">
        <f>SUMIF(DeadRaw!$B:$B,$B76,DeadRaw!CC:CC)</f>
        <v>26</v>
      </c>
      <c r="CB76">
        <f>SUMIF(DeadRaw!$B:$B,$B76,DeadRaw!CD:CD)</f>
        <v>29</v>
      </c>
      <c r="CC76">
        <f>SUMIF(DeadRaw!$B:$B,$B76,DeadRaw!CE:CE)</f>
        <v>30</v>
      </c>
      <c r="CD76">
        <f>SUMIF(DeadRaw!$B:$B,$B76,DeadRaw!CF:CF)</f>
        <v>32</v>
      </c>
      <c r="CE76">
        <f>SUMIF(DeadRaw!$B:$B,$B76,DeadRaw!CG:CG)</f>
        <v>34</v>
      </c>
      <c r="CF76">
        <f>SUMIF(DeadRaw!$B:$B,$B76,DeadRaw!CH:CH)</f>
        <v>34</v>
      </c>
      <c r="CG76">
        <f>SUMIF(DeadRaw!$B:$B,$B76,DeadRaw!CI:CI)</f>
        <v>38</v>
      </c>
      <c r="CH76">
        <f>SUMIF(DeadRaw!$B:$B,$B76,DeadRaw!CJ:CJ)</f>
        <v>44</v>
      </c>
      <c r="CI76">
        <f>SUMIF(DeadRaw!$B:$B,$B76,DeadRaw!CK:CK)</f>
        <v>45</v>
      </c>
      <c r="CJ76">
        <f>SUMIF(DeadRaw!$B:$B,$B76,DeadRaw!CL:CL)</f>
        <v>46</v>
      </c>
      <c r="CK76">
        <f>SUMIF(DeadRaw!$B:$B,$B76,DeadRaw!CM:CM)</f>
        <v>49</v>
      </c>
      <c r="CL76">
        <f>SUMIF(DeadRaw!$B:$B,$B76,DeadRaw!CN:CN)</f>
        <v>49</v>
      </c>
      <c r="CM76">
        <f>SUMIF(DeadRaw!$B:$B,$B76,DeadRaw!CO:CO)</f>
        <v>51</v>
      </c>
      <c r="CN76">
        <f>SUMIF(DeadRaw!$B:$B,$B76,DeadRaw!CP:CP)</f>
        <v>54</v>
      </c>
      <c r="CO76">
        <f>SUMIF(DeadRaw!$B:$B,$B76,DeadRaw!CQ:CQ)</f>
        <v>0</v>
      </c>
      <c r="CP76">
        <f>SUMIF(DeadRaw!$B:$B,$B76,DeadRaw!CR:CR)</f>
        <v>0</v>
      </c>
      <c r="CQ76">
        <f>SUMIF(DeadRaw!$B:$B,$B76,DeadRaw!CS:CS)</f>
        <v>0</v>
      </c>
      <c r="CR76">
        <f>SUMIF(DeadRaw!$B:$B,$B76,DeadRaw!CT:CT)</f>
        <v>0</v>
      </c>
      <c r="CS76">
        <f>SUMIF(DeadRaw!$B:$B,$B76,DeadRaw!CU:CU)</f>
        <v>0</v>
      </c>
      <c r="CT76">
        <f>SUMIF(DeadRaw!$B:$B,$B76,DeadRaw!CV:CV)</f>
        <v>0</v>
      </c>
      <c r="CU76">
        <f>SUMIF(DeadRaw!$B:$B,$B76,DeadRaw!CW:CW)</f>
        <v>0</v>
      </c>
      <c r="CV76">
        <f>SUMIF(DeadRaw!$B:$B,$B76,DeadRaw!CX:CX)</f>
        <v>0</v>
      </c>
      <c r="CW76">
        <f>SUMIF(DeadRaw!$B:$B,$B76,DeadRaw!CY:CY)</f>
        <v>0</v>
      </c>
      <c r="CX76">
        <f>SUMIF(DeadRaw!$B:$B,$B76,DeadRaw!CZ:CZ)</f>
        <v>0</v>
      </c>
      <c r="CY76">
        <f>SUMIF(DeadRaw!$B:$B,$B76,DeadRaw!DA:DA)</f>
        <v>0</v>
      </c>
      <c r="CZ76">
        <f>SUMIF(DeadRaw!$B:$B,$B76,DeadRaw!DB:DB)</f>
        <v>0</v>
      </c>
      <c r="DA76">
        <f>SUMIF(DeadRaw!$B:$B,$B76,DeadRaw!DC:DC)</f>
        <v>0</v>
      </c>
      <c r="DB76">
        <f>SUMIF(DeadRaw!$B:$B,$B76,DeadRaw!DD:DD)</f>
        <v>0</v>
      </c>
      <c r="DC76">
        <f>SUMIF(DeadRaw!$B:$B,$B76,DeadRaw!DE:DE)</f>
        <v>0</v>
      </c>
      <c r="DD76">
        <f>SUMIF(DeadRaw!$B:$B,$B76,DeadRaw!DF:DF)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13</v>
      </c>
      <c r="BV77">
        <f>SUMIF(DeadRaw!$B:$B,$B77,DeadRaw!BX:BX)</f>
        <v>16</v>
      </c>
      <c r="BW77">
        <f>SUMIF(DeadRaw!$B:$B,$B77,DeadRaw!BY:BY)</f>
        <v>17</v>
      </c>
      <c r="BX77">
        <f>SUMIF(DeadRaw!$B:$B,$B77,DeadRaw!BZ:BZ)</f>
        <v>21</v>
      </c>
      <c r="BY77">
        <f>SUMIF(DeadRaw!$B:$B,$B77,DeadRaw!CA:CA)</f>
        <v>23</v>
      </c>
      <c r="BZ77">
        <f>SUMIF(DeadRaw!$B:$B,$B77,DeadRaw!CB:CB)</f>
        <v>29</v>
      </c>
      <c r="CA77">
        <f>SUMIF(DeadRaw!$B:$B,$B77,DeadRaw!CC:CC)</f>
        <v>33</v>
      </c>
      <c r="CB77">
        <f>SUMIF(DeadRaw!$B:$B,$B77,DeadRaw!CD:CD)</f>
        <v>34</v>
      </c>
      <c r="CC77">
        <f>SUMIF(DeadRaw!$B:$B,$B77,DeadRaw!CE:CE)</f>
        <v>35</v>
      </c>
      <c r="CD77">
        <f>SUMIF(DeadRaw!$B:$B,$B77,DeadRaw!CF:CF)</f>
        <v>36</v>
      </c>
      <c r="CE77">
        <f>SUMIF(DeadRaw!$B:$B,$B77,DeadRaw!CG:CG)</f>
        <v>37</v>
      </c>
      <c r="CF77">
        <f>SUMIF(DeadRaw!$B:$B,$B77,DeadRaw!CH:CH)</f>
        <v>39</v>
      </c>
      <c r="CG77">
        <f>SUMIF(DeadRaw!$B:$B,$B77,DeadRaw!CI:CI)</f>
        <v>39</v>
      </c>
      <c r="CH77">
        <f>SUMIF(DeadRaw!$B:$B,$B77,DeadRaw!CJ:CJ)</f>
        <v>40</v>
      </c>
      <c r="CI77">
        <f>SUMIF(DeadRaw!$B:$B,$B77,DeadRaw!CK:CK)</f>
        <v>41</v>
      </c>
      <c r="CJ77">
        <f>SUMIF(DeadRaw!$B:$B,$B77,DeadRaw!CL:CL)</f>
        <v>43</v>
      </c>
      <c r="CK77">
        <f>SUMIF(DeadRaw!$B:$B,$B77,DeadRaw!CM:CM)</f>
        <v>46</v>
      </c>
      <c r="CL77">
        <f>SUMIF(DeadRaw!$B:$B,$B77,DeadRaw!CN:CN)</f>
        <v>47</v>
      </c>
      <c r="CM77">
        <f>SUMIF(DeadRaw!$B:$B,$B77,DeadRaw!CO:CO)</f>
        <v>48</v>
      </c>
      <c r="CN77">
        <f>SUMIF(DeadRaw!$B:$B,$B77,DeadRaw!CP:CP)</f>
        <v>49</v>
      </c>
      <c r="CO77">
        <f>SUMIF(DeadRaw!$B:$B,$B77,DeadRaw!CQ:CQ)</f>
        <v>0</v>
      </c>
      <c r="CP77">
        <f>SUMIF(DeadRaw!$B:$B,$B77,DeadRaw!CR:CR)</f>
        <v>0</v>
      </c>
      <c r="CQ77">
        <f>SUMIF(DeadRaw!$B:$B,$B77,DeadRaw!CS:CS)</f>
        <v>0</v>
      </c>
      <c r="CR77">
        <f>SUMIF(DeadRaw!$B:$B,$B77,DeadRaw!CT:CT)</f>
        <v>0</v>
      </c>
      <c r="CS77">
        <f>SUMIF(DeadRaw!$B:$B,$B77,DeadRaw!CU:CU)</f>
        <v>0</v>
      </c>
      <c r="CT77">
        <f>SUMIF(DeadRaw!$B:$B,$B77,DeadRaw!CV:CV)</f>
        <v>0</v>
      </c>
      <c r="CU77">
        <f>SUMIF(DeadRaw!$B:$B,$B77,DeadRaw!CW:CW)</f>
        <v>0</v>
      </c>
      <c r="CV77">
        <f>SUMIF(DeadRaw!$B:$B,$B77,DeadRaw!CX:CX)</f>
        <v>0</v>
      </c>
      <c r="CW77">
        <f>SUMIF(DeadRaw!$B:$B,$B77,DeadRaw!CY:CY)</f>
        <v>0</v>
      </c>
      <c r="CX77">
        <f>SUMIF(DeadRaw!$B:$B,$B77,DeadRaw!CZ:CZ)</f>
        <v>0</v>
      </c>
      <c r="CY77">
        <f>SUMIF(DeadRaw!$B:$B,$B77,DeadRaw!DA:DA)</f>
        <v>0</v>
      </c>
      <c r="CZ77">
        <f>SUMIF(DeadRaw!$B:$B,$B77,DeadRaw!DB:DB)</f>
        <v>0</v>
      </c>
      <c r="DA77">
        <f>SUMIF(DeadRaw!$B:$B,$B77,DeadRaw!DC:DC)</f>
        <v>0</v>
      </c>
      <c r="DB77">
        <f>SUMIF(DeadRaw!$B:$B,$B77,DeadRaw!DD:DD)</f>
        <v>0</v>
      </c>
      <c r="DC77">
        <f>SUMIF(DeadRaw!$B:$B,$B77,DeadRaw!DE:DE)</f>
        <v>0</v>
      </c>
      <c r="DD77">
        <f>SUMIF(DeadRaw!$B:$B,$B77,DeadRaw!DF:DF)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17</v>
      </c>
      <c r="BV78">
        <f>SUMIF(DeadRaw!$B:$B,$B78,DeadRaw!BX:BX)</f>
        <v>19</v>
      </c>
      <c r="BW78">
        <f>SUMIF(DeadRaw!$B:$B,$B78,DeadRaw!BY:BY)</f>
        <v>25</v>
      </c>
      <c r="BX78">
        <f>SUMIF(DeadRaw!$B:$B,$B78,DeadRaw!BZ:BZ)</f>
        <v>32</v>
      </c>
      <c r="BY78">
        <f>SUMIF(DeadRaw!$B:$B,$B78,DeadRaw!CA:CA)</f>
        <v>35</v>
      </c>
      <c r="BZ78">
        <f>SUMIF(DeadRaw!$B:$B,$B78,DeadRaw!CB:CB)</f>
        <v>46</v>
      </c>
      <c r="CA78">
        <f>SUMIF(DeadRaw!$B:$B,$B78,DeadRaw!CC:CC)</f>
        <v>50</v>
      </c>
      <c r="CB78">
        <f>SUMIF(DeadRaw!$B:$B,$B78,DeadRaw!CD:CD)</f>
        <v>54</v>
      </c>
      <c r="CC78">
        <f>SUMIF(DeadRaw!$B:$B,$B78,DeadRaw!CE:CE)</f>
        <v>69</v>
      </c>
      <c r="CD78">
        <f>SUMIF(DeadRaw!$B:$B,$B78,DeadRaw!CF:CF)</f>
        <v>80</v>
      </c>
      <c r="CE78">
        <f>SUMIF(DeadRaw!$B:$B,$B78,DeadRaw!CG:CG)</f>
        <v>100</v>
      </c>
      <c r="CF78">
        <f>SUMIF(DeadRaw!$B:$B,$B78,DeadRaw!CH:CH)</f>
        <v>109</v>
      </c>
      <c r="CG78">
        <f>SUMIF(DeadRaw!$B:$B,$B78,DeadRaw!CI:CI)</f>
        <v>112</v>
      </c>
      <c r="CH78">
        <f>SUMIF(DeadRaw!$B:$B,$B78,DeadRaw!CJ:CJ)</f>
        <v>127</v>
      </c>
      <c r="CI78">
        <f>SUMIF(DeadRaw!$B:$B,$B78,DeadRaw!CK:CK)</f>
        <v>131</v>
      </c>
      <c r="CJ78">
        <f>SUMIF(DeadRaw!$B:$B,$B78,DeadRaw!CL:CL)</f>
        <v>144</v>
      </c>
      <c r="CK78">
        <f>SUMIF(DeadRaw!$B:$B,$B78,DeadRaw!CM:CM)</f>
        <v>153</v>
      </c>
      <c r="CL78">
        <f>SUMIF(DeadRaw!$B:$B,$B78,DeadRaw!CN:CN)</f>
        <v>153</v>
      </c>
      <c r="CM78">
        <f>SUMIF(DeadRaw!$B:$B,$B78,DeadRaw!CO:CO)</f>
        <v>179</v>
      </c>
      <c r="CN78">
        <f>SUMIF(DeadRaw!$B:$B,$B78,DeadRaw!CP:CP)</f>
        <v>189</v>
      </c>
      <c r="CO78">
        <f>SUMIF(DeadRaw!$B:$B,$B78,DeadRaw!CQ:CQ)</f>
        <v>0</v>
      </c>
      <c r="CP78">
        <f>SUMIF(DeadRaw!$B:$B,$B78,DeadRaw!CR:CR)</f>
        <v>0</v>
      </c>
      <c r="CQ78">
        <f>SUMIF(DeadRaw!$B:$B,$B78,DeadRaw!CS:CS)</f>
        <v>0</v>
      </c>
      <c r="CR78">
        <f>SUMIF(DeadRaw!$B:$B,$B78,DeadRaw!CT:CT)</f>
        <v>0</v>
      </c>
      <c r="CS78">
        <f>SUMIF(DeadRaw!$B:$B,$B78,DeadRaw!CU:CU)</f>
        <v>0</v>
      </c>
      <c r="CT78">
        <f>SUMIF(DeadRaw!$B:$B,$B78,DeadRaw!CV:CV)</f>
        <v>0</v>
      </c>
      <c r="CU78">
        <f>SUMIF(DeadRaw!$B:$B,$B78,DeadRaw!CW:CW)</f>
        <v>0</v>
      </c>
      <c r="CV78">
        <f>SUMIF(DeadRaw!$B:$B,$B78,DeadRaw!CX:CX)</f>
        <v>0</v>
      </c>
      <c r="CW78">
        <f>SUMIF(DeadRaw!$B:$B,$B78,DeadRaw!CY:CY)</f>
        <v>0</v>
      </c>
      <c r="CX78">
        <f>SUMIF(DeadRaw!$B:$B,$B78,DeadRaw!CZ:CZ)</f>
        <v>0</v>
      </c>
      <c r="CY78">
        <f>SUMIF(DeadRaw!$B:$B,$B78,DeadRaw!DA:DA)</f>
        <v>0</v>
      </c>
      <c r="CZ78">
        <f>SUMIF(DeadRaw!$B:$B,$B78,DeadRaw!DB:DB)</f>
        <v>0</v>
      </c>
      <c r="DA78">
        <f>SUMIF(DeadRaw!$B:$B,$B78,DeadRaw!DC:DC)</f>
        <v>0</v>
      </c>
      <c r="DB78">
        <f>SUMIF(DeadRaw!$B:$B,$B78,DeadRaw!DD:DD)</f>
        <v>0</v>
      </c>
      <c r="DC78">
        <f>SUMIF(DeadRaw!$B:$B,$B78,DeadRaw!DE:DE)</f>
        <v>0</v>
      </c>
      <c r="DD78">
        <f>SUMIF(DeadRaw!$B:$B,$B78,DeadRaw!DF:DF)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  <c r="BV79">
        <f>SUMIF(DeadRaw!$B:$B,$B79,DeadRaw!BX:BX)</f>
        <v>0</v>
      </c>
      <c r="BW79">
        <f>SUMIF(DeadRaw!$B:$B,$B79,DeadRaw!BY:BY)</f>
        <v>0</v>
      </c>
      <c r="BX79">
        <f>SUMIF(DeadRaw!$B:$B,$B79,DeadRaw!BZ:BZ)</f>
        <v>0</v>
      </c>
      <c r="BY79">
        <f>SUMIF(DeadRaw!$B:$B,$B79,DeadRaw!CA:CA)</f>
        <v>0</v>
      </c>
      <c r="BZ79">
        <f>SUMIF(DeadRaw!$B:$B,$B79,DeadRaw!CB:CB)</f>
        <v>0</v>
      </c>
      <c r="CA79">
        <f>SUMIF(DeadRaw!$B:$B,$B79,DeadRaw!CC:CC)</f>
        <v>0</v>
      </c>
      <c r="CB79">
        <f>SUMIF(DeadRaw!$B:$B,$B79,DeadRaw!CD:CD)</f>
        <v>1</v>
      </c>
      <c r="CC79">
        <f>SUMIF(DeadRaw!$B:$B,$B79,DeadRaw!CE:CE)</f>
        <v>2</v>
      </c>
      <c r="CD79">
        <f>SUMIF(DeadRaw!$B:$B,$B79,DeadRaw!CF:CF)</f>
        <v>2</v>
      </c>
      <c r="CE79">
        <f>SUMIF(DeadRaw!$B:$B,$B79,DeadRaw!CG:CG)</f>
        <v>3</v>
      </c>
      <c r="CF79">
        <f>SUMIF(DeadRaw!$B:$B,$B79,DeadRaw!CH:CH)</f>
        <v>3</v>
      </c>
      <c r="CG79">
        <f>SUMIF(DeadRaw!$B:$B,$B79,DeadRaw!CI:CI)</f>
        <v>3</v>
      </c>
      <c r="CH79">
        <f>SUMIF(DeadRaw!$B:$B,$B79,DeadRaw!CJ:CJ)</f>
        <v>3</v>
      </c>
      <c r="CI79">
        <f>SUMIF(DeadRaw!$B:$B,$B79,DeadRaw!CK:CK)</f>
        <v>3</v>
      </c>
      <c r="CJ79">
        <f>SUMIF(DeadRaw!$B:$B,$B79,DeadRaw!CL:CL)</f>
        <v>3</v>
      </c>
      <c r="CK79">
        <f>SUMIF(DeadRaw!$B:$B,$B79,DeadRaw!CM:CM)</f>
        <v>3</v>
      </c>
      <c r="CL79">
        <f>SUMIF(DeadRaw!$B:$B,$B79,DeadRaw!CN:CN)</f>
        <v>3</v>
      </c>
      <c r="CM79">
        <f>SUMIF(DeadRaw!$B:$B,$B79,DeadRaw!CO:CO)</f>
        <v>3</v>
      </c>
      <c r="CN79">
        <f>SUMIF(DeadRaw!$B:$B,$B79,DeadRaw!CP:CP)</f>
        <v>3</v>
      </c>
      <c r="CO79">
        <f>SUMIF(DeadRaw!$B:$B,$B79,DeadRaw!CQ:CQ)</f>
        <v>0</v>
      </c>
      <c r="CP79">
        <f>SUMIF(DeadRaw!$B:$B,$B79,DeadRaw!CR:CR)</f>
        <v>0</v>
      </c>
      <c r="CQ79">
        <f>SUMIF(DeadRaw!$B:$B,$B79,DeadRaw!CS:CS)</f>
        <v>0</v>
      </c>
      <c r="CR79">
        <f>SUMIF(DeadRaw!$B:$B,$B79,DeadRaw!CT:CT)</f>
        <v>0</v>
      </c>
      <c r="CS79">
        <f>SUMIF(DeadRaw!$B:$B,$B79,DeadRaw!CU:CU)</f>
        <v>0</v>
      </c>
      <c r="CT79">
        <f>SUMIF(DeadRaw!$B:$B,$B79,DeadRaw!CV:CV)</f>
        <v>0</v>
      </c>
      <c r="CU79">
        <f>SUMIF(DeadRaw!$B:$B,$B79,DeadRaw!CW:CW)</f>
        <v>0</v>
      </c>
      <c r="CV79">
        <f>SUMIF(DeadRaw!$B:$B,$B79,DeadRaw!CX:CX)</f>
        <v>0</v>
      </c>
      <c r="CW79">
        <f>SUMIF(DeadRaw!$B:$B,$B79,DeadRaw!CY:CY)</f>
        <v>0</v>
      </c>
      <c r="CX79">
        <f>SUMIF(DeadRaw!$B:$B,$B79,DeadRaw!CZ:CZ)</f>
        <v>0</v>
      </c>
      <c r="CY79">
        <f>SUMIF(DeadRaw!$B:$B,$B79,DeadRaw!DA:DA)</f>
        <v>0</v>
      </c>
      <c r="CZ79">
        <f>SUMIF(DeadRaw!$B:$B,$B79,DeadRaw!DB:DB)</f>
        <v>0</v>
      </c>
      <c r="DA79">
        <f>SUMIF(DeadRaw!$B:$B,$B79,DeadRaw!DC:DC)</f>
        <v>0</v>
      </c>
      <c r="DB79">
        <f>SUMIF(DeadRaw!$B:$B,$B79,DeadRaw!DD:DD)</f>
        <v>0</v>
      </c>
      <c r="DC79">
        <f>SUMIF(DeadRaw!$B:$B,$B79,DeadRaw!DE:DE)</f>
        <v>0</v>
      </c>
      <c r="DD79">
        <f>SUMIF(DeadRaw!$B:$B,$B79,DeadRaw!DF:DF)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28</v>
      </c>
      <c r="BU80">
        <f>SUMIF(DeadRaw!$B:$B,$B80,DeadRaw!BW:BW)</f>
        <v>29</v>
      </c>
      <c r="BV80">
        <f>SUMIF(DeadRaw!$B:$B,$B80,DeadRaw!BX:BX)</f>
        <v>37</v>
      </c>
      <c r="BW80">
        <f>SUMIF(DeadRaw!$B:$B,$B80,DeadRaw!BY:BY)</f>
        <v>50</v>
      </c>
      <c r="BX80">
        <f>SUMIF(DeadRaw!$B:$B,$B80,DeadRaw!BZ:BZ)</f>
        <v>60</v>
      </c>
      <c r="BY80">
        <f>SUMIF(DeadRaw!$B:$B,$B80,DeadRaw!CA:CA)</f>
        <v>79</v>
      </c>
      <c r="BZ80">
        <f>SUMIF(DeadRaw!$B:$B,$B80,DeadRaw!CB:CB)</f>
        <v>94</v>
      </c>
      <c r="CA80">
        <f>SUMIF(DeadRaw!$B:$B,$B80,DeadRaw!CC:CC)</f>
        <v>125</v>
      </c>
      <c r="CB80">
        <f>SUMIF(DeadRaw!$B:$B,$B80,DeadRaw!CD:CD)</f>
        <v>141</v>
      </c>
      <c r="CC80">
        <f>SUMIF(DeadRaw!$B:$B,$B80,DeadRaw!CE:CE)</f>
        <v>174</v>
      </c>
      <c r="CD80">
        <f>SUMIF(DeadRaw!$B:$B,$B80,DeadRaw!CF:CF)</f>
        <v>194</v>
      </c>
      <c r="CE80">
        <f>SUMIF(DeadRaw!$B:$B,$B80,DeadRaw!CG:CG)</f>
        <v>233</v>
      </c>
      <c r="CF80">
        <f>SUMIF(DeadRaw!$B:$B,$B80,DeadRaw!CH:CH)</f>
        <v>273</v>
      </c>
      <c r="CG80">
        <f>SUMIF(DeadRaw!$B:$B,$B80,DeadRaw!CI:CI)</f>
        <v>296</v>
      </c>
      <c r="CH80">
        <f>SUMIF(DeadRaw!$B:$B,$B80,DeadRaw!CJ:CJ)</f>
        <v>332</v>
      </c>
      <c r="CI80">
        <f>SUMIF(DeadRaw!$B:$B,$B80,DeadRaw!CK:CK)</f>
        <v>406</v>
      </c>
      <c r="CJ80">
        <f>SUMIF(DeadRaw!$B:$B,$B80,DeadRaw!CL:CL)</f>
        <v>449</v>
      </c>
      <c r="CK80">
        <f>SUMIF(DeadRaw!$B:$B,$B80,DeadRaw!CM:CM)</f>
        <v>486</v>
      </c>
      <c r="CL80">
        <f>SUMIF(DeadRaw!$B:$B,$B80,DeadRaw!CN:CN)</f>
        <v>546</v>
      </c>
      <c r="CM80">
        <f>SUMIF(DeadRaw!$B:$B,$B80,DeadRaw!CO:CO)</f>
        <v>650</v>
      </c>
      <c r="CN80">
        <f>SUMIF(DeadRaw!$B:$B,$B80,DeadRaw!CP:CP)</f>
        <v>686</v>
      </c>
      <c r="CO80">
        <f>SUMIF(DeadRaw!$B:$B,$B80,DeadRaw!CQ:CQ)</f>
        <v>0</v>
      </c>
      <c r="CP80">
        <f>SUMIF(DeadRaw!$B:$B,$B80,DeadRaw!CR:CR)</f>
        <v>0</v>
      </c>
      <c r="CQ80">
        <f>SUMIF(DeadRaw!$B:$B,$B80,DeadRaw!CS:CS)</f>
        <v>0</v>
      </c>
      <c r="CR80">
        <f>SUMIF(DeadRaw!$B:$B,$B80,DeadRaw!CT:CT)</f>
        <v>0</v>
      </c>
      <c r="CS80">
        <f>SUMIF(DeadRaw!$B:$B,$B80,DeadRaw!CU:CU)</f>
        <v>0</v>
      </c>
      <c r="CT80">
        <f>SUMIF(DeadRaw!$B:$B,$B80,DeadRaw!CV:CV)</f>
        <v>0</v>
      </c>
      <c r="CU80">
        <f>SUMIF(DeadRaw!$B:$B,$B80,DeadRaw!CW:CW)</f>
        <v>0</v>
      </c>
      <c r="CV80">
        <f>SUMIF(DeadRaw!$B:$B,$B80,DeadRaw!CX:CX)</f>
        <v>0</v>
      </c>
      <c r="CW80">
        <f>SUMIF(DeadRaw!$B:$B,$B80,DeadRaw!CY:CY)</f>
        <v>0</v>
      </c>
      <c r="CX80">
        <f>SUMIF(DeadRaw!$B:$B,$B80,DeadRaw!CZ:CZ)</f>
        <v>0</v>
      </c>
      <c r="CY80">
        <f>SUMIF(DeadRaw!$B:$B,$B80,DeadRaw!DA:DA)</f>
        <v>0</v>
      </c>
      <c r="CZ80">
        <f>SUMIF(DeadRaw!$B:$B,$B80,DeadRaw!DB:DB)</f>
        <v>0</v>
      </c>
      <c r="DA80">
        <f>SUMIF(DeadRaw!$B:$B,$B80,DeadRaw!DC:DC)</f>
        <v>0</v>
      </c>
      <c r="DB80">
        <f>SUMIF(DeadRaw!$B:$B,$B80,DeadRaw!DD:DD)</f>
        <v>0</v>
      </c>
      <c r="DC80">
        <f>SUMIF(DeadRaw!$B:$B,$B80,DeadRaw!DE:DE)</f>
        <v>0</v>
      </c>
      <c r="DD80">
        <f>SUMIF(DeadRaw!$B:$B,$B80,DeadRaw!DF:DF)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1</v>
      </c>
      <c r="BV81">
        <f>SUMIF(DeadRaw!$B:$B,$B81,DeadRaw!BX:BX)</f>
        <v>1</v>
      </c>
      <c r="BW81">
        <f>SUMIF(DeadRaw!$B:$B,$B81,DeadRaw!BY:BY)</f>
        <v>1</v>
      </c>
      <c r="BX81">
        <f>SUMIF(DeadRaw!$B:$B,$B81,DeadRaw!BZ:BZ)</f>
        <v>2</v>
      </c>
      <c r="BY81">
        <f>SUMIF(DeadRaw!$B:$B,$B81,DeadRaw!CA:CA)</f>
        <v>2</v>
      </c>
      <c r="BZ81">
        <f>SUMIF(DeadRaw!$B:$B,$B81,DeadRaw!CB:CB)</f>
        <v>2</v>
      </c>
      <c r="CA81">
        <f>SUMIF(DeadRaw!$B:$B,$B81,DeadRaw!CC:CC)</f>
        <v>2</v>
      </c>
      <c r="CB81">
        <f>SUMIF(DeadRaw!$B:$B,$B81,DeadRaw!CD:CD)</f>
        <v>2</v>
      </c>
      <c r="CC81">
        <f>SUMIF(DeadRaw!$B:$B,$B81,DeadRaw!CE:CE)</f>
        <v>2</v>
      </c>
      <c r="CD81">
        <f>SUMIF(DeadRaw!$B:$B,$B81,DeadRaw!CF:CF)</f>
        <v>2</v>
      </c>
      <c r="CE81">
        <f>SUMIF(DeadRaw!$B:$B,$B81,DeadRaw!CG:CG)</f>
        <v>2</v>
      </c>
      <c r="CF81">
        <f>SUMIF(DeadRaw!$B:$B,$B81,DeadRaw!CH:CH)</f>
        <v>2</v>
      </c>
      <c r="CG81">
        <f>SUMIF(DeadRaw!$B:$B,$B81,DeadRaw!CI:CI)</f>
        <v>2</v>
      </c>
      <c r="CH81">
        <f>SUMIF(DeadRaw!$B:$B,$B81,DeadRaw!CJ:CJ)</f>
        <v>2</v>
      </c>
      <c r="CI81">
        <f>SUMIF(DeadRaw!$B:$B,$B81,DeadRaw!CK:CK)</f>
        <v>2</v>
      </c>
      <c r="CJ81">
        <f>SUMIF(DeadRaw!$B:$B,$B81,DeadRaw!CL:CL)</f>
        <v>2</v>
      </c>
      <c r="CK81">
        <f>SUMIF(DeadRaw!$B:$B,$B81,DeadRaw!CM:CM)</f>
        <v>2</v>
      </c>
      <c r="CL81">
        <f>SUMIF(DeadRaw!$B:$B,$B81,DeadRaw!CN:CN)</f>
        <v>3</v>
      </c>
      <c r="CM81">
        <f>SUMIF(DeadRaw!$B:$B,$B81,DeadRaw!CO:CO)</f>
        <v>3</v>
      </c>
      <c r="CN81">
        <f>SUMIF(DeadRaw!$B:$B,$B81,DeadRaw!CP:CP)</f>
        <v>5</v>
      </c>
      <c r="CO81">
        <f>SUMIF(DeadRaw!$B:$B,$B81,DeadRaw!CQ:CQ)</f>
        <v>0</v>
      </c>
      <c r="CP81">
        <f>SUMIF(DeadRaw!$B:$B,$B81,DeadRaw!CR:CR)</f>
        <v>0</v>
      </c>
      <c r="CQ81">
        <f>SUMIF(DeadRaw!$B:$B,$B81,DeadRaw!CS:CS)</f>
        <v>0</v>
      </c>
      <c r="CR81">
        <f>SUMIF(DeadRaw!$B:$B,$B81,DeadRaw!CT:CT)</f>
        <v>0</v>
      </c>
      <c r="CS81">
        <f>SUMIF(DeadRaw!$B:$B,$B81,DeadRaw!CU:CU)</f>
        <v>0</v>
      </c>
      <c r="CT81">
        <f>SUMIF(DeadRaw!$B:$B,$B81,DeadRaw!CV:CV)</f>
        <v>0</v>
      </c>
      <c r="CU81">
        <f>SUMIF(DeadRaw!$B:$B,$B81,DeadRaw!CW:CW)</f>
        <v>0</v>
      </c>
      <c r="CV81">
        <f>SUMIF(DeadRaw!$B:$B,$B81,DeadRaw!CX:CX)</f>
        <v>0</v>
      </c>
      <c r="CW81">
        <f>SUMIF(DeadRaw!$B:$B,$B81,DeadRaw!CY:CY)</f>
        <v>0</v>
      </c>
      <c r="CX81">
        <f>SUMIF(DeadRaw!$B:$B,$B81,DeadRaw!CZ:CZ)</f>
        <v>0</v>
      </c>
      <c r="CY81">
        <f>SUMIF(DeadRaw!$B:$B,$B81,DeadRaw!DA:DA)</f>
        <v>0</v>
      </c>
      <c r="CZ81">
        <f>SUMIF(DeadRaw!$B:$B,$B81,DeadRaw!DB:DB)</f>
        <v>0</v>
      </c>
      <c r="DA81">
        <f>SUMIF(DeadRaw!$B:$B,$B81,DeadRaw!DC:DC)</f>
        <v>0</v>
      </c>
      <c r="DB81">
        <f>SUMIF(DeadRaw!$B:$B,$B81,DeadRaw!DD:DD)</f>
        <v>0</v>
      </c>
      <c r="DC81">
        <f>SUMIF(DeadRaw!$B:$B,$B81,DeadRaw!DE:DE)</f>
        <v>0</v>
      </c>
      <c r="DD81">
        <f>SUMIF(DeadRaw!$B:$B,$B81,DeadRaw!DF:DF)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  <c r="BV82">
        <f>SUMIF(DeadRaw!$B:$B,$B82,DeadRaw!BX:BX)</f>
        <v>0</v>
      </c>
      <c r="BW82">
        <f>SUMIF(DeadRaw!$B:$B,$B82,DeadRaw!BY:BY)</f>
        <v>0</v>
      </c>
      <c r="BX82">
        <f>SUMIF(DeadRaw!$B:$B,$B82,DeadRaw!BZ:BZ)</f>
        <v>0</v>
      </c>
      <c r="BY82">
        <f>SUMIF(DeadRaw!$B:$B,$B82,DeadRaw!CA:CA)</f>
        <v>0</v>
      </c>
      <c r="BZ82">
        <f>SUMIF(DeadRaw!$B:$B,$B82,DeadRaw!CB:CB)</f>
        <v>0</v>
      </c>
      <c r="CA82">
        <f>SUMIF(DeadRaw!$B:$B,$B82,DeadRaw!CC:CC)</f>
        <v>0</v>
      </c>
      <c r="CB82">
        <f>SUMIF(DeadRaw!$B:$B,$B82,DeadRaw!CD:CD)</f>
        <v>0</v>
      </c>
      <c r="CC82">
        <f>SUMIF(DeadRaw!$B:$B,$B82,DeadRaw!CE:CE)</f>
        <v>0</v>
      </c>
      <c r="CD82">
        <f>SUMIF(DeadRaw!$B:$B,$B82,DeadRaw!CF:CF)</f>
        <v>0</v>
      </c>
      <c r="CE82">
        <f>SUMIF(DeadRaw!$B:$B,$B82,DeadRaw!CG:CG)</f>
        <v>0</v>
      </c>
      <c r="CF82">
        <f>SUMIF(DeadRaw!$B:$B,$B82,DeadRaw!CH:CH)</f>
        <v>0</v>
      </c>
      <c r="CG82">
        <f>SUMIF(DeadRaw!$B:$B,$B82,DeadRaw!CI:CI)</f>
        <v>0</v>
      </c>
      <c r="CH82">
        <f>SUMIF(DeadRaw!$B:$B,$B82,DeadRaw!CJ:CJ)</f>
        <v>0</v>
      </c>
      <c r="CI82">
        <f>SUMIF(DeadRaw!$B:$B,$B82,DeadRaw!CK:CK)</f>
        <v>0</v>
      </c>
      <c r="CJ82">
        <f>SUMIF(DeadRaw!$B:$B,$B82,DeadRaw!CL:CL)</f>
        <v>0</v>
      </c>
      <c r="CK82">
        <f>SUMIF(DeadRaw!$B:$B,$B82,DeadRaw!CM:CM)</f>
        <v>0</v>
      </c>
      <c r="CL82">
        <f>SUMIF(DeadRaw!$B:$B,$B82,DeadRaw!CN:CN)</f>
        <v>0</v>
      </c>
      <c r="CM82">
        <f>SUMIF(DeadRaw!$B:$B,$B82,DeadRaw!CO:CO)</f>
        <v>0</v>
      </c>
      <c r="CN82">
        <f>SUMIF(DeadRaw!$B:$B,$B82,DeadRaw!CP:CP)</f>
        <v>0</v>
      </c>
      <c r="CO82">
        <f>SUMIF(DeadRaw!$B:$B,$B82,DeadRaw!CQ:CQ)</f>
        <v>0</v>
      </c>
      <c r="CP82">
        <f>SUMIF(DeadRaw!$B:$B,$B82,DeadRaw!CR:CR)</f>
        <v>0</v>
      </c>
      <c r="CQ82">
        <f>SUMIF(DeadRaw!$B:$B,$B82,DeadRaw!CS:CS)</f>
        <v>0</v>
      </c>
      <c r="CR82">
        <f>SUMIF(DeadRaw!$B:$B,$B82,DeadRaw!CT:CT)</f>
        <v>0</v>
      </c>
      <c r="CS82">
        <f>SUMIF(DeadRaw!$B:$B,$B82,DeadRaw!CU:CU)</f>
        <v>0</v>
      </c>
      <c r="CT82">
        <f>SUMIF(DeadRaw!$B:$B,$B82,DeadRaw!CV:CV)</f>
        <v>0</v>
      </c>
      <c r="CU82">
        <f>SUMIF(DeadRaw!$B:$B,$B82,DeadRaw!CW:CW)</f>
        <v>0</v>
      </c>
      <c r="CV82">
        <f>SUMIF(DeadRaw!$B:$B,$B82,DeadRaw!CX:CX)</f>
        <v>0</v>
      </c>
      <c r="CW82">
        <f>SUMIF(DeadRaw!$B:$B,$B82,DeadRaw!CY:CY)</f>
        <v>0</v>
      </c>
      <c r="CX82">
        <f>SUMIF(DeadRaw!$B:$B,$B82,DeadRaw!CZ:CZ)</f>
        <v>0</v>
      </c>
      <c r="CY82">
        <f>SUMIF(DeadRaw!$B:$B,$B82,DeadRaw!DA:DA)</f>
        <v>0</v>
      </c>
      <c r="CZ82">
        <f>SUMIF(DeadRaw!$B:$B,$B82,DeadRaw!DB:DB)</f>
        <v>0</v>
      </c>
      <c r="DA82">
        <f>SUMIF(DeadRaw!$B:$B,$B82,DeadRaw!DC:DC)</f>
        <v>0</v>
      </c>
      <c r="DB82">
        <f>SUMIF(DeadRaw!$B:$B,$B82,DeadRaw!DD:DD)</f>
        <v>0</v>
      </c>
      <c r="DC82">
        <f>SUMIF(DeadRaw!$B:$B,$B82,DeadRaw!DE:DE)</f>
        <v>0</v>
      </c>
      <c r="DD82">
        <f>SUMIF(DeadRaw!$B:$B,$B82,DeadRaw!DF:DF)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4</v>
      </c>
      <c r="BV83">
        <f>SUMIF(DeadRaw!$B:$B,$B83,DeadRaw!BX:BX)</f>
        <v>7</v>
      </c>
      <c r="BW83">
        <f>SUMIF(DeadRaw!$B:$B,$B83,DeadRaw!BY:BY)</f>
        <v>7</v>
      </c>
      <c r="BX83">
        <f>SUMIF(DeadRaw!$B:$B,$B83,DeadRaw!BZ:BZ)</f>
        <v>7</v>
      </c>
      <c r="BY83">
        <f>SUMIF(DeadRaw!$B:$B,$B83,DeadRaw!CA:CA)</f>
        <v>7</v>
      </c>
      <c r="BZ83">
        <f>SUMIF(DeadRaw!$B:$B,$B83,DeadRaw!CB:CB)</f>
        <v>8</v>
      </c>
      <c r="CA83">
        <f>SUMIF(DeadRaw!$B:$B,$B83,DeadRaw!CC:CC)</f>
        <v>8</v>
      </c>
      <c r="CB83">
        <f>SUMIF(DeadRaw!$B:$B,$B83,DeadRaw!CD:CD)</f>
        <v>9</v>
      </c>
      <c r="CC83">
        <f>SUMIF(DeadRaw!$B:$B,$B83,DeadRaw!CE:CE)</f>
        <v>10</v>
      </c>
      <c r="CD83">
        <f>SUMIF(DeadRaw!$B:$B,$B83,DeadRaw!CF:CF)</f>
        <v>12</v>
      </c>
      <c r="CE83">
        <f>SUMIF(DeadRaw!$B:$B,$B83,DeadRaw!CG:CG)</f>
        <v>13</v>
      </c>
      <c r="CF83">
        <f>SUMIF(DeadRaw!$B:$B,$B83,DeadRaw!CH:CH)</f>
        <v>13</v>
      </c>
      <c r="CG83">
        <f>SUMIF(DeadRaw!$B:$B,$B83,DeadRaw!CI:CI)</f>
        <v>14</v>
      </c>
      <c r="CH83">
        <f>SUMIF(DeadRaw!$B:$B,$B83,DeadRaw!CJ:CJ)</f>
        <v>16</v>
      </c>
      <c r="CI83">
        <f>SUMIF(DeadRaw!$B:$B,$B83,DeadRaw!CK:CK)</f>
        <v>17</v>
      </c>
      <c r="CJ83">
        <f>SUMIF(DeadRaw!$B:$B,$B83,DeadRaw!CL:CL)</f>
        <v>18</v>
      </c>
      <c r="CK83">
        <f>SUMIF(DeadRaw!$B:$B,$B83,DeadRaw!CM:CM)</f>
        <v>19</v>
      </c>
      <c r="CL83">
        <f>SUMIF(DeadRaw!$B:$B,$B83,DeadRaw!CN:CN)</f>
        <v>20</v>
      </c>
      <c r="CM83">
        <f>SUMIF(DeadRaw!$B:$B,$B83,DeadRaw!CO:CO)</f>
        <v>20</v>
      </c>
      <c r="CN83">
        <f>SUMIF(DeadRaw!$B:$B,$B83,DeadRaw!CP:CP)</f>
        <v>22</v>
      </c>
      <c r="CO83">
        <f>SUMIF(DeadRaw!$B:$B,$B83,DeadRaw!CQ:CQ)</f>
        <v>0</v>
      </c>
      <c r="CP83">
        <f>SUMIF(DeadRaw!$B:$B,$B83,DeadRaw!CR:CR)</f>
        <v>0</v>
      </c>
      <c r="CQ83">
        <f>SUMIF(DeadRaw!$B:$B,$B83,DeadRaw!CS:CS)</f>
        <v>0</v>
      </c>
      <c r="CR83">
        <f>SUMIF(DeadRaw!$B:$B,$B83,DeadRaw!CT:CT)</f>
        <v>0</v>
      </c>
      <c r="CS83">
        <f>SUMIF(DeadRaw!$B:$B,$B83,DeadRaw!CU:CU)</f>
        <v>0</v>
      </c>
      <c r="CT83">
        <f>SUMIF(DeadRaw!$B:$B,$B83,DeadRaw!CV:CV)</f>
        <v>0</v>
      </c>
      <c r="CU83">
        <f>SUMIF(DeadRaw!$B:$B,$B83,DeadRaw!CW:CW)</f>
        <v>0</v>
      </c>
      <c r="CV83">
        <f>SUMIF(DeadRaw!$B:$B,$B83,DeadRaw!CX:CX)</f>
        <v>0</v>
      </c>
      <c r="CW83">
        <f>SUMIF(DeadRaw!$B:$B,$B83,DeadRaw!CY:CY)</f>
        <v>0</v>
      </c>
      <c r="CX83">
        <f>SUMIF(DeadRaw!$B:$B,$B83,DeadRaw!CZ:CZ)</f>
        <v>0</v>
      </c>
      <c r="CY83">
        <f>SUMIF(DeadRaw!$B:$B,$B83,DeadRaw!DA:DA)</f>
        <v>0</v>
      </c>
      <c r="CZ83">
        <f>SUMIF(DeadRaw!$B:$B,$B83,DeadRaw!DB:DB)</f>
        <v>0</v>
      </c>
      <c r="DA83">
        <f>SUMIF(DeadRaw!$B:$B,$B83,DeadRaw!DC:DC)</f>
        <v>0</v>
      </c>
      <c r="DB83">
        <f>SUMIF(DeadRaw!$B:$B,$B83,DeadRaw!DD:DD)</f>
        <v>0</v>
      </c>
      <c r="DC83">
        <f>SUMIF(DeadRaw!$B:$B,$B83,DeadRaw!DE:DE)</f>
        <v>0</v>
      </c>
      <c r="DD83">
        <f>SUMIF(DeadRaw!$B:$B,$B83,DeadRaw!DF:DF)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3</v>
      </c>
      <c r="BV84">
        <f>SUMIF(DeadRaw!$B:$B,$B84,DeadRaw!BX:BX)</f>
        <v>3</v>
      </c>
      <c r="BW84">
        <f>SUMIF(DeadRaw!$B:$B,$B84,DeadRaw!BY:BY)</f>
        <v>3</v>
      </c>
      <c r="BX84">
        <f>SUMIF(DeadRaw!$B:$B,$B84,DeadRaw!BZ:BZ)</f>
        <v>3</v>
      </c>
      <c r="BY84">
        <f>SUMIF(DeadRaw!$B:$B,$B84,DeadRaw!CA:CA)</f>
        <v>3</v>
      </c>
      <c r="BZ84">
        <f>SUMIF(DeadRaw!$B:$B,$B84,DeadRaw!CB:CB)</f>
        <v>3</v>
      </c>
      <c r="CA84">
        <f>SUMIF(DeadRaw!$B:$B,$B84,DeadRaw!CC:CC)</f>
        <v>3</v>
      </c>
      <c r="CB84">
        <f>SUMIF(DeadRaw!$B:$B,$B84,DeadRaw!CD:CD)</f>
        <v>4</v>
      </c>
      <c r="CC84">
        <f>SUMIF(DeadRaw!$B:$B,$B84,DeadRaw!CE:CE)</f>
        <v>4</v>
      </c>
      <c r="CD84">
        <f>SUMIF(DeadRaw!$B:$B,$B84,DeadRaw!CF:CF)</f>
        <v>4</v>
      </c>
      <c r="CE84">
        <f>SUMIF(DeadRaw!$B:$B,$B84,DeadRaw!CG:CG)</f>
        <v>4</v>
      </c>
      <c r="CF84">
        <f>SUMIF(DeadRaw!$B:$B,$B84,DeadRaw!CH:CH)</f>
        <v>4</v>
      </c>
      <c r="CG84">
        <f>SUMIF(DeadRaw!$B:$B,$B84,DeadRaw!CI:CI)</f>
        <v>4</v>
      </c>
      <c r="CH84">
        <f>SUMIF(DeadRaw!$B:$B,$B84,DeadRaw!CJ:CJ)</f>
        <v>4</v>
      </c>
      <c r="CI84">
        <f>SUMIF(DeadRaw!$B:$B,$B84,DeadRaw!CK:CK)</f>
        <v>5</v>
      </c>
      <c r="CJ84">
        <f>SUMIF(DeadRaw!$B:$B,$B84,DeadRaw!CL:CL)</f>
        <v>5</v>
      </c>
      <c r="CK84">
        <f>SUMIF(DeadRaw!$B:$B,$B84,DeadRaw!CM:CM)</f>
        <v>5</v>
      </c>
      <c r="CL84">
        <f>SUMIF(DeadRaw!$B:$B,$B84,DeadRaw!CN:CN)</f>
        <v>5</v>
      </c>
      <c r="CM84">
        <f>SUMIF(DeadRaw!$B:$B,$B84,DeadRaw!CO:CO)</f>
        <v>5</v>
      </c>
      <c r="CN84">
        <f>SUMIF(DeadRaw!$B:$B,$B84,DeadRaw!CP:CP)</f>
        <v>5</v>
      </c>
      <c r="CO84">
        <f>SUMIF(DeadRaw!$B:$B,$B84,DeadRaw!CQ:CQ)</f>
        <v>0</v>
      </c>
      <c r="CP84">
        <f>SUMIF(DeadRaw!$B:$B,$B84,DeadRaw!CR:CR)</f>
        <v>0</v>
      </c>
      <c r="CQ84">
        <f>SUMIF(DeadRaw!$B:$B,$B84,DeadRaw!CS:CS)</f>
        <v>0</v>
      </c>
      <c r="CR84">
        <f>SUMIF(DeadRaw!$B:$B,$B84,DeadRaw!CT:CT)</f>
        <v>0</v>
      </c>
      <c r="CS84">
        <f>SUMIF(DeadRaw!$B:$B,$B84,DeadRaw!CU:CU)</f>
        <v>0</v>
      </c>
      <c r="CT84">
        <f>SUMIF(DeadRaw!$B:$B,$B84,DeadRaw!CV:CV)</f>
        <v>0</v>
      </c>
      <c r="CU84">
        <f>SUMIF(DeadRaw!$B:$B,$B84,DeadRaw!CW:CW)</f>
        <v>0</v>
      </c>
      <c r="CV84">
        <f>SUMIF(DeadRaw!$B:$B,$B84,DeadRaw!CX:CX)</f>
        <v>0</v>
      </c>
      <c r="CW84">
        <f>SUMIF(DeadRaw!$B:$B,$B84,DeadRaw!CY:CY)</f>
        <v>0</v>
      </c>
      <c r="CX84">
        <f>SUMIF(DeadRaw!$B:$B,$B84,DeadRaw!CZ:CZ)</f>
        <v>0</v>
      </c>
      <c r="CY84">
        <f>SUMIF(DeadRaw!$B:$B,$B84,DeadRaw!DA:DA)</f>
        <v>0</v>
      </c>
      <c r="CZ84">
        <f>SUMIF(DeadRaw!$B:$B,$B84,DeadRaw!DB:DB)</f>
        <v>0</v>
      </c>
      <c r="DA84">
        <f>SUMIF(DeadRaw!$B:$B,$B84,DeadRaw!DC:DC)</f>
        <v>0</v>
      </c>
      <c r="DB84">
        <f>SUMIF(DeadRaw!$B:$B,$B84,DeadRaw!DD:DD)</f>
        <v>0</v>
      </c>
      <c r="DC84">
        <f>SUMIF(DeadRaw!$B:$B,$B84,DeadRaw!DE:DE)</f>
        <v>0</v>
      </c>
      <c r="DD84">
        <f>SUMIF(DeadRaw!$B:$B,$B84,DeadRaw!DF:DF)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4</v>
      </c>
      <c r="BV85">
        <f>SUMIF(DeadRaw!$B:$B,$B85,DeadRaw!BX:BX)</f>
        <v>6</v>
      </c>
      <c r="BW85">
        <f>SUMIF(DeadRaw!$B:$B,$B85,DeadRaw!BY:BY)</f>
        <v>6</v>
      </c>
      <c r="BX85">
        <f>SUMIF(DeadRaw!$B:$B,$B85,DeadRaw!BZ:BZ)</f>
        <v>7</v>
      </c>
      <c r="BY85">
        <f>SUMIF(DeadRaw!$B:$B,$B85,DeadRaw!CA:CA)</f>
        <v>7</v>
      </c>
      <c r="BZ85">
        <f>SUMIF(DeadRaw!$B:$B,$B85,DeadRaw!CB:CB)</f>
        <v>11</v>
      </c>
      <c r="CA85">
        <f>SUMIF(DeadRaw!$B:$B,$B85,DeadRaw!CC:CC)</f>
        <v>14</v>
      </c>
      <c r="CB85">
        <f>SUMIF(DeadRaw!$B:$B,$B85,DeadRaw!CD:CD)</f>
        <v>14</v>
      </c>
      <c r="CC85">
        <f>SUMIF(DeadRaw!$B:$B,$B85,DeadRaw!CE:CE)</f>
        <v>15</v>
      </c>
      <c r="CD85">
        <f>SUMIF(DeadRaw!$B:$B,$B85,DeadRaw!CF:CF)</f>
        <v>15</v>
      </c>
      <c r="CE85">
        <f>SUMIF(DeadRaw!$B:$B,$B85,DeadRaw!CG:CG)</f>
        <v>18</v>
      </c>
      <c r="CF85">
        <f>SUMIF(DeadRaw!$B:$B,$B85,DeadRaw!CH:CH)</f>
        <v>18</v>
      </c>
      <c r="CG85">
        <f>SUMIF(DeadRaw!$B:$B,$B85,DeadRaw!CI:CI)</f>
        <v>21</v>
      </c>
      <c r="CH85">
        <f>SUMIF(DeadRaw!$B:$B,$B85,DeadRaw!CJ:CJ)</f>
        <v>23</v>
      </c>
      <c r="CI85">
        <f>SUMIF(DeadRaw!$B:$B,$B85,DeadRaw!CK:CK)</f>
        <v>25</v>
      </c>
      <c r="CJ85">
        <f>SUMIF(DeadRaw!$B:$B,$B85,DeadRaw!CL:CL)</f>
        <v>30</v>
      </c>
      <c r="CK85">
        <f>SUMIF(DeadRaw!$B:$B,$B85,DeadRaw!CM:CM)</f>
        <v>30</v>
      </c>
      <c r="CL85">
        <f>SUMIF(DeadRaw!$B:$B,$B85,DeadRaw!CN:CN)</f>
        <v>30</v>
      </c>
      <c r="CM85">
        <f>SUMIF(DeadRaw!$B:$B,$B85,DeadRaw!CO:CO)</f>
        <v>33</v>
      </c>
      <c r="CN85">
        <f>SUMIF(DeadRaw!$B:$B,$B85,DeadRaw!CP:CP)</f>
        <v>36</v>
      </c>
      <c r="CO85">
        <f>SUMIF(DeadRaw!$B:$B,$B85,DeadRaw!CQ:CQ)</f>
        <v>0</v>
      </c>
      <c r="CP85">
        <f>SUMIF(DeadRaw!$B:$B,$B85,DeadRaw!CR:CR)</f>
        <v>0</v>
      </c>
      <c r="CQ85">
        <f>SUMIF(DeadRaw!$B:$B,$B85,DeadRaw!CS:CS)</f>
        <v>0</v>
      </c>
      <c r="CR85">
        <f>SUMIF(DeadRaw!$B:$B,$B85,DeadRaw!CT:CT)</f>
        <v>0</v>
      </c>
      <c r="CS85">
        <f>SUMIF(DeadRaw!$B:$B,$B85,DeadRaw!CU:CU)</f>
        <v>0</v>
      </c>
      <c r="CT85">
        <f>SUMIF(DeadRaw!$B:$B,$B85,DeadRaw!CV:CV)</f>
        <v>0</v>
      </c>
      <c r="CU85">
        <f>SUMIF(DeadRaw!$B:$B,$B85,DeadRaw!CW:CW)</f>
        <v>0</v>
      </c>
      <c r="CV85">
        <f>SUMIF(DeadRaw!$B:$B,$B85,DeadRaw!CX:CX)</f>
        <v>0</v>
      </c>
      <c r="CW85">
        <f>SUMIF(DeadRaw!$B:$B,$B85,DeadRaw!CY:CY)</f>
        <v>0</v>
      </c>
      <c r="CX85">
        <f>SUMIF(DeadRaw!$B:$B,$B85,DeadRaw!CZ:CZ)</f>
        <v>0</v>
      </c>
      <c r="CY85">
        <f>SUMIF(DeadRaw!$B:$B,$B85,DeadRaw!DA:DA)</f>
        <v>0</v>
      </c>
      <c r="CZ85">
        <f>SUMIF(DeadRaw!$B:$B,$B85,DeadRaw!DB:DB)</f>
        <v>0</v>
      </c>
      <c r="DA85">
        <f>SUMIF(DeadRaw!$B:$B,$B85,DeadRaw!DC:DC)</f>
        <v>0</v>
      </c>
      <c r="DB85">
        <f>SUMIF(DeadRaw!$B:$B,$B85,DeadRaw!DD:DD)</f>
        <v>0</v>
      </c>
      <c r="DC85">
        <f>SUMIF(DeadRaw!$B:$B,$B85,DeadRaw!DE:DE)</f>
        <v>0</v>
      </c>
      <c r="DD85">
        <f>SUMIF(DeadRaw!$B:$B,$B85,DeadRaw!DF:DF)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39</v>
      </c>
      <c r="BV86">
        <f>SUMIF(DeadRaw!$B:$B,$B86,DeadRaw!BX:BX)</f>
        <v>44</v>
      </c>
      <c r="BW86">
        <f>SUMIF(DeadRaw!$B:$B,$B86,DeadRaw!BY:BY)</f>
        <v>48</v>
      </c>
      <c r="BX86">
        <f>SUMIF(DeadRaw!$B:$B,$B86,DeadRaw!BZ:BZ)</f>
        <v>59</v>
      </c>
      <c r="BY86">
        <f>SUMIF(DeadRaw!$B:$B,$B86,DeadRaw!CA:CA)</f>
        <v>70</v>
      </c>
      <c r="BZ86">
        <f>SUMIF(DeadRaw!$B:$B,$B86,DeadRaw!CB:CB)</f>
        <v>80</v>
      </c>
      <c r="CA86">
        <f>SUMIF(DeadRaw!$B:$B,$B86,DeadRaw!CC:CC)</f>
        <v>90</v>
      </c>
      <c r="CB86">
        <f>SUMIF(DeadRaw!$B:$B,$B86,DeadRaw!CD:CD)</f>
        <v>93</v>
      </c>
      <c r="CC86">
        <f>SUMIF(DeadRaw!$B:$B,$B86,DeadRaw!CE:CE)</f>
        <v>97</v>
      </c>
      <c r="CD86">
        <f>SUMIF(DeadRaw!$B:$B,$B86,DeadRaw!CF:CF)</f>
        <v>107</v>
      </c>
      <c r="CE86">
        <f>SUMIF(DeadRaw!$B:$B,$B86,DeadRaw!CG:CG)</f>
        <v>111</v>
      </c>
      <c r="CF86">
        <f>SUMIF(DeadRaw!$B:$B,$B86,DeadRaw!CH:CH)</f>
        <v>118</v>
      </c>
      <c r="CG86">
        <f>SUMIF(DeadRaw!$B:$B,$B86,DeadRaw!CI:CI)</f>
        <v>126</v>
      </c>
      <c r="CH86">
        <f>SUMIF(DeadRaw!$B:$B,$B86,DeadRaw!CJ:CJ)</f>
        <v>126</v>
      </c>
      <c r="CI86">
        <f>SUMIF(DeadRaw!$B:$B,$B86,DeadRaw!CK:CK)</f>
        <v>127</v>
      </c>
      <c r="CJ86">
        <f>SUMIF(DeadRaw!$B:$B,$B86,DeadRaw!CL:CL)</f>
        <v>130</v>
      </c>
      <c r="CK86">
        <f>SUMIF(DeadRaw!$B:$B,$B86,DeadRaw!CM:CM)</f>
        <v>135</v>
      </c>
      <c r="CL86">
        <f>SUMIF(DeadRaw!$B:$B,$B86,DeadRaw!CN:CN)</f>
        <v>137</v>
      </c>
      <c r="CM86">
        <f>SUMIF(DeadRaw!$B:$B,$B86,DeadRaw!CO:CO)</f>
        <v>141</v>
      </c>
      <c r="CN86">
        <f>SUMIF(DeadRaw!$B:$B,$B86,DeadRaw!CP:CP)</f>
        <v>143</v>
      </c>
      <c r="CO86">
        <f>SUMIF(DeadRaw!$B:$B,$B86,DeadRaw!CQ:CQ)</f>
        <v>0</v>
      </c>
      <c r="CP86">
        <f>SUMIF(DeadRaw!$B:$B,$B86,DeadRaw!CR:CR)</f>
        <v>0</v>
      </c>
      <c r="CQ86">
        <f>SUMIF(DeadRaw!$B:$B,$B86,DeadRaw!CS:CS)</f>
        <v>0</v>
      </c>
      <c r="CR86">
        <f>SUMIF(DeadRaw!$B:$B,$B86,DeadRaw!CT:CT)</f>
        <v>0</v>
      </c>
      <c r="CS86">
        <f>SUMIF(DeadRaw!$B:$B,$B86,DeadRaw!CU:CU)</f>
        <v>0</v>
      </c>
      <c r="CT86">
        <f>SUMIF(DeadRaw!$B:$B,$B86,DeadRaw!CV:CV)</f>
        <v>0</v>
      </c>
      <c r="CU86">
        <f>SUMIF(DeadRaw!$B:$B,$B86,DeadRaw!CW:CW)</f>
        <v>0</v>
      </c>
      <c r="CV86">
        <f>SUMIF(DeadRaw!$B:$B,$B86,DeadRaw!CX:CX)</f>
        <v>0</v>
      </c>
      <c r="CW86">
        <f>SUMIF(DeadRaw!$B:$B,$B86,DeadRaw!CY:CY)</f>
        <v>0</v>
      </c>
      <c r="CX86">
        <f>SUMIF(DeadRaw!$B:$B,$B86,DeadRaw!CZ:CZ)</f>
        <v>0</v>
      </c>
      <c r="CY86">
        <f>SUMIF(DeadRaw!$B:$B,$B86,DeadRaw!DA:DA)</f>
        <v>0</v>
      </c>
      <c r="CZ86">
        <f>SUMIF(DeadRaw!$B:$B,$B86,DeadRaw!DB:DB)</f>
        <v>0</v>
      </c>
      <c r="DA86">
        <f>SUMIF(DeadRaw!$B:$B,$B86,DeadRaw!DC:DC)</f>
        <v>0</v>
      </c>
      <c r="DB86">
        <f>SUMIF(DeadRaw!$B:$B,$B86,DeadRaw!DD:DD)</f>
        <v>0</v>
      </c>
      <c r="DC86">
        <f>SUMIF(DeadRaw!$B:$B,$B86,DeadRaw!DE:DE)</f>
        <v>0</v>
      </c>
      <c r="DD86">
        <f>SUMIF(DeadRaw!$B:$B,$B86,DeadRaw!DF:DF)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8</v>
      </c>
      <c r="BV87">
        <f>SUMIF(DeadRaw!$B:$B,$B87,DeadRaw!BX:BX)</f>
        <v>9</v>
      </c>
      <c r="BW87">
        <f>SUMIF(DeadRaw!$B:$B,$B87,DeadRaw!BY:BY)</f>
        <v>9</v>
      </c>
      <c r="BX87">
        <f>SUMIF(DeadRaw!$B:$B,$B87,DeadRaw!BZ:BZ)</f>
        <v>11</v>
      </c>
      <c r="BY87">
        <f>SUMIF(DeadRaw!$B:$B,$B87,DeadRaw!CA:CA)</f>
        <v>13</v>
      </c>
      <c r="BZ87">
        <f>SUMIF(DeadRaw!$B:$B,$B87,DeadRaw!CB:CB)</f>
        <v>15</v>
      </c>
      <c r="CA87">
        <f>SUMIF(DeadRaw!$B:$B,$B87,DeadRaw!CC:CC)</f>
        <v>15</v>
      </c>
      <c r="CB87">
        <f>SUMIF(DeadRaw!$B:$B,$B87,DeadRaw!CD:CD)</f>
        <v>15</v>
      </c>
      <c r="CC87">
        <f>SUMIF(DeadRaw!$B:$B,$B87,DeadRaw!CE:CE)</f>
        <v>16</v>
      </c>
      <c r="CD87">
        <f>SUMIF(DeadRaw!$B:$B,$B87,DeadRaw!CF:CF)</f>
        <v>22</v>
      </c>
      <c r="CE87">
        <f>SUMIF(DeadRaw!$B:$B,$B87,DeadRaw!CG:CG)</f>
        <v>23</v>
      </c>
      <c r="CF87">
        <f>SUMIF(DeadRaw!$B:$B,$B87,DeadRaw!CH:CH)</f>
        <v>23</v>
      </c>
      <c r="CG87">
        <f>SUMIF(DeadRaw!$B:$B,$B87,DeadRaw!CI:CI)</f>
        <v>24</v>
      </c>
      <c r="CH87">
        <f>SUMIF(DeadRaw!$B:$B,$B87,DeadRaw!CJ:CJ)</f>
        <v>29</v>
      </c>
      <c r="CI87">
        <f>SUMIF(DeadRaw!$B:$B,$B87,DeadRaw!CK:CK)</f>
        <v>30</v>
      </c>
      <c r="CJ87">
        <f>SUMIF(DeadRaw!$B:$B,$B87,DeadRaw!CL:CL)</f>
        <v>32</v>
      </c>
      <c r="CK87">
        <f>SUMIF(DeadRaw!$B:$B,$B87,DeadRaw!CM:CM)</f>
        <v>33</v>
      </c>
      <c r="CL87">
        <f>SUMIF(DeadRaw!$B:$B,$B87,DeadRaw!CN:CN)</f>
        <v>33</v>
      </c>
      <c r="CM87">
        <f>SUMIF(DeadRaw!$B:$B,$B87,DeadRaw!CO:CO)</f>
        <v>35</v>
      </c>
      <c r="CN87">
        <f>SUMIF(DeadRaw!$B:$B,$B87,DeadRaw!CP:CP)</f>
        <v>37</v>
      </c>
      <c r="CO87">
        <f>SUMIF(DeadRaw!$B:$B,$B87,DeadRaw!CQ:CQ)</f>
        <v>0</v>
      </c>
      <c r="CP87">
        <f>SUMIF(DeadRaw!$B:$B,$B87,DeadRaw!CR:CR)</f>
        <v>0</v>
      </c>
      <c r="CQ87">
        <f>SUMIF(DeadRaw!$B:$B,$B87,DeadRaw!CS:CS)</f>
        <v>0</v>
      </c>
      <c r="CR87">
        <f>SUMIF(DeadRaw!$B:$B,$B87,DeadRaw!CT:CT)</f>
        <v>0</v>
      </c>
      <c r="CS87">
        <f>SUMIF(DeadRaw!$B:$B,$B87,DeadRaw!CU:CU)</f>
        <v>0</v>
      </c>
      <c r="CT87">
        <f>SUMIF(DeadRaw!$B:$B,$B87,DeadRaw!CV:CV)</f>
        <v>0</v>
      </c>
      <c r="CU87">
        <f>SUMIF(DeadRaw!$B:$B,$B87,DeadRaw!CW:CW)</f>
        <v>0</v>
      </c>
      <c r="CV87">
        <f>SUMIF(DeadRaw!$B:$B,$B87,DeadRaw!CX:CX)</f>
        <v>0</v>
      </c>
      <c r="CW87">
        <f>SUMIF(DeadRaw!$B:$B,$B87,DeadRaw!CY:CY)</f>
        <v>0</v>
      </c>
      <c r="CX87">
        <f>SUMIF(DeadRaw!$B:$B,$B87,DeadRaw!CZ:CZ)</f>
        <v>0</v>
      </c>
      <c r="CY87">
        <f>SUMIF(DeadRaw!$B:$B,$B87,DeadRaw!DA:DA)</f>
        <v>0</v>
      </c>
      <c r="CZ87">
        <f>SUMIF(DeadRaw!$B:$B,$B87,DeadRaw!DB:DB)</f>
        <v>0</v>
      </c>
      <c r="DA87">
        <f>SUMIF(DeadRaw!$B:$B,$B87,DeadRaw!DC:DC)</f>
        <v>0</v>
      </c>
      <c r="DB87">
        <f>SUMIF(DeadRaw!$B:$B,$B87,DeadRaw!DD:DD)</f>
        <v>0</v>
      </c>
      <c r="DC87">
        <f>SUMIF(DeadRaw!$B:$B,$B87,DeadRaw!DE:DE)</f>
        <v>0</v>
      </c>
      <c r="DD87">
        <f>SUMIF(DeadRaw!$B:$B,$B87,DeadRaw!DF:DF)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5</v>
      </c>
      <c r="BV88">
        <f>SUMIF(DeadRaw!$B:$B,$B88,DeadRaw!BX:BX)</f>
        <v>6</v>
      </c>
      <c r="BW88">
        <f>SUMIF(DeadRaw!$B:$B,$B88,DeadRaw!BY:BY)</f>
        <v>8</v>
      </c>
      <c r="BX88">
        <f>SUMIF(DeadRaw!$B:$B,$B88,DeadRaw!BZ:BZ)</f>
        <v>12</v>
      </c>
      <c r="BY88">
        <f>SUMIF(DeadRaw!$B:$B,$B88,DeadRaw!CA:CA)</f>
        <v>15</v>
      </c>
      <c r="BZ88">
        <f>SUMIF(DeadRaw!$B:$B,$B88,DeadRaw!CB:CB)</f>
        <v>19</v>
      </c>
      <c r="CA88">
        <f>SUMIF(DeadRaw!$B:$B,$B88,DeadRaw!CC:CC)</f>
        <v>22</v>
      </c>
      <c r="CB88">
        <f>SUMIF(DeadRaw!$B:$B,$B88,DeadRaw!CD:CD)</f>
        <v>27</v>
      </c>
      <c r="CC88">
        <f>SUMIF(DeadRaw!$B:$B,$B88,DeadRaw!CE:CE)</f>
        <v>29</v>
      </c>
      <c r="CD88">
        <f>SUMIF(DeadRaw!$B:$B,$B88,DeadRaw!CF:CF)</f>
        <v>29</v>
      </c>
      <c r="CE88">
        <f>SUMIF(DeadRaw!$B:$B,$B88,DeadRaw!CG:CG)</f>
        <v>30</v>
      </c>
      <c r="CF88">
        <f>SUMIF(DeadRaw!$B:$B,$B88,DeadRaw!CH:CH)</f>
        <v>31</v>
      </c>
      <c r="CG88">
        <f>SUMIF(DeadRaw!$B:$B,$B88,DeadRaw!CI:CI)</f>
        <v>35</v>
      </c>
      <c r="CH88">
        <f>SUMIF(DeadRaw!$B:$B,$B88,DeadRaw!CJ:CJ)</f>
        <v>40</v>
      </c>
      <c r="CI88">
        <f>SUMIF(DeadRaw!$B:$B,$B88,DeadRaw!CK:CK)</f>
        <v>46</v>
      </c>
      <c r="CJ88">
        <f>SUMIF(DeadRaw!$B:$B,$B88,DeadRaw!CL:CL)</f>
        <v>54</v>
      </c>
      <c r="CK88">
        <f>SUMIF(DeadRaw!$B:$B,$B88,DeadRaw!CM:CM)</f>
        <v>56</v>
      </c>
      <c r="CL88">
        <f>SUMIF(DeadRaw!$B:$B,$B88,DeadRaw!CN:CN)</f>
        <v>57</v>
      </c>
      <c r="CM88">
        <f>SUMIF(DeadRaw!$B:$B,$B88,DeadRaw!CO:CO)</f>
        <v>67</v>
      </c>
      <c r="CN88">
        <f>SUMIF(DeadRaw!$B:$B,$B88,DeadRaw!CP:CP)</f>
        <v>70</v>
      </c>
      <c r="CO88">
        <f>SUMIF(DeadRaw!$B:$B,$B88,DeadRaw!CQ:CQ)</f>
        <v>0</v>
      </c>
      <c r="CP88">
        <f>SUMIF(DeadRaw!$B:$B,$B88,DeadRaw!CR:CR)</f>
        <v>0</v>
      </c>
      <c r="CQ88">
        <f>SUMIF(DeadRaw!$B:$B,$B88,DeadRaw!CS:CS)</f>
        <v>0</v>
      </c>
      <c r="CR88">
        <f>SUMIF(DeadRaw!$B:$B,$B88,DeadRaw!CT:CT)</f>
        <v>0</v>
      </c>
      <c r="CS88">
        <f>SUMIF(DeadRaw!$B:$B,$B88,DeadRaw!CU:CU)</f>
        <v>0</v>
      </c>
      <c r="CT88">
        <f>SUMIF(DeadRaw!$B:$B,$B88,DeadRaw!CV:CV)</f>
        <v>0</v>
      </c>
      <c r="CU88">
        <f>SUMIF(DeadRaw!$B:$B,$B88,DeadRaw!CW:CW)</f>
        <v>0</v>
      </c>
      <c r="CV88">
        <f>SUMIF(DeadRaw!$B:$B,$B88,DeadRaw!CX:CX)</f>
        <v>0</v>
      </c>
      <c r="CW88">
        <f>SUMIF(DeadRaw!$B:$B,$B88,DeadRaw!CY:CY)</f>
        <v>0</v>
      </c>
      <c r="CX88">
        <f>SUMIF(DeadRaw!$B:$B,$B88,DeadRaw!CZ:CZ)</f>
        <v>0</v>
      </c>
      <c r="CY88">
        <f>SUMIF(DeadRaw!$B:$B,$B88,DeadRaw!DA:DA)</f>
        <v>0</v>
      </c>
      <c r="CZ88">
        <f>SUMIF(DeadRaw!$B:$B,$B88,DeadRaw!DB:DB)</f>
        <v>0</v>
      </c>
      <c r="DA88">
        <f>SUMIF(DeadRaw!$B:$B,$B88,DeadRaw!DC:DC)</f>
        <v>0</v>
      </c>
      <c r="DB88">
        <f>SUMIF(DeadRaw!$B:$B,$B88,DeadRaw!DD:DD)</f>
        <v>0</v>
      </c>
      <c r="DC88">
        <f>SUMIF(DeadRaw!$B:$B,$B88,DeadRaw!DE:DE)</f>
        <v>0</v>
      </c>
      <c r="DD88">
        <f>SUMIF(DeadRaw!$B:$B,$B88,DeadRaw!DF:DF)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3</v>
      </c>
      <c r="BV89">
        <f>SUMIF(DeadRaw!$B:$B,$B89,DeadRaw!BX:BX)</f>
        <v>3</v>
      </c>
      <c r="BW89">
        <f>SUMIF(DeadRaw!$B:$B,$B89,DeadRaw!BY:BY)</f>
        <v>3</v>
      </c>
      <c r="BX89">
        <f>SUMIF(DeadRaw!$B:$B,$B89,DeadRaw!BZ:BZ)</f>
        <v>3</v>
      </c>
      <c r="BY89">
        <f>SUMIF(DeadRaw!$B:$B,$B89,DeadRaw!CA:CA)</f>
        <v>3</v>
      </c>
      <c r="BZ89">
        <f>SUMIF(DeadRaw!$B:$B,$B89,DeadRaw!CB:CB)</f>
        <v>5</v>
      </c>
      <c r="CA89">
        <f>SUMIF(DeadRaw!$B:$B,$B89,DeadRaw!CC:CC)</f>
        <v>5</v>
      </c>
      <c r="CB89">
        <f>SUMIF(DeadRaw!$B:$B,$B89,DeadRaw!CD:CD)</f>
        <v>5</v>
      </c>
      <c r="CC89">
        <f>SUMIF(DeadRaw!$B:$B,$B89,DeadRaw!CE:CE)</f>
        <v>5</v>
      </c>
      <c r="CD89">
        <f>SUMIF(DeadRaw!$B:$B,$B89,DeadRaw!CF:CF)</f>
        <v>6</v>
      </c>
      <c r="CE89">
        <f>SUMIF(DeadRaw!$B:$B,$B89,DeadRaw!CG:CG)</f>
        <v>6</v>
      </c>
      <c r="CF89">
        <f>SUMIF(DeadRaw!$B:$B,$B89,DeadRaw!CH:CH)</f>
        <v>6</v>
      </c>
      <c r="CG89">
        <f>SUMIF(DeadRaw!$B:$B,$B89,DeadRaw!CI:CI)</f>
        <v>6</v>
      </c>
      <c r="CH89">
        <f>SUMIF(DeadRaw!$B:$B,$B89,DeadRaw!CJ:CJ)</f>
        <v>7</v>
      </c>
      <c r="CI89">
        <f>SUMIF(DeadRaw!$B:$B,$B89,DeadRaw!CK:CK)</f>
        <v>8</v>
      </c>
      <c r="CJ89">
        <f>SUMIF(DeadRaw!$B:$B,$B89,DeadRaw!CL:CL)</f>
        <v>8</v>
      </c>
      <c r="CK89">
        <f>SUMIF(DeadRaw!$B:$B,$B89,DeadRaw!CM:CM)</f>
        <v>8</v>
      </c>
      <c r="CL89">
        <f>SUMIF(DeadRaw!$B:$B,$B89,DeadRaw!CN:CN)</f>
        <v>8</v>
      </c>
      <c r="CM89">
        <f>SUMIF(DeadRaw!$B:$B,$B89,DeadRaw!CO:CO)</f>
        <v>8</v>
      </c>
      <c r="CN89">
        <f>SUMIF(DeadRaw!$B:$B,$B89,DeadRaw!CP:CP)</f>
        <v>8</v>
      </c>
      <c r="CO89">
        <f>SUMIF(DeadRaw!$B:$B,$B89,DeadRaw!CQ:CQ)</f>
        <v>0</v>
      </c>
      <c r="CP89">
        <f>SUMIF(DeadRaw!$B:$B,$B89,DeadRaw!CR:CR)</f>
        <v>0</v>
      </c>
      <c r="CQ89">
        <f>SUMIF(DeadRaw!$B:$B,$B89,DeadRaw!CS:CS)</f>
        <v>0</v>
      </c>
      <c r="CR89">
        <f>SUMIF(DeadRaw!$B:$B,$B89,DeadRaw!CT:CT)</f>
        <v>0</v>
      </c>
      <c r="CS89">
        <f>SUMIF(DeadRaw!$B:$B,$B89,DeadRaw!CU:CU)</f>
        <v>0</v>
      </c>
      <c r="CT89">
        <f>SUMIF(DeadRaw!$B:$B,$B89,DeadRaw!CV:CV)</f>
        <v>0</v>
      </c>
      <c r="CU89">
        <f>SUMIF(DeadRaw!$B:$B,$B89,DeadRaw!CW:CW)</f>
        <v>0</v>
      </c>
      <c r="CV89">
        <f>SUMIF(DeadRaw!$B:$B,$B89,DeadRaw!CX:CX)</f>
        <v>0</v>
      </c>
      <c r="CW89">
        <f>SUMIF(DeadRaw!$B:$B,$B89,DeadRaw!CY:CY)</f>
        <v>0</v>
      </c>
      <c r="CX89">
        <f>SUMIF(DeadRaw!$B:$B,$B89,DeadRaw!CZ:CZ)</f>
        <v>0</v>
      </c>
      <c r="CY89">
        <f>SUMIF(DeadRaw!$B:$B,$B89,DeadRaw!DA:DA)</f>
        <v>0</v>
      </c>
      <c r="CZ89">
        <f>SUMIF(DeadRaw!$B:$B,$B89,DeadRaw!DB:DB)</f>
        <v>0</v>
      </c>
      <c r="DA89">
        <f>SUMIF(DeadRaw!$B:$B,$B89,DeadRaw!DC:DC)</f>
        <v>0</v>
      </c>
      <c r="DB89">
        <f>SUMIF(DeadRaw!$B:$B,$B89,DeadRaw!DD:DD)</f>
        <v>0</v>
      </c>
      <c r="DC89">
        <f>SUMIF(DeadRaw!$B:$B,$B89,DeadRaw!DE:DE)</f>
        <v>0</v>
      </c>
      <c r="DD89">
        <f>SUMIF(DeadRaw!$B:$B,$B89,DeadRaw!DF:DF)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3</v>
      </c>
      <c r="BV90">
        <f>SUMIF(DeadRaw!$B:$B,$B90,DeadRaw!BX:BX)</f>
        <v>4</v>
      </c>
      <c r="BW90">
        <f>SUMIF(DeadRaw!$B:$B,$B90,DeadRaw!BY:BY)</f>
        <v>4</v>
      </c>
      <c r="BX90">
        <f>SUMIF(DeadRaw!$B:$B,$B90,DeadRaw!BZ:BZ)</f>
        <v>5</v>
      </c>
      <c r="BY90">
        <f>SUMIF(DeadRaw!$B:$B,$B90,DeadRaw!CA:CA)</f>
        <v>5</v>
      </c>
      <c r="BZ90">
        <f>SUMIF(DeadRaw!$B:$B,$B90,DeadRaw!CB:CB)</f>
        <v>5</v>
      </c>
      <c r="CA90">
        <f>SUMIF(DeadRaw!$B:$B,$B90,DeadRaw!CC:CC)</f>
        <v>6</v>
      </c>
      <c r="CB90">
        <f>SUMIF(DeadRaw!$B:$B,$B90,DeadRaw!CD:CD)</f>
        <v>7</v>
      </c>
      <c r="CC90">
        <f>SUMIF(DeadRaw!$B:$B,$B90,DeadRaw!CE:CE)</f>
        <v>7</v>
      </c>
      <c r="CD90">
        <f>SUMIF(DeadRaw!$B:$B,$B90,DeadRaw!CF:CF)</f>
        <v>7</v>
      </c>
      <c r="CE90">
        <f>SUMIF(DeadRaw!$B:$B,$B90,DeadRaw!CG:CG)</f>
        <v>7</v>
      </c>
      <c r="CF90">
        <f>SUMIF(DeadRaw!$B:$B,$B90,DeadRaw!CH:CH)</f>
        <v>7</v>
      </c>
      <c r="CG90">
        <f>SUMIF(DeadRaw!$B:$B,$B90,DeadRaw!CI:CI)</f>
        <v>7</v>
      </c>
      <c r="CH90">
        <f>SUMIF(DeadRaw!$B:$B,$B90,DeadRaw!CJ:CJ)</f>
        <v>7</v>
      </c>
      <c r="CI90">
        <f>SUMIF(DeadRaw!$B:$B,$B90,DeadRaw!CK:CK)</f>
        <v>7</v>
      </c>
      <c r="CJ90">
        <f>SUMIF(DeadRaw!$B:$B,$B90,DeadRaw!CL:CL)</f>
        <v>7</v>
      </c>
      <c r="CK90">
        <f>SUMIF(DeadRaw!$B:$B,$B90,DeadRaw!CM:CM)</f>
        <v>7</v>
      </c>
      <c r="CL90">
        <f>SUMIF(DeadRaw!$B:$B,$B90,DeadRaw!CN:CN)</f>
        <v>7</v>
      </c>
      <c r="CM90">
        <f>SUMIF(DeadRaw!$B:$B,$B90,DeadRaw!CO:CO)</f>
        <v>7</v>
      </c>
      <c r="CN90">
        <f>SUMIF(DeadRaw!$B:$B,$B90,DeadRaw!CP:CP)</f>
        <v>7</v>
      </c>
      <c r="CO90">
        <f>SUMIF(DeadRaw!$B:$B,$B90,DeadRaw!CQ:CQ)</f>
        <v>0</v>
      </c>
      <c r="CP90">
        <f>SUMIF(DeadRaw!$B:$B,$B90,DeadRaw!CR:CR)</f>
        <v>0</v>
      </c>
      <c r="CQ90">
        <f>SUMIF(DeadRaw!$B:$B,$B90,DeadRaw!CS:CS)</f>
        <v>0</v>
      </c>
      <c r="CR90">
        <f>SUMIF(DeadRaw!$B:$B,$B90,DeadRaw!CT:CT)</f>
        <v>0</v>
      </c>
      <c r="CS90">
        <f>SUMIF(DeadRaw!$B:$B,$B90,DeadRaw!CU:CU)</f>
        <v>0</v>
      </c>
      <c r="CT90">
        <f>SUMIF(DeadRaw!$B:$B,$B90,DeadRaw!CV:CV)</f>
        <v>0</v>
      </c>
      <c r="CU90">
        <f>SUMIF(DeadRaw!$B:$B,$B90,DeadRaw!CW:CW)</f>
        <v>0</v>
      </c>
      <c r="CV90">
        <f>SUMIF(DeadRaw!$B:$B,$B90,DeadRaw!CX:CX)</f>
        <v>0</v>
      </c>
      <c r="CW90">
        <f>SUMIF(DeadRaw!$B:$B,$B90,DeadRaw!CY:CY)</f>
        <v>0</v>
      </c>
      <c r="CX90">
        <f>SUMIF(DeadRaw!$B:$B,$B90,DeadRaw!CZ:CZ)</f>
        <v>0</v>
      </c>
      <c r="CY90">
        <f>SUMIF(DeadRaw!$B:$B,$B90,DeadRaw!DA:DA)</f>
        <v>0</v>
      </c>
      <c r="CZ90">
        <f>SUMIF(DeadRaw!$B:$B,$B90,DeadRaw!DB:DB)</f>
        <v>0</v>
      </c>
      <c r="DA90">
        <f>SUMIF(DeadRaw!$B:$B,$B90,DeadRaw!DC:DC)</f>
        <v>0</v>
      </c>
      <c r="DB90">
        <f>SUMIF(DeadRaw!$B:$B,$B90,DeadRaw!DD:DD)</f>
        <v>0</v>
      </c>
      <c r="DC90">
        <f>SUMIF(DeadRaw!$B:$B,$B90,DeadRaw!DE:DE)</f>
        <v>0</v>
      </c>
      <c r="DD90">
        <f>SUMIF(DeadRaw!$B:$B,$B90,DeadRaw!DF:DF)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  <c r="BV91">
        <f>SUMIF(DeadRaw!$B:$B,$B91,DeadRaw!BX:BX)</f>
        <v>0</v>
      </c>
      <c r="BW91">
        <f>SUMIF(DeadRaw!$B:$B,$B91,DeadRaw!BY:BY)</f>
        <v>0</v>
      </c>
      <c r="BX91">
        <f>SUMIF(DeadRaw!$B:$B,$B91,DeadRaw!BZ:BZ)</f>
        <v>0</v>
      </c>
      <c r="BY91">
        <f>SUMIF(DeadRaw!$B:$B,$B91,DeadRaw!CA:CA)</f>
        <v>0</v>
      </c>
      <c r="BZ91">
        <f>SUMIF(DeadRaw!$B:$B,$B91,DeadRaw!CB:CB)</f>
        <v>0</v>
      </c>
      <c r="CA91">
        <f>SUMIF(DeadRaw!$B:$B,$B91,DeadRaw!CC:CC)</f>
        <v>0</v>
      </c>
      <c r="CB91">
        <f>SUMIF(DeadRaw!$B:$B,$B91,DeadRaw!CD:CD)</f>
        <v>0</v>
      </c>
      <c r="CC91">
        <f>SUMIF(DeadRaw!$B:$B,$B91,DeadRaw!CE:CE)</f>
        <v>0</v>
      </c>
      <c r="CD91">
        <f>SUMIF(DeadRaw!$B:$B,$B91,DeadRaw!CF:CF)</f>
        <v>0</v>
      </c>
      <c r="CE91">
        <f>SUMIF(DeadRaw!$B:$B,$B91,DeadRaw!CG:CG)</f>
        <v>0</v>
      </c>
      <c r="CF91">
        <f>SUMIF(DeadRaw!$B:$B,$B91,DeadRaw!CH:CH)</f>
        <v>0</v>
      </c>
      <c r="CG91">
        <f>SUMIF(DeadRaw!$B:$B,$B91,DeadRaw!CI:CI)</f>
        <v>0</v>
      </c>
      <c r="CH91">
        <f>SUMIF(DeadRaw!$B:$B,$B91,DeadRaw!CJ:CJ)</f>
        <v>0</v>
      </c>
      <c r="CI91">
        <f>SUMIF(DeadRaw!$B:$B,$B91,DeadRaw!CK:CK)</f>
        <v>0</v>
      </c>
      <c r="CJ91">
        <f>SUMIF(DeadRaw!$B:$B,$B91,DeadRaw!CL:CL)</f>
        <v>0</v>
      </c>
      <c r="CK91">
        <f>SUMIF(DeadRaw!$B:$B,$B91,DeadRaw!CM:CM)</f>
        <v>0</v>
      </c>
      <c r="CL91">
        <f>SUMIF(DeadRaw!$B:$B,$B91,DeadRaw!CN:CN)</f>
        <v>0</v>
      </c>
      <c r="CM91">
        <f>SUMIF(DeadRaw!$B:$B,$B91,DeadRaw!CO:CO)</f>
        <v>0</v>
      </c>
      <c r="CN91">
        <f>SUMIF(DeadRaw!$B:$B,$B91,DeadRaw!CP:CP)</f>
        <v>0</v>
      </c>
      <c r="CO91">
        <f>SUMIF(DeadRaw!$B:$B,$B91,DeadRaw!CQ:CQ)</f>
        <v>0</v>
      </c>
      <c r="CP91">
        <f>SUMIF(DeadRaw!$B:$B,$B91,DeadRaw!CR:CR)</f>
        <v>0</v>
      </c>
      <c r="CQ91">
        <f>SUMIF(DeadRaw!$B:$B,$B91,DeadRaw!CS:CS)</f>
        <v>0</v>
      </c>
      <c r="CR91">
        <f>SUMIF(DeadRaw!$B:$B,$B91,DeadRaw!CT:CT)</f>
        <v>0</v>
      </c>
      <c r="CS91">
        <f>SUMIF(DeadRaw!$B:$B,$B91,DeadRaw!CU:CU)</f>
        <v>0</v>
      </c>
      <c r="CT91">
        <f>SUMIF(DeadRaw!$B:$B,$B91,DeadRaw!CV:CV)</f>
        <v>0</v>
      </c>
      <c r="CU91">
        <f>SUMIF(DeadRaw!$B:$B,$B91,DeadRaw!CW:CW)</f>
        <v>0</v>
      </c>
      <c r="CV91">
        <f>SUMIF(DeadRaw!$B:$B,$B91,DeadRaw!CX:CX)</f>
        <v>0</v>
      </c>
      <c r="CW91">
        <f>SUMIF(DeadRaw!$B:$B,$B91,DeadRaw!CY:CY)</f>
        <v>0</v>
      </c>
      <c r="CX91">
        <f>SUMIF(DeadRaw!$B:$B,$B91,DeadRaw!CZ:CZ)</f>
        <v>0</v>
      </c>
      <c r="CY91">
        <f>SUMIF(DeadRaw!$B:$B,$B91,DeadRaw!DA:DA)</f>
        <v>0</v>
      </c>
      <c r="CZ91">
        <f>SUMIF(DeadRaw!$B:$B,$B91,DeadRaw!DB:DB)</f>
        <v>0</v>
      </c>
      <c r="DA91">
        <f>SUMIF(DeadRaw!$B:$B,$B91,DeadRaw!DC:DC)</f>
        <v>0</v>
      </c>
      <c r="DB91">
        <f>SUMIF(DeadRaw!$B:$B,$B91,DeadRaw!DD:DD)</f>
        <v>0</v>
      </c>
      <c r="DC91">
        <f>SUMIF(DeadRaw!$B:$B,$B91,DeadRaw!DE:DE)</f>
        <v>0</v>
      </c>
      <c r="DD91">
        <f>SUMIF(DeadRaw!$B:$B,$B91,DeadRaw!DF:DF)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57</v>
      </c>
      <c r="BV92">
        <f>SUMIF(DeadRaw!$B:$B,$B92,DeadRaw!BX:BX)</f>
        <v>60</v>
      </c>
      <c r="BW92">
        <f>SUMIF(DeadRaw!$B:$B,$B92,DeadRaw!BY:BY)</f>
        <v>68</v>
      </c>
      <c r="BX92">
        <f>SUMIF(DeadRaw!$B:$B,$B92,DeadRaw!BZ:BZ)</f>
        <v>68</v>
      </c>
      <c r="BY92">
        <f>SUMIF(DeadRaw!$B:$B,$B92,DeadRaw!CA:CA)</f>
        <v>82</v>
      </c>
      <c r="BZ92">
        <f>SUMIF(DeadRaw!$B:$B,$B92,DeadRaw!CB:CB)</f>
        <v>86</v>
      </c>
      <c r="CA92">
        <f>SUMIF(DeadRaw!$B:$B,$B92,DeadRaw!CC:CC)</f>
        <v>98</v>
      </c>
      <c r="CB92">
        <f>SUMIF(DeadRaw!$B:$B,$B92,DeadRaw!CD:CD)</f>
        <v>108</v>
      </c>
      <c r="CC92">
        <f>SUMIF(DeadRaw!$B:$B,$B92,DeadRaw!CE:CE)</f>
        <v>118</v>
      </c>
      <c r="CD92">
        <f>SUMIF(DeadRaw!$B:$B,$B92,DeadRaw!CF:CF)</f>
        <v>126</v>
      </c>
      <c r="CE92">
        <f>SUMIF(DeadRaw!$B:$B,$B92,DeadRaw!CG:CG)</f>
        <v>135</v>
      </c>
      <c r="CF92">
        <f>SUMIF(DeadRaw!$B:$B,$B92,DeadRaw!CH:CH)</f>
        <v>173</v>
      </c>
      <c r="CG92">
        <f>SUMIF(DeadRaw!$B:$B,$B92,DeadRaw!CI:CI)</f>
        <v>177</v>
      </c>
      <c r="CH92">
        <f>SUMIF(DeadRaw!$B:$B,$B92,DeadRaw!CJ:CJ)</f>
        <v>183</v>
      </c>
      <c r="CI92">
        <f>SUMIF(DeadRaw!$B:$B,$B92,DeadRaw!CK:CK)</f>
        <v>189</v>
      </c>
      <c r="CJ92">
        <f>SUMIF(DeadRaw!$B:$B,$B92,DeadRaw!CL:CL)</f>
        <v>196</v>
      </c>
      <c r="CK92">
        <f>SUMIF(DeadRaw!$B:$B,$B92,DeadRaw!CM:CM)</f>
        <v>200</v>
      </c>
      <c r="CL92">
        <f>SUMIF(DeadRaw!$B:$B,$B92,DeadRaw!CN:CN)</f>
        <v>217</v>
      </c>
      <c r="CM92">
        <f>SUMIF(DeadRaw!$B:$B,$B92,DeadRaw!CO:CO)</f>
        <v>226</v>
      </c>
      <c r="CN92">
        <f>SUMIF(DeadRaw!$B:$B,$B92,DeadRaw!CP:CP)</f>
        <v>235</v>
      </c>
      <c r="CO92">
        <f>SUMIF(DeadRaw!$B:$B,$B92,DeadRaw!CQ:CQ)</f>
        <v>0</v>
      </c>
      <c r="CP92">
        <f>SUMIF(DeadRaw!$B:$B,$B92,DeadRaw!CR:CR)</f>
        <v>0</v>
      </c>
      <c r="CQ92">
        <f>SUMIF(DeadRaw!$B:$B,$B92,DeadRaw!CS:CS)</f>
        <v>0</v>
      </c>
      <c r="CR92">
        <f>SUMIF(DeadRaw!$B:$B,$B92,DeadRaw!CT:CT)</f>
        <v>0</v>
      </c>
      <c r="CS92">
        <f>SUMIF(DeadRaw!$B:$B,$B92,DeadRaw!CU:CU)</f>
        <v>0</v>
      </c>
      <c r="CT92">
        <f>SUMIF(DeadRaw!$B:$B,$B92,DeadRaw!CV:CV)</f>
        <v>0</v>
      </c>
      <c r="CU92">
        <f>SUMIF(DeadRaw!$B:$B,$B92,DeadRaw!CW:CW)</f>
        <v>0</v>
      </c>
      <c r="CV92">
        <f>SUMIF(DeadRaw!$B:$B,$B92,DeadRaw!CX:CX)</f>
        <v>0</v>
      </c>
      <c r="CW92">
        <f>SUMIF(DeadRaw!$B:$B,$B92,DeadRaw!CY:CY)</f>
        <v>0</v>
      </c>
      <c r="CX92">
        <f>SUMIF(DeadRaw!$B:$B,$B92,DeadRaw!CZ:CZ)</f>
        <v>0</v>
      </c>
      <c r="CY92">
        <f>SUMIF(DeadRaw!$B:$B,$B92,DeadRaw!DA:DA)</f>
        <v>0</v>
      </c>
      <c r="CZ92">
        <f>SUMIF(DeadRaw!$B:$B,$B92,DeadRaw!DB:DB)</f>
        <v>0</v>
      </c>
      <c r="DA92">
        <f>SUMIF(DeadRaw!$B:$B,$B92,DeadRaw!DC:DC)</f>
        <v>0</v>
      </c>
      <c r="DB92">
        <f>SUMIF(DeadRaw!$B:$B,$B92,DeadRaw!DD:DD)</f>
        <v>0</v>
      </c>
      <c r="DC92">
        <f>SUMIF(DeadRaw!$B:$B,$B92,DeadRaw!DE:DE)</f>
        <v>0</v>
      </c>
      <c r="DD92">
        <f>SUMIF(DeadRaw!$B:$B,$B92,DeadRaw!DF:DF)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  <c r="BV93">
        <f>SUMIF(DeadRaw!$B:$B,$B93,DeadRaw!BX:BX)</f>
        <v>0</v>
      </c>
      <c r="BW93">
        <f>SUMIF(DeadRaw!$B:$B,$B93,DeadRaw!BY:BY)</f>
        <v>0</v>
      </c>
      <c r="BX93">
        <f>SUMIF(DeadRaw!$B:$B,$B93,DeadRaw!BZ:BZ)</f>
        <v>0</v>
      </c>
      <c r="BY93">
        <f>SUMIF(DeadRaw!$B:$B,$B93,DeadRaw!CA:CA)</f>
        <v>0</v>
      </c>
      <c r="BZ93">
        <f>SUMIF(DeadRaw!$B:$B,$B93,DeadRaw!CB:CB)</f>
        <v>0</v>
      </c>
      <c r="CA93">
        <f>SUMIF(DeadRaw!$B:$B,$B93,DeadRaw!CC:CC)</f>
        <v>0</v>
      </c>
      <c r="CB93">
        <f>SUMIF(DeadRaw!$B:$B,$B93,DeadRaw!CD:CD)</f>
        <v>0</v>
      </c>
      <c r="CC93">
        <f>SUMIF(DeadRaw!$B:$B,$B93,DeadRaw!CE:CE)</f>
        <v>0</v>
      </c>
      <c r="CD93">
        <f>SUMIF(DeadRaw!$B:$B,$B93,DeadRaw!CF:CF)</f>
        <v>0</v>
      </c>
      <c r="CE93">
        <f>SUMIF(DeadRaw!$B:$B,$B93,DeadRaw!CG:CG)</f>
        <v>0</v>
      </c>
      <c r="CF93">
        <f>SUMIF(DeadRaw!$B:$B,$B93,DeadRaw!CH:CH)</f>
        <v>0</v>
      </c>
      <c r="CG93">
        <f>SUMIF(DeadRaw!$B:$B,$B93,DeadRaw!CI:CI)</f>
        <v>0</v>
      </c>
      <c r="CH93">
        <f>SUMIF(DeadRaw!$B:$B,$B93,DeadRaw!CJ:CJ)</f>
        <v>0</v>
      </c>
      <c r="CI93">
        <f>SUMIF(DeadRaw!$B:$B,$B93,DeadRaw!CK:CK)</f>
        <v>0</v>
      </c>
      <c r="CJ93">
        <f>SUMIF(DeadRaw!$B:$B,$B93,DeadRaw!CL:CL)</f>
        <v>0</v>
      </c>
      <c r="CK93">
        <f>SUMIF(DeadRaw!$B:$B,$B93,DeadRaw!CM:CM)</f>
        <v>0</v>
      </c>
      <c r="CL93">
        <f>SUMIF(DeadRaw!$B:$B,$B93,DeadRaw!CN:CN)</f>
        <v>0</v>
      </c>
      <c r="CM93">
        <f>SUMIF(DeadRaw!$B:$B,$B93,DeadRaw!CO:CO)</f>
        <v>0</v>
      </c>
      <c r="CN93">
        <f>SUMIF(DeadRaw!$B:$B,$B93,DeadRaw!CP:CP)</f>
        <v>0</v>
      </c>
      <c r="CO93">
        <f>SUMIF(DeadRaw!$B:$B,$B93,DeadRaw!CQ:CQ)</f>
        <v>0</v>
      </c>
      <c r="CP93">
        <f>SUMIF(DeadRaw!$B:$B,$B93,DeadRaw!CR:CR)</f>
        <v>0</v>
      </c>
      <c r="CQ93">
        <f>SUMIF(DeadRaw!$B:$B,$B93,DeadRaw!CS:CS)</f>
        <v>0</v>
      </c>
      <c r="CR93">
        <f>SUMIF(DeadRaw!$B:$B,$B93,DeadRaw!CT:CT)</f>
        <v>0</v>
      </c>
      <c r="CS93">
        <f>SUMIF(DeadRaw!$B:$B,$B93,DeadRaw!CU:CU)</f>
        <v>0</v>
      </c>
      <c r="CT93">
        <f>SUMIF(DeadRaw!$B:$B,$B93,DeadRaw!CV:CV)</f>
        <v>0</v>
      </c>
      <c r="CU93">
        <f>SUMIF(DeadRaw!$B:$B,$B93,DeadRaw!CW:CW)</f>
        <v>0</v>
      </c>
      <c r="CV93">
        <f>SUMIF(DeadRaw!$B:$B,$B93,DeadRaw!CX:CX)</f>
        <v>0</v>
      </c>
      <c r="CW93">
        <f>SUMIF(DeadRaw!$B:$B,$B93,DeadRaw!CY:CY)</f>
        <v>0</v>
      </c>
      <c r="CX93">
        <f>SUMIF(DeadRaw!$B:$B,$B93,DeadRaw!CZ:CZ)</f>
        <v>0</v>
      </c>
      <c r="CY93">
        <f>SUMIF(DeadRaw!$B:$B,$B93,DeadRaw!DA:DA)</f>
        <v>0</v>
      </c>
      <c r="CZ93">
        <f>SUMIF(DeadRaw!$B:$B,$B93,DeadRaw!DB:DB)</f>
        <v>0</v>
      </c>
      <c r="DA93">
        <f>SUMIF(DeadRaw!$B:$B,$B93,DeadRaw!DC:DC)</f>
        <v>0</v>
      </c>
      <c r="DB93">
        <f>SUMIF(DeadRaw!$B:$B,$B93,DeadRaw!DD:DD)</f>
        <v>0</v>
      </c>
      <c r="DC93">
        <f>SUMIF(DeadRaw!$B:$B,$B93,DeadRaw!DE:DE)</f>
        <v>0</v>
      </c>
      <c r="DD93">
        <f>SUMIF(DeadRaw!$B:$B,$B93,DeadRaw!DF:DF)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1</v>
      </c>
      <c r="BV94">
        <f>SUMIF(DeadRaw!$B:$B,$B94,DeadRaw!BX:BX)</f>
        <v>1</v>
      </c>
      <c r="BW94">
        <f>SUMIF(DeadRaw!$B:$B,$B94,DeadRaw!BY:BY)</f>
        <v>1</v>
      </c>
      <c r="BX94">
        <f>SUMIF(DeadRaw!$B:$B,$B94,DeadRaw!BZ:BZ)</f>
        <v>1</v>
      </c>
      <c r="BY94">
        <f>SUMIF(DeadRaw!$B:$B,$B94,DeadRaw!CA:CA)</f>
        <v>1</v>
      </c>
      <c r="BZ94">
        <f>SUMIF(DeadRaw!$B:$B,$B94,DeadRaw!CB:CB)</f>
        <v>1</v>
      </c>
      <c r="CA94">
        <f>SUMIF(DeadRaw!$B:$B,$B94,DeadRaw!CC:CC)</f>
        <v>1</v>
      </c>
      <c r="CB94">
        <f>SUMIF(DeadRaw!$B:$B,$B94,DeadRaw!CD:CD)</f>
        <v>1</v>
      </c>
      <c r="CC94">
        <f>SUMIF(DeadRaw!$B:$B,$B94,DeadRaw!CE:CE)</f>
        <v>1</v>
      </c>
      <c r="CD94">
        <f>SUMIF(DeadRaw!$B:$B,$B94,DeadRaw!CF:CF)</f>
        <v>2</v>
      </c>
      <c r="CE94">
        <f>SUMIF(DeadRaw!$B:$B,$B94,DeadRaw!CG:CG)</f>
        <v>4</v>
      </c>
      <c r="CF94">
        <f>SUMIF(DeadRaw!$B:$B,$B94,DeadRaw!CH:CH)</f>
        <v>4</v>
      </c>
      <c r="CG94">
        <f>SUMIF(DeadRaw!$B:$B,$B94,DeadRaw!CI:CI)</f>
        <v>5</v>
      </c>
      <c r="CH94">
        <f>SUMIF(DeadRaw!$B:$B,$B94,DeadRaw!CJ:CJ)</f>
        <v>9</v>
      </c>
      <c r="CI94">
        <f>SUMIF(DeadRaw!$B:$B,$B94,DeadRaw!CK:CK)</f>
        <v>9</v>
      </c>
      <c r="CJ94">
        <f>SUMIF(DeadRaw!$B:$B,$B94,DeadRaw!CL:CL)</f>
        <v>9</v>
      </c>
      <c r="CK94">
        <f>SUMIF(DeadRaw!$B:$B,$B94,DeadRaw!CM:CM)</f>
        <v>11</v>
      </c>
      <c r="CL94">
        <f>SUMIF(DeadRaw!$B:$B,$B94,DeadRaw!CN:CN)</f>
        <v>11</v>
      </c>
      <c r="CM94">
        <f>SUMIF(DeadRaw!$B:$B,$B94,DeadRaw!CO:CO)</f>
        <v>12</v>
      </c>
      <c r="CN94">
        <f>SUMIF(DeadRaw!$B:$B,$B94,DeadRaw!CP:CP)</f>
        <v>12</v>
      </c>
      <c r="CO94">
        <f>SUMIF(DeadRaw!$B:$B,$B94,DeadRaw!CQ:CQ)</f>
        <v>0</v>
      </c>
      <c r="CP94">
        <f>SUMIF(DeadRaw!$B:$B,$B94,DeadRaw!CR:CR)</f>
        <v>0</v>
      </c>
      <c r="CQ94">
        <f>SUMIF(DeadRaw!$B:$B,$B94,DeadRaw!CS:CS)</f>
        <v>0</v>
      </c>
      <c r="CR94">
        <f>SUMIF(DeadRaw!$B:$B,$B94,DeadRaw!CT:CT)</f>
        <v>0</v>
      </c>
      <c r="CS94">
        <f>SUMIF(DeadRaw!$B:$B,$B94,DeadRaw!CU:CU)</f>
        <v>0</v>
      </c>
      <c r="CT94">
        <f>SUMIF(DeadRaw!$B:$B,$B94,DeadRaw!CV:CV)</f>
        <v>0</v>
      </c>
      <c r="CU94">
        <f>SUMIF(DeadRaw!$B:$B,$B94,DeadRaw!CW:CW)</f>
        <v>0</v>
      </c>
      <c r="CV94">
        <f>SUMIF(DeadRaw!$B:$B,$B94,DeadRaw!CX:CX)</f>
        <v>0</v>
      </c>
      <c r="CW94">
        <f>SUMIF(DeadRaw!$B:$B,$B94,DeadRaw!CY:CY)</f>
        <v>0</v>
      </c>
      <c r="CX94">
        <f>SUMIF(DeadRaw!$B:$B,$B94,DeadRaw!CZ:CZ)</f>
        <v>0</v>
      </c>
      <c r="CY94">
        <f>SUMIF(DeadRaw!$B:$B,$B94,DeadRaw!DA:DA)</f>
        <v>0</v>
      </c>
      <c r="CZ94">
        <f>SUMIF(DeadRaw!$B:$B,$B94,DeadRaw!DB:DB)</f>
        <v>0</v>
      </c>
      <c r="DA94">
        <f>SUMIF(DeadRaw!$B:$B,$B94,DeadRaw!DC:DC)</f>
        <v>0</v>
      </c>
      <c r="DB94">
        <f>SUMIF(DeadRaw!$B:$B,$B94,DeadRaw!DD:DD)</f>
        <v>0</v>
      </c>
      <c r="DC94">
        <f>SUMIF(DeadRaw!$B:$B,$B94,DeadRaw!DE:DE)</f>
        <v>0</v>
      </c>
      <c r="DD94">
        <f>SUMIF(DeadRaw!$B:$B,$B94,DeadRaw!DF:DF)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  <c r="BV95">
        <f>SUMIF(DeadRaw!$B:$B,$B95,DeadRaw!BX:BX)</f>
        <v>0</v>
      </c>
      <c r="BW95">
        <f>SUMIF(DeadRaw!$B:$B,$B95,DeadRaw!BY:BY)</f>
        <v>0</v>
      </c>
      <c r="BX95">
        <f>SUMIF(DeadRaw!$B:$B,$B95,DeadRaw!BZ:BZ)</f>
        <v>0</v>
      </c>
      <c r="BY95">
        <f>SUMIF(DeadRaw!$B:$B,$B95,DeadRaw!CA:CA)</f>
        <v>0</v>
      </c>
      <c r="BZ95">
        <f>SUMIF(DeadRaw!$B:$B,$B95,DeadRaw!CB:CB)</f>
        <v>0</v>
      </c>
      <c r="CA95">
        <f>SUMIF(DeadRaw!$B:$B,$B95,DeadRaw!CC:CC)</f>
        <v>0</v>
      </c>
      <c r="CB95">
        <f>SUMIF(DeadRaw!$B:$B,$B95,DeadRaw!CD:CD)</f>
        <v>0</v>
      </c>
      <c r="CC95">
        <f>SUMIF(DeadRaw!$B:$B,$B95,DeadRaw!CE:CE)</f>
        <v>0</v>
      </c>
      <c r="CD95">
        <f>SUMIF(DeadRaw!$B:$B,$B95,DeadRaw!CF:CF)</f>
        <v>0</v>
      </c>
      <c r="CE95">
        <f>SUMIF(DeadRaw!$B:$B,$B95,DeadRaw!CG:CG)</f>
        <v>0</v>
      </c>
      <c r="CF95">
        <f>SUMIF(DeadRaw!$B:$B,$B95,DeadRaw!CH:CH)</f>
        <v>0</v>
      </c>
      <c r="CG95">
        <f>SUMIF(DeadRaw!$B:$B,$B95,DeadRaw!CI:CI)</f>
        <v>0</v>
      </c>
      <c r="CH95">
        <f>SUMIF(DeadRaw!$B:$B,$B95,DeadRaw!CJ:CJ)</f>
        <v>0</v>
      </c>
      <c r="CI95">
        <f>SUMIF(DeadRaw!$B:$B,$B95,DeadRaw!CK:CK)</f>
        <v>0</v>
      </c>
      <c r="CJ95">
        <f>SUMIF(DeadRaw!$B:$B,$B95,DeadRaw!CL:CL)</f>
        <v>0</v>
      </c>
      <c r="CK95">
        <f>SUMIF(DeadRaw!$B:$B,$B95,DeadRaw!CM:CM)</f>
        <v>0</v>
      </c>
      <c r="CL95">
        <f>SUMIF(DeadRaw!$B:$B,$B95,DeadRaw!CN:CN)</f>
        <v>0</v>
      </c>
      <c r="CM95">
        <f>SUMIF(DeadRaw!$B:$B,$B95,DeadRaw!CO:CO)</f>
        <v>0</v>
      </c>
      <c r="CN95">
        <f>SUMIF(DeadRaw!$B:$B,$B95,DeadRaw!CP:CP)</f>
        <v>0</v>
      </c>
      <c r="CO95">
        <f>SUMIF(DeadRaw!$B:$B,$B95,DeadRaw!CQ:CQ)</f>
        <v>0</v>
      </c>
      <c r="CP95">
        <f>SUMIF(DeadRaw!$B:$B,$B95,DeadRaw!CR:CR)</f>
        <v>0</v>
      </c>
      <c r="CQ95">
        <f>SUMIF(DeadRaw!$B:$B,$B95,DeadRaw!CS:CS)</f>
        <v>0</v>
      </c>
      <c r="CR95">
        <f>SUMIF(DeadRaw!$B:$B,$B95,DeadRaw!CT:CT)</f>
        <v>0</v>
      </c>
      <c r="CS95">
        <f>SUMIF(DeadRaw!$B:$B,$B95,DeadRaw!CU:CU)</f>
        <v>0</v>
      </c>
      <c r="CT95">
        <f>SUMIF(DeadRaw!$B:$B,$B95,DeadRaw!CV:CV)</f>
        <v>0</v>
      </c>
      <c r="CU95">
        <f>SUMIF(DeadRaw!$B:$B,$B95,DeadRaw!CW:CW)</f>
        <v>0</v>
      </c>
      <c r="CV95">
        <f>SUMIF(DeadRaw!$B:$B,$B95,DeadRaw!CX:CX)</f>
        <v>0</v>
      </c>
      <c r="CW95">
        <f>SUMIF(DeadRaw!$B:$B,$B95,DeadRaw!CY:CY)</f>
        <v>0</v>
      </c>
      <c r="CX95">
        <f>SUMIF(DeadRaw!$B:$B,$B95,DeadRaw!CZ:CZ)</f>
        <v>0</v>
      </c>
      <c r="CY95">
        <f>SUMIF(DeadRaw!$B:$B,$B95,DeadRaw!DA:DA)</f>
        <v>0</v>
      </c>
      <c r="CZ95">
        <f>SUMIF(DeadRaw!$B:$B,$B95,DeadRaw!DB:DB)</f>
        <v>0</v>
      </c>
      <c r="DA95">
        <f>SUMIF(DeadRaw!$B:$B,$B95,DeadRaw!DC:DC)</f>
        <v>0</v>
      </c>
      <c r="DB95">
        <f>SUMIF(DeadRaw!$B:$B,$B95,DeadRaw!DD:DD)</f>
        <v>0</v>
      </c>
      <c r="DC95">
        <f>SUMIF(DeadRaw!$B:$B,$B95,DeadRaw!DE:DE)</f>
        <v>0</v>
      </c>
      <c r="DD95">
        <f>SUMIF(DeadRaw!$B:$B,$B95,DeadRaw!DF:DF)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277</v>
      </c>
      <c r="BV96">
        <f>SUMIF(DeadRaw!$B:$B,$B96,DeadRaw!BX:BX)</f>
        <v>356</v>
      </c>
      <c r="BW96">
        <f>SUMIF(DeadRaw!$B:$B,$B96,DeadRaw!BY:BY)</f>
        <v>425</v>
      </c>
      <c r="BX96">
        <f>SUMIF(DeadRaw!$B:$B,$B96,DeadRaw!BZ:BZ)</f>
        <v>501</v>
      </c>
      <c r="BY96">
        <f>SUMIF(DeadRaw!$B:$B,$B96,DeadRaw!CA:CA)</f>
        <v>574</v>
      </c>
      <c r="BZ96">
        <f>SUMIF(DeadRaw!$B:$B,$B96,DeadRaw!CB:CB)</f>
        <v>649</v>
      </c>
      <c r="CA96">
        <f>SUMIF(DeadRaw!$B:$B,$B96,DeadRaw!CC:CC)</f>
        <v>725</v>
      </c>
      <c r="CB96">
        <f>SUMIF(DeadRaw!$B:$B,$B96,DeadRaw!CD:CD)</f>
        <v>812</v>
      </c>
      <c r="CC96">
        <f>SUMIF(DeadRaw!$B:$B,$B96,DeadRaw!CE:CE)</f>
        <v>908</v>
      </c>
      <c r="CD96">
        <f>SUMIF(DeadRaw!$B:$B,$B96,DeadRaw!CF:CF)</f>
        <v>1006</v>
      </c>
      <c r="CE96">
        <f>SUMIF(DeadRaw!$B:$B,$B96,DeadRaw!CG:CG)</f>
        <v>1101</v>
      </c>
      <c r="CF96">
        <f>SUMIF(DeadRaw!$B:$B,$B96,DeadRaw!CH:CH)</f>
        <v>1198</v>
      </c>
      <c r="CG96">
        <f>SUMIF(DeadRaw!$B:$B,$B96,DeadRaw!CI:CI)</f>
        <v>1296</v>
      </c>
      <c r="CH96">
        <f>SUMIF(DeadRaw!$B:$B,$B96,DeadRaw!CJ:CJ)</f>
        <v>1403</v>
      </c>
      <c r="CI96">
        <f>SUMIF(DeadRaw!$B:$B,$B96,DeadRaw!CK:CK)</f>
        <v>1518</v>
      </c>
      <c r="CJ96">
        <f>SUMIF(DeadRaw!$B:$B,$B96,DeadRaw!CL:CL)</f>
        <v>1643</v>
      </c>
      <c r="CK96">
        <f>SUMIF(DeadRaw!$B:$B,$B96,DeadRaw!CM:CM)</f>
        <v>1769</v>
      </c>
      <c r="CL96">
        <f>SUMIF(DeadRaw!$B:$B,$B96,DeadRaw!CN:CN)</f>
        <v>1890</v>
      </c>
      <c r="CM96">
        <f>SUMIF(DeadRaw!$B:$B,$B96,DeadRaw!CO:CO)</f>
        <v>2017</v>
      </c>
      <c r="CN96">
        <f>SUMIF(DeadRaw!$B:$B,$B96,DeadRaw!CP:CP)</f>
        <v>2140</v>
      </c>
      <c r="CO96">
        <f>SUMIF(DeadRaw!$B:$B,$B96,DeadRaw!CQ:CQ)</f>
        <v>0</v>
      </c>
      <c r="CP96">
        <f>SUMIF(DeadRaw!$B:$B,$B96,DeadRaw!CR:CR)</f>
        <v>0</v>
      </c>
      <c r="CQ96">
        <f>SUMIF(DeadRaw!$B:$B,$B96,DeadRaw!CS:CS)</f>
        <v>0</v>
      </c>
      <c r="CR96">
        <f>SUMIF(DeadRaw!$B:$B,$B96,DeadRaw!CT:CT)</f>
        <v>0</v>
      </c>
      <c r="CS96">
        <f>SUMIF(DeadRaw!$B:$B,$B96,DeadRaw!CU:CU)</f>
        <v>0</v>
      </c>
      <c r="CT96">
        <f>SUMIF(DeadRaw!$B:$B,$B96,DeadRaw!CV:CV)</f>
        <v>0</v>
      </c>
      <c r="CU96">
        <f>SUMIF(DeadRaw!$B:$B,$B96,DeadRaw!CW:CW)</f>
        <v>0</v>
      </c>
      <c r="CV96">
        <f>SUMIF(DeadRaw!$B:$B,$B96,DeadRaw!CX:CX)</f>
        <v>0</v>
      </c>
      <c r="CW96">
        <f>SUMIF(DeadRaw!$B:$B,$B96,DeadRaw!CY:CY)</f>
        <v>0</v>
      </c>
      <c r="CX96">
        <f>SUMIF(DeadRaw!$B:$B,$B96,DeadRaw!CZ:CZ)</f>
        <v>0</v>
      </c>
      <c r="CY96">
        <f>SUMIF(DeadRaw!$B:$B,$B96,DeadRaw!DA:DA)</f>
        <v>0</v>
      </c>
      <c r="CZ96">
        <f>SUMIF(DeadRaw!$B:$B,$B96,DeadRaw!DB:DB)</f>
        <v>0</v>
      </c>
      <c r="DA96">
        <f>SUMIF(DeadRaw!$B:$B,$B96,DeadRaw!DC:DC)</f>
        <v>0</v>
      </c>
      <c r="DB96">
        <f>SUMIF(DeadRaw!$B:$B,$B96,DeadRaw!DD:DD)</f>
        <v>0</v>
      </c>
      <c r="DC96">
        <f>SUMIF(DeadRaw!$B:$B,$B96,DeadRaw!DE:DE)</f>
        <v>0</v>
      </c>
      <c r="DD96">
        <f>SUMIF(DeadRaw!$B:$B,$B96,DeadRaw!DF:DF)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6</v>
      </c>
      <c r="BV97">
        <f>SUMIF(DeadRaw!$B:$B,$B97,DeadRaw!BX:BX)</f>
        <v>6</v>
      </c>
      <c r="BW97">
        <f>SUMIF(DeadRaw!$B:$B,$B97,DeadRaw!BY:BY)</f>
        <v>6</v>
      </c>
      <c r="BX97">
        <f>SUMIF(DeadRaw!$B:$B,$B97,DeadRaw!BZ:BZ)</f>
        <v>6</v>
      </c>
      <c r="BY97">
        <f>SUMIF(DeadRaw!$B:$B,$B97,DeadRaw!CA:CA)</f>
        <v>8</v>
      </c>
      <c r="BZ97">
        <f>SUMIF(DeadRaw!$B:$B,$B97,DeadRaw!CB:CB)</f>
        <v>9</v>
      </c>
      <c r="CA97">
        <f>SUMIF(DeadRaw!$B:$B,$B97,DeadRaw!CC:CC)</f>
        <v>11</v>
      </c>
      <c r="CB97">
        <f>SUMIF(DeadRaw!$B:$B,$B97,DeadRaw!CD:CD)</f>
        <v>12</v>
      </c>
      <c r="CC97">
        <f>SUMIF(DeadRaw!$B:$B,$B97,DeadRaw!CE:CE)</f>
        <v>15</v>
      </c>
      <c r="CD97">
        <f>SUMIF(DeadRaw!$B:$B,$B97,DeadRaw!CF:CF)</f>
        <v>15</v>
      </c>
      <c r="CE97">
        <f>SUMIF(DeadRaw!$B:$B,$B97,DeadRaw!CG:CG)</f>
        <v>16</v>
      </c>
      <c r="CF97">
        <f>SUMIF(DeadRaw!$B:$B,$B97,DeadRaw!CH:CH)</f>
        <v>18</v>
      </c>
      <c r="CG97">
        <f>SUMIF(DeadRaw!$B:$B,$B97,DeadRaw!CI:CI)</f>
        <v>21</v>
      </c>
      <c r="CH97">
        <f>SUMIF(DeadRaw!$B:$B,$B97,DeadRaw!CJ:CJ)</f>
        <v>21</v>
      </c>
      <c r="CI97">
        <f>SUMIF(DeadRaw!$B:$B,$B97,DeadRaw!CK:CK)</f>
        <v>24</v>
      </c>
      <c r="CJ97">
        <f>SUMIF(DeadRaw!$B:$B,$B97,DeadRaw!CL:CL)</f>
        <v>27</v>
      </c>
      <c r="CK97">
        <f>SUMIF(DeadRaw!$B:$B,$B97,DeadRaw!CM:CM)</f>
        <v>31</v>
      </c>
      <c r="CL97">
        <f>SUMIF(DeadRaw!$B:$B,$B97,DeadRaw!CN:CN)</f>
        <v>32</v>
      </c>
      <c r="CM97">
        <f>SUMIF(DeadRaw!$B:$B,$B97,DeadRaw!CO:CO)</f>
        <v>34</v>
      </c>
      <c r="CN97">
        <f>SUMIF(DeadRaw!$B:$B,$B97,DeadRaw!CP:CP)</f>
        <v>36</v>
      </c>
      <c r="CO97">
        <f>SUMIF(DeadRaw!$B:$B,$B97,DeadRaw!CQ:CQ)</f>
        <v>0</v>
      </c>
      <c r="CP97">
        <f>SUMIF(DeadRaw!$B:$B,$B97,DeadRaw!CR:CR)</f>
        <v>0</v>
      </c>
      <c r="CQ97">
        <f>SUMIF(DeadRaw!$B:$B,$B97,DeadRaw!CS:CS)</f>
        <v>0</v>
      </c>
      <c r="CR97">
        <f>SUMIF(DeadRaw!$B:$B,$B97,DeadRaw!CT:CT)</f>
        <v>0</v>
      </c>
      <c r="CS97">
        <f>SUMIF(DeadRaw!$B:$B,$B97,DeadRaw!CU:CU)</f>
        <v>0</v>
      </c>
      <c r="CT97">
        <f>SUMIF(DeadRaw!$B:$B,$B97,DeadRaw!CV:CV)</f>
        <v>0</v>
      </c>
      <c r="CU97">
        <f>SUMIF(DeadRaw!$B:$B,$B97,DeadRaw!CW:CW)</f>
        <v>0</v>
      </c>
      <c r="CV97">
        <f>SUMIF(DeadRaw!$B:$B,$B97,DeadRaw!CX:CX)</f>
        <v>0</v>
      </c>
      <c r="CW97">
        <f>SUMIF(DeadRaw!$B:$B,$B97,DeadRaw!CY:CY)</f>
        <v>0</v>
      </c>
      <c r="CX97">
        <f>SUMIF(DeadRaw!$B:$B,$B97,DeadRaw!CZ:CZ)</f>
        <v>0</v>
      </c>
      <c r="CY97">
        <f>SUMIF(DeadRaw!$B:$B,$B97,DeadRaw!DA:DA)</f>
        <v>0</v>
      </c>
      <c r="CZ97">
        <f>SUMIF(DeadRaw!$B:$B,$B97,DeadRaw!DB:DB)</f>
        <v>0</v>
      </c>
      <c r="DA97">
        <f>SUMIF(DeadRaw!$B:$B,$B97,DeadRaw!DC:DC)</f>
        <v>0</v>
      </c>
      <c r="DB97">
        <f>SUMIF(DeadRaw!$B:$B,$B97,DeadRaw!DD:DD)</f>
        <v>0</v>
      </c>
      <c r="DC97">
        <f>SUMIF(DeadRaw!$B:$B,$B97,DeadRaw!DE:DE)</f>
        <v>0</v>
      </c>
      <c r="DD97">
        <f>SUMIF(DeadRaw!$B:$B,$B97,DeadRaw!DF:DF)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3</v>
      </c>
      <c r="BV98">
        <f>SUMIF(DeadRaw!$B:$B,$B98,DeadRaw!BX:BX)</f>
        <v>3</v>
      </c>
      <c r="BW98">
        <f>SUMIF(DeadRaw!$B:$B,$B98,DeadRaw!BY:BY)</f>
        <v>6</v>
      </c>
      <c r="BX98">
        <f>SUMIF(DeadRaw!$B:$B,$B98,DeadRaw!BZ:BZ)</f>
        <v>5</v>
      </c>
      <c r="BY98">
        <f>SUMIF(DeadRaw!$B:$B,$B98,DeadRaw!CA:CA)</f>
        <v>6</v>
      </c>
      <c r="BZ98">
        <f>SUMIF(DeadRaw!$B:$B,$B98,DeadRaw!CB:CB)</f>
        <v>6</v>
      </c>
      <c r="CA98">
        <f>SUMIF(DeadRaw!$B:$B,$B98,DeadRaw!CC:CC)</f>
        <v>6</v>
      </c>
      <c r="CB98">
        <f>SUMIF(DeadRaw!$B:$B,$B98,DeadRaw!CD:CD)</f>
        <v>7</v>
      </c>
      <c r="CC98">
        <f>SUMIF(DeadRaw!$B:$B,$B98,DeadRaw!CE:CE)</f>
        <v>8</v>
      </c>
      <c r="CD98">
        <f>SUMIF(DeadRaw!$B:$B,$B98,DeadRaw!CF:CF)</f>
        <v>10</v>
      </c>
      <c r="CE98">
        <f>SUMIF(DeadRaw!$B:$B,$B98,DeadRaw!CG:CG)</f>
        <v>10</v>
      </c>
      <c r="CF98">
        <f>SUMIF(DeadRaw!$B:$B,$B98,DeadRaw!CH:CH)</f>
        <v>10</v>
      </c>
      <c r="CG98">
        <f>SUMIF(DeadRaw!$B:$B,$B98,DeadRaw!CI:CI)</f>
        <v>12</v>
      </c>
      <c r="CH98">
        <f>SUMIF(DeadRaw!$B:$B,$B98,DeadRaw!CJ:CJ)</f>
        <v>14</v>
      </c>
      <c r="CI98">
        <f>SUMIF(DeadRaw!$B:$B,$B98,DeadRaw!CK:CK)</f>
        <v>16</v>
      </c>
      <c r="CJ98">
        <f>SUMIF(DeadRaw!$B:$B,$B98,DeadRaw!CL:CL)</f>
        <v>17</v>
      </c>
      <c r="CK98">
        <f>SUMIF(DeadRaw!$B:$B,$B98,DeadRaw!CM:CM)</f>
        <v>17</v>
      </c>
      <c r="CL98">
        <f>SUMIF(DeadRaw!$B:$B,$B98,DeadRaw!CN:CN)</f>
        <v>17</v>
      </c>
      <c r="CM98">
        <f>SUMIF(DeadRaw!$B:$B,$B98,DeadRaw!CO:CO)</f>
        <v>17</v>
      </c>
      <c r="CN98">
        <f>SUMIF(DeadRaw!$B:$B,$B98,DeadRaw!CP:CP)</f>
        <v>19</v>
      </c>
      <c r="CO98">
        <f>SUMIF(DeadRaw!$B:$B,$B98,DeadRaw!CQ:CQ)</f>
        <v>0</v>
      </c>
      <c r="CP98">
        <f>SUMIF(DeadRaw!$B:$B,$B98,DeadRaw!CR:CR)</f>
        <v>0</v>
      </c>
      <c r="CQ98">
        <f>SUMIF(DeadRaw!$B:$B,$B98,DeadRaw!CS:CS)</f>
        <v>0</v>
      </c>
      <c r="CR98">
        <f>SUMIF(DeadRaw!$B:$B,$B98,DeadRaw!CT:CT)</f>
        <v>0</v>
      </c>
      <c r="CS98">
        <f>SUMIF(DeadRaw!$B:$B,$B98,DeadRaw!CU:CU)</f>
        <v>0</v>
      </c>
      <c r="CT98">
        <f>SUMIF(DeadRaw!$B:$B,$B98,DeadRaw!CV:CV)</f>
        <v>0</v>
      </c>
      <c r="CU98">
        <f>SUMIF(DeadRaw!$B:$B,$B98,DeadRaw!CW:CW)</f>
        <v>0</v>
      </c>
      <c r="CV98">
        <f>SUMIF(DeadRaw!$B:$B,$B98,DeadRaw!CX:CX)</f>
        <v>0</v>
      </c>
      <c r="CW98">
        <f>SUMIF(DeadRaw!$B:$B,$B98,DeadRaw!CY:CY)</f>
        <v>0</v>
      </c>
      <c r="CX98">
        <f>SUMIF(DeadRaw!$B:$B,$B98,DeadRaw!CZ:CZ)</f>
        <v>0</v>
      </c>
      <c r="CY98">
        <f>SUMIF(DeadRaw!$B:$B,$B98,DeadRaw!DA:DA)</f>
        <v>0</v>
      </c>
      <c r="CZ98">
        <f>SUMIF(DeadRaw!$B:$B,$B98,DeadRaw!DB:DB)</f>
        <v>0</v>
      </c>
      <c r="DA98">
        <f>SUMIF(DeadRaw!$B:$B,$B98,DeadRaw!DC:DC)</f>
        <v>0</v>
      </c>
      <c r="DB98">
        <f>SUMIF(DeadRaw!$B:$B,$B98,DeadRaw!DD:DD)</f>
        <v>0</v>
      </c>
      <c r="DC98">
        <f>SUMIF(DeadRaw!$B:$B,$B98,DeadRaw!DE:DE)</f>
        <v>0</v>
      </c>
      <c r="DD98">
        <f>SUMIF(DeadRaw!$B:$B,$B98,DeadRaw!DF:DF)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6</v>
      </c>
      <c r="BV99">
        <f>SUMIF(DeadRaw!$B:$B,$B99,DeadRaw!BX:BX)</f>
        <v>6</v>
      </c>
      <c r="BW99">
        <f>SUMIF(DeadRaw!$B:$B,$B99,DeadRaw!BY:BY)</f>
        <v>6</v>
      </c>
      <c r="BX99">
        <f>SUMIF(DeadRaw!$B:$B,$B99,DeadRaw!BZ:BZ)</f>
        <v>8</v>
      </c>
      <c r="BY99">
        <f>SUMIF(DeadRaw!$B:$B,$B99,DeadRaw!CA:CA)</f>
        <v>9</v>
      </c>
      <c r="BZ99">
        <f>SUMIF(DeadRaw!$B:$B,$B99,DeadRaw!CB:CB)</f>
        <v>12</v>
      </c>
      <c r="CA99">
        <f>SUMIF(DeadRaw!$B:$B,$B99,DeadRaw!CC:CC)</f>
        <v>17</v>
      </c>
      <c r="CB99">
        <f>SUMIF(DeadRaw!$B:$B,$B99,DeadRaw!CD:CD)</f>
        <v>20</v>
      </c>
      <c r="CC99">
        <f>SUMIF(DeadRaw!$B:$B,$B99,DeadRaw!CE:CE)</f>
        <v>21</v>
      </c>
      <c r="CD99">
        <f>SUMIF(DeadRaw!$B:$B,$B99,DeadRaw!CF:CF)</f>
        <v>27</v>
      </c>
      <c r="CE99">
        <f>SUMIF(DeadRaw!$B:$B,$B99,DeadRaw!CG:CG)</f>
        <v>30</v>
      </c>
      <c r="CF99">
        <f>SUMIF(DeadRaw!$B:$B,$B99,DeadRaw!CH:CH)</f>
        <v>34</v>
      </c>
      <c r="CG99">
        <f>SUMIF(DeadRaw!$B:$B,$B99,DeadRaw!CI:CI)</f>
        <v>39</v>
      </c>
      <c r="CH99">
        <f>SUMIF(DeadRaw!$B:$B,$B99,DeadRaw!CJ:CJ)</f>
        <v>46</v>
      </c>
      <c r="CI99">
        <f>SUMIF(DeadRaw!$B:$B,$B99,DeadRaw!CK:CK)</f>
        <v>50</v>
      </c>
      <c r="CJ99">
        <f>SUMIF(DeadRaw!$B:$B,$B99,DeadRaw!CL:CL)</f>
        <v>60</v>
      </c>
      <c r="CK99">
        <f>SUMIF(DeadRaw!$B:$B,$B99,DeadRaw!CM:CM)</f>
        <v>75</v>
      </c>
      <c r="CL99">
        <f>SUMIF(DeadRaw!$B:$B,$B99,DeadRaw!CN:CN)</f>
        <v>84</v>
      </c>
      <c r="CM99">
        <f>SUMIF(DeadRaw!$B:$B,$B99,DeadRaw!CO:CO)</f>
        <v>91</v>
      </c>
      <c r="CN99">
        <f>SUMIF(DeadRaw!$B:$B,$B99,DeadRaw!CP:CP)</f>
        <v>101</v>
      </c>
      <c r="CO99">
        <f>SUMIF(DeadRaw!$B:$B,$B99,DeadRaw!CQ:CQ)</f>
        <v>0</v>
      </c>
      <c r="CP99">
        <f>SUMIF(DeadRaw!$B:$B,$B99,DeadRaw!CR:CR)</f>
        <v>0</v>
      </c>
      <c r="CQ99">
        <f>SUMIF(DeadRaw!$B:$B,$B99,DeadRaw!CS:CS)</f>
        <v>0</v>
      </c>
      <c r="CR99">
        <f>SUMIF(DeadRaw!$B:$B,$B99,DeadRaw!CT:CT)</f>
        <v>0</v>
      </c>
      <c r="CS99">
        <f>SUMIF(DeadRaw!$B:$B,$B99,DeadRaw!CU:CU)</f>
        <v>0</v>
      </c>
      <c r="CT99">
        <f>SUMIF(DeadRaw!$B:$B,$B99,DeadRaw!CV:CV)</f>
        <v>0</v>
      </c>
      <c r="CU99">
        <f>SUMIF(DeadRaw!$B:$B,$B99,DeadRaw!CW:CW)</f>
        <v>0</v>
      </c>
      <c r="CV99">
        <f>SUMIF(DeadRaw!$B:$B,$B99,DeadRaw!CX:CX)</f>
        <v>0</v>
      </c>
      <c r="CW99">
        <f>SUMIF(DeadRaw!$B:$B,$B99,DeadRaw!CY:CY)</f>
        <v>0</v>
      </c>
      <c r="CX99">
        <f>SUMIF(DeadRaw!$B:$B,$B99,DeadRaw!CZ:CZ)</f>
        <v>0</v>
      </c>
      <c r="CY99">
        <f>SUMIF(DeadRaw!$B:$B,$B99,DeadRaw!DA:DA)</f>
        <v>0</v>
      </c>
      <c r="CZ99">
        <f>SUMIF(DeadRaw!$B:$B,$B99,DeadRaw!DB:DB)</f>
        <v>0</v>
      </c>
      <c r="DA99">
        <f>SUMIF(DeadRaw!$B:$B,$B99,DeadRaw!DC:DC)</f>
        <v>0</v>
      </c>
      <c r="DB99">
        <f>SUMIF(DeadRaw!$B:$B,$B99,DeadRaw!DD:DD)</f>
        <v>0</v>
      </c>
      <c r="DC99">
        <f>SUMIF(DeadRaw!$B:$B,$B99,DeadRaw!DE:DE)</f>
        <v>0</v>
      </c>
      <c r="DD99">
        <f>SUMIF(DeadRaw!$B:$B,$B99,DeadRaw!DF:DF)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7</v>
      </c>
      <c r="BV100">
        <f>SUMIF(DeadRaw!$B:$B,$B100,DeadRaw!BX:BX)</f>
        <v>8</v>
      </c>
      <c r="BW100">
        <f>SUMIF(DeadRaw!$B:$B,$B100,DeadRaw!BY:BY)</f>
        <v>9</v>
      </c>
      <c r="BX100">
        <f>SUMIF(DeadRaw!$B:$B,$B100,DeadRaw!BZ:BZ)</f>
        <v>10</v>
      </c>
      <c r="BY100">
        <f>SUMIF(DeadRaw!$B:$B,$B100,DeadRaw!CA:CA)</f>
        <v>10</v>
      </c>
      <c r="BZ100">
        <f>SUMIF(DeadRaw!$B:$B,$B100,DeadRaw!CB:CB)</f>
        <v>11</v>
      </c>
      <c r="CA100">
        <f>SUMIF(DeadRaw!$B:$B,$B100,DeadRaw!CC:CC)</f>
        <v>14</v>
      </c>
      <c r="CB100">
        <f>SUMIF(DeadRaw!$B:$B,$B100,DeadRaw!CD:CD)</f>
        <v>15</v>
      </c>
      <c r="CC100">
        <f>SUMIF(DeadRaw!$B:$B,$B100,DeadRaw!CE:CE)</f>
        <v>18</v>
      </c>
      <c r="CD100">
        <f>SUMIF(DeadRaw!$B:$B,$B100,DeadRaw!CF:CF)</f>
        <v>19</v>
      </c>
      <c r="CE100">
        <f>SUMIF(DeadRaw!$B:$B,$B100,DeadRaw!CG:CG)</f>
        <v>20</v>
      </c>
      <c r="CF100">
        <f>SUMIF(DeadRaw!$B:$B,$B100,DeadRaw!CH:CH)</f>
        <v>24</v>
      </c>
      <c r="CG100">
        <f>SUMIF(DeadRaw!$B:$B,$B100,DeadRaw!CI:CI)</f>
        <v>27</v>
      </c>
      <c r="CH100">
        <f>SUMIF(DeadRaw!$B:$B,$B100,DeadRaw!CJ:CJ)</f>
        <v>28</v>
      </c>
      <c r="CI100">
        <f>SUMIF(DeadRaw!$B:$B,$B100,DeadRaw!CK:CK)</f>
        <v>28</v>
      </c>
      <c r="CJ100">
        <f>SUMIF(DeadRaw!$B:$B,$B100,DeadRaw!CL:CL)</f>
        <v>29</v>
      </c>
      <c r="CK100">
        <f>SUMIF(DeadRaw!$B:$B,$B100,DeadRaw!CM:CM)</f>
        <v>31</v>
      </c>
      <c r="CL100">
        <f>SUMIF(DeadRaw!$B:$B,$B100,DeadRaw!CN:CN)</f>
        <v>31</v>
      </c>
      <c r="CM100">
        <f>SUMIF(DeadRaw!$B:$B,$B100,DeadRaw!CO:CO)</f>
        <v>32</v>
      </c>
      <c r="CN100">
        <f>SUMIF(DeadRaw!$B:$B,$B100,DeadRaw!CP:CP)</f>
        <v>33</v>
      </c>
      <c r="CO100">
        <f>SUMIF(DeadRaw!$B:$B,$B100,DeadRaw!CQ:CQ)</f>
        <v>0</v>
      </c>
      <c r="CP100">
        <f>SUMIF(DeadRaw!$B:$B,$B100,DeadRaw!CR:CR)</f>
        <v>0</v>
      </c>
      <c r="CQ100">
        <f>SUMIF(DeadRaw!$B:$B,$B100,DeadRaw!CS:CS)</f>
        <v>0</v>
      </c>
      <c r="CR100">
        <f>SUMIF(DeadRaw!$B:$B,$B100,DeadRaw!CT:CT)</f>
        <v>0</v>
      </c>
      <c r="CS100">
        <f>SUMIF(DeadRaw!$B:$B,$B100,DeadRaw!CU:CU)</f>
        <v>0</v>
      </c>
      <c r="CT100">
        <f>SUMIF(DeadRaw!$B:$B,$B100,DeadRaw!CV:CV)</f>
        <v>0</v>
      </c>
      <c r="CU100">
        <f>SUMIF(DeadRaw!$B:$B,$B100,DeadRaw!CW:CW)</f>
        <v>0</v>
      </c>
      <c r="CV100">
        <f>SUMIF(DeadRaw!$B:$B,$B100,DeadRaw!CX:CX)</f>
        <v>0</v>
      </c>
      <c r="CW100">
        <f>SUMIF(DeadRaw!$B:$B,$B100,DeadRaw!CY:CY)</f>
        <v>0</v>
      </c>
      <c r="CX100">
        <f>SUMIF(DeadRaw!$B:$B,$B100,DeadRaw!CZ:CZ)</f>
        <v>0</v>
      </c>
      <c r="CY100">
        <f>SUMIF(DeadRaw!$B:$B,$B100,DeadRaw!DA:DA)</f>
        <v>0</v>
      </c>
      <c r="CZ100">
        <f>SUMIF(DeadRaw!$B:$B,$B100,DeadRaw!DB:DB)</f>
        <v>0</v>
      </c>
      <c r="DA100">
        <f>SUMIF(DeadRaw!$B:$B,$B100,DeadRaw!DC:DC)</f>
        <v>0</v>
      </c>
      <c r="DB100">
        <f>SUMIF(DeadRaw!$B:$B,$B100,DeadRaw!DD:DD)</f>
        <v>0</v>
      </c>
      <c r="DC100">
        <f>SUMIF(DeadRaw!$B:$B,$B100,DeadRaw!DE:DE)</f>
        <v>0</v>
      </c>
      <c r="DD100">
        <f>SUMIF(DeadRaw!$B:$B,$B100,DeadRaw!DF:DF)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  <c r="BV101">
        <f>SUMIF(DeadRaw!$B:$B,$B101,DeadRaw!BX:BX)</f>
        <v>0</v>
      </c>
      <c r="BW101">
        <f>SUMIF(DeadRaw!$B:$B,$B101,DeadRaw!BY:BY)</f>
        <v>0</v>
      </c>
      <c r="BX101">
        <f>SUMIF(DeadRaw!$B:$B,$B101,DeadRaw!BZ:BZ)</f>
        <v>0</v>
      </c>
      <c r="BY101">
        <f>SUMIF(DeadRaw!$B:$B,$B101,DeadRaw!CA:CA)</f>
        <v>0</v>
      </c>
      <c r="BZ101">
        <f>SUMIF(DeadRaw!$B:$B,$B101,DeadRaw!CB:CB)</f>
        <v>0</v>
      </c>
      <c r="CA101">
        <f>SUMIF(DeadRaw!$B:$B,$B101,DeadRaw!CC:CC)</f>
        <v>0</v>
      </c>
      <c r="CB101">
        <f>SUMIF(DeadRaw!$B:$B,$B101,DeadRaw!CD:CD)</f>
        <v>0</v>
      </c>
      <c r="CC101">
        <f>SUMIF(DeadRaw!$B:$B,$B101,DeadRaw!CE:CE)</f>
        <v>0</v>
      </c>
      <c r="CD101">
        <f>SUMIF(DeadRaw!$B:$B,$B101,DeadRaw!CF:CF)</f>
        <v>0</v>
      </c>
      <c r="CE101">
        <f>SUMIF(DeadRaw!$B:$B,$B101,DeadRaw!CG:CG)</f>
        <v>0</v>
      </c>
      <c r="CF101">
        <f>SUMIF(DeadRaw!$B:$B,$B101,DeadRaw!CH:CH)</f>
        <v>0</v>
      </c>
      <c r="CG101">
        <f>SUMIF(DeadRaw!$B:$B,$B101,DeadRaw!CI:CI)</f>
        <v>0</v>
      </c>
      <c r="CH101">
        <f>SUMIF(DeadRaw!$B:$B,$B101,DeadRaw!CJ:CJ)</f>
        <v>0</v>
      </c>
      <c r="CI101">
        <f>SUMIF(DeadRaw!$B:$B,$B101,DeadRaw!CK:CK)</f>
        <v>0</v>
      </c>
      <c r="CJ101">
        <f>SUMIF(DeadRaw!$B:$B,$B101,DeadRaw!CL:CL)</f>
        <v>0</v>
      </c>
      <c r="CK101">
        <f>SUMIF(DeadRaw!$B:$B,$B101,DeadRaw!CM:CM)</f>
        <v>0</v>
      </c>
      <c r="CL101">
        <f>SUMIF(DeadRaw!$B:$B,$B101,DeadRaw!CN:CN)</f>
        <v>0</v>
      </c>
      <c r="CM101">
        <f>SUMIF(DeadRaw!$B:$B,$B101,DeadRaw!CO:CO)</f>
        <v>0</v>
      </c>
      <c r="CN101">
        <f>SUMIF(DeadRaw!$B:$B,$B101,DeadRaw!CP:CP)</f>
        <v>0</v>
      </c>
      <c r="CO101">
        <f>SUMIF(DeadRaw!$B:$B,$B101,DeadRaw!CQ:CQ)</f>
        <v>0</v>
      </c>
      <c r="CP101">
        <f>SUMIF(DeadRaw!$B:$B,$B101,DeadRaw!CR:CR)</f>
        <v>0</v>
      </c>
      <c r="CQ101">
        <f>SUMIF(DeadRaw!$B:$B,$B101,DeadRaw!CS:CS)</f>
        <v>0</v>
      </c>
      <c r="CR101">
        <f>SUMIF(DeadRaw!$B:$B,$B101,DeadRaw!CT:CT)</f>
        <v>0</v>
      </c>
      <c r="CS101">
        <f>SUMIF(DeadRaw!$B:$B,$B101,DeadRaw!CU:CU)</f>
        <v>0</v>
      </c>
      <c r="CT101">
        <f>SUMIF(DeadRaw!$B:$B,$B101,DeadRaw!CV:CV)</f>
        <v>0</v>
      </c>
      <c r="CU101">
        <f>SUMIF(DeadRaw!$B:$B,$B101,DeadRaw!CW:CW)</f>
        <v>0</v>
      </c>
      <c r="CV101">
        <f>SUMIF(DeadRaw!$B:$B,$B101,DeadRaw!CX:CX)</f>
        <v>0</v>
      </c>
      <c r="CW101">
        <f>SUMIF(DeadRaw!$B:$B,$B101,DeadRaw!CY:CY)</f>
        <v>0</v>
      </c>
      <c r="CX101">
        <f>SUMIF(DeadRaw!$B:$B,$B101,DeadRaw!CZ:CZ)</f>
        <v>0</v>
      </c>
      <c r="CY101">
        <f>SUMIF(DeadRaw!$B:$B,$B101,DeadRaw!DA:DA)</f>
        <v>0</v>
      </c>
      <c r="CZ101">
        <f>SUMIF(DeadRaw!$B:$B,$B101,DeadRaw!DB:DB)</f>
        <v>0</v>
      </c>
      <c r="DA101">
        <f>SUMIF(DeadRaw!$B:$B,$B101,DeadRaw!DC:DC)</f>
        <v>0</v>
      </c>
      <c r="DB101">
        <f>SUMIF(DeadRaw!$B:$B,$B101,DeadRaw!DD:DD)</f>
        <v>0</v>
      </c>
      <c r="DC101">
        <f>SUMIF(DeadRaw!$B:$B,$B101,DeadRaw!DE:DE)</f>
        <v>0</v>
      </c>
      <c r="DD101">
        <f>SUMIF(DeadRaw!$B:$B,$B101,DeadRaw!DF:DF)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20</v>
      </c>
      <c r="BV102">
        <f>SUMIF(DeadRaw!$B:$B,$B102,DeadRaw!BX:BX)</f>
        <v>22</v>
      </c>
      <c r="BW102">
        <f>SUMIF(DeadRaw!$B:$B,$B102,DeadRaw!BY:BY)</f>
        <v>27</v>
      </c>
      <c r="BX102">
        <f>SUMIF(DeadRaw!$B:$B,$B102,DeadRaw!BZ:BZ)</f>
        <v>32</v>
      </c>
      <c r="BY102">
        <f>SUMIF(DeadRaw!$B:$B,$B102,DeadRaw!CA:CA)</f>
        <v>37</v>
      </c>
      <c r="BZ102">
        <f>SUMIF(DeadRaw!$B:$B,$B102,DeadRaw!CB:CB)</f>
        <v>38</v>
      </c>
      <c r="CA102">
        <f>SUMIF(DeadRaw!$B:$B,$B102,DeadRaw!CC:CC)</f>
        <v>45</v>
      </c>
      <c r="CB102">
        <f>SUMIF(DeadRaw!$B:$B,$B102,DeadRaw!CD:CD)</f>
        <v>52</v>
      </c>
      <c r="CC102">
        <f>SUMIF(DeadRaw!$B:$B,$B102,DeadRaw!CE:CE)</f>
        <v>57</v>
      </c>
      <c r="CD102">
        <f>SUMIF(DeadRaw!$B:$B,$B102,DeadRaw!CF:CF)</f>
        <v>69</v>
      </c>
      <c r="CE102">
        <f>SUMIF(DeadRaw!$B:$B,$B102,DeadRaw!CG:CG)</f>
        <v>73</v>
      </c>
      <c r="CF102">
        <f>SUMIF(DeadRaw!$B:$B,$B102,DeadRaw!CH:CH)</f>
        <v>83</v>
      </c>
      <c r="CG102">
        <f>SUMIF(DeadRaw!$B:$B,$B102,DeadRaw!CI:CI)</f>
        <v>93</v>
      </c>
      <c r="CH102">
        <f>SUMIF(DeadRaw!$B:$B,$B102,DeadRaw!CJ:CJ)</f>
        <v>98</v>
      </c>
      <c r="CI102">
        <f>SUMIF(DeadRaw!$B:$B,$B102,DeadRaw!CK:CK)</f>
        <v>108</v>
      </c>
      <c r="CJ102">
        <f>SUMIF(DeadRaw!$B:$B,$B102,DeadRaw!CL:CL)</f>
        <v>116</v>
      </c>
      <c r="CK102">
        <f>SUMIF(DeadRaw!$B:$B,$B102,DeadRaw!CM:CM)</f>
        <v>125</v>
      </c>
      <c r="CL102">
        <f>SUMIF(DeadRaw!$B:$B,$B102,DeadRaw!CN:CN)</f>
        <v>133</v>
      </c>
      <c r="CM102">
        <f>SUMIF(DeadRaw!$B:$B,$B102,DeadRaw!CO:CO)</f>
        <v>141</v>
      </c>
      <c r="CN102">
        <f>SUMIF(DeadRaw!$B:$B,$B102,DeadRaw!CP:CP)</f>
        <v>151</v>
      </c>
      <c r="CO102">
        <f>SUMIF(DeadRaw!$B:$B,$B102,DeadRaw!CQ:CQ)</f>
        <v>0</v>
      </c>
      <c r="CP102">
        <f>SUMIF(DeadRaw!$B:$B,$B102,DeadRaw!CR:CR)</f>
        <v>0</v>
      </c>
      <c r="CQ102">
        <f>SUMIF(DeadRaw!$B:$B,$B102,DeadRaw!CS:CS)</f>
        <v>0</v>
      </c>
      <c r="CR102">
        <f>SUMIF(DeadRaw!$B:$B,$B102,DeadRaw!CT:CT)</f>
        <v>0</v>
      </c>
      <c r="CS102">
        <f>SUMIF(DeadRaw!$B:$B,$B102,DeadRaw!CU:CU)</f>
        <v>0</v>
      </c>
      <c r="CT102">
        <f>SUMIF(DeadRaw!$B:$B,$B102,DeadRaw!CV:CV)</f>
        <v>0</v>
      </c>
      <c r="CU102">
        <f>SUMIF(DeadRaw!$B:$B,$B102,DeadRaw!CW:CW)</f>
        <v>0</v>
      </c>
      <c r="CV102">
        <f>SUMIF(DeadRaw!$B:$B,$B102,DeadRaw!CX:CX)</f>
        <v>0</v>
      </c>
      <c r="CW102">
        <f>SUMIF(DeadRaw!$B:$B,$B102,DeadRaw!CY:CY)</f>
        <v>0</v>
      </c>
      <c r="CX102">
        <f>SUMIF(DeadRaw!$B:$B,$B102,DeadRaw!CZ:CZ)</f>
        <v>0</v>
      </c>
      <c r="CY102">
        <f>SUMIF(DeadRaw!$B:$B,$B102,DeadRaw!DA:DA)</f>
        <v>0</v>
      </c>
      <c r="CZ102">
        <f>SUMIF(DeadRaw!$B:$B,$B102,DeadRaw!DB:DB)</f>
        <v>0</v>
      </c>
      <c r="DA102">
        <f>SUMIF(DeadRaw!$B:$B,$B102,DeadRaw!DC:DC)</f>
        <v>0</v>
      </c>
      <c r="DB102">
        <f>SUMIF(DeadRaw!$B:$B,$B102,DeadRaw!DD:DD)</f>
        <v>0</v>
      </c>
      <c r="DC102">
        <f>SUMIF(DeadRaw!$B:$B,$B102,DeadRaw!DE:DE)</f>
        <v>0</v>
      </c>
      <c r="DD102">
        <f>SUMIF(DeadRaw!$B:$B,$B102,DeadRaw!DF:DF)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  <c r="BV103">
        <f>SUMIF(DeadRaw!$B:$B,$B103,DeadRaw!BX:BX)</f>
        <v>0</v>
      </c>
      <c r="BW103">
        <f>SUMIF(DeadRaw!$B:$B,$B103,DeadRaw!BY:BY)</f>
        <v>0</v>
      </c>
      <c r="BX103">
        <f>SUMIF(DeadRaw!$B:$B,$B103,DeadRaw!BZ:BZ)</f>
        <v>0</v>
      </c>
      <c r="BY103">
        <f>SUMIF(DeadRaw!$B:$B,$B103,DeadRaw!CA:CA)</f>
        <v>0</v>
      </c>
      <c r="BZ103">
        <f>SUMIF(DeadRaw!$B:$B,$B103,DeadRaw!CB:CB)</f>
        <v>0</v>
      </c>
      <c r="CA103">
        <f>SUMIF(DeadRaw!$B:$B,$B103,DeadRaw!CC:CC)</f>
        <v>0</v>
      </c>
      <c r="CB103">
        <f>SUMIF(DeadRaw!$B:$B,$B103,DeadRaw!CD:CD)</f>
        <v>0</v>
      </c>
      <c r="CC103">
        <f>SUMIF(DeadRaw!$B:$B,$B103,DeadRaw!CE:CE)</f>
        <v>0</v>
      </c>
      <c r="CD103">
        <f>SUMIF(DeadRaw!$B:$B,$B103,DeadRaw!CF:CF)</f>
        <v>0</v>
      </c>
      <c r="CE103">
        <f>SUMIF(DeadRaw!$B:$B,$B103,DeadRaw!CG:CG)</f>
        <v>0</v>
      </c>
      <c r="CF103">
        <f>SUMIF(DeadRaw!$B:$B,$B103,DeadRaw!CH:CH)</f>
        <v>0</v>
      </c>
      <c r="CG103">
        <f>SUMIF(DeadRaw!$B:$B,$B103,DeadRaw!CI:CI)</f>
        <v>0</v>
      </c>
      <c r="CH103">
        <f>SUMIF(DeadRaw!$B:$B,$B103,DeadRaw!CJ:CJ)</f>
        <v>0</v>
      </c>
      <c r="CI103">
        <f>SUMIF(DeadRaw!$B:$B,$B103,DeadRaw!CK:CK)</f>
        <v>0</v>
      </c>
      <c r="CJ103">
        <f>SUMIF(DeadRaw!$B:$B,$B103,DeadRaw!CL:CL)</f>
        <v>0</v>
      </c>
      <c r="CK103">
        <f>SUMIF(DeadRaw!$B:$B,$B103,DeadRaw!CM:CM)</f>
        <v>0</v>
      </c>
      <c r="CL103">
        <f>SUMIF(DeadRaw!$B:$B,$B103,DeadRaw!CN:CN)</f>
        <v>0</v>
      </c>
      <c r="CM103">
        <f>SUMIF(DeadRaw!$B:$B,$B103,DeadRaw!CO:CO)</f>
        <v>0</v>
      </c>
      <c r="CN103">
        <f>SUMIF(DeadRaw!$B:$B,$B103,DeadRaw!CP:CP)</f>
        <v>0</v>
      </c>
      <c r="CO103">
        <f>SUMIF(DeadRaw!$B:$B,$B103,DeadRaw!CQ:CQ)</f>
        <v>0</v>
      </c>
      <c r="CP103">
        <f>SUMIF(DeadRaw!$B:$B,$B103,DeadRaw!CR:CR)</f>
        <v>0</v>
      </c>
      <c r="CQ103">
        <f>SUMIF(DeadRaw!$B:$B,$B103,DeadRaw!CS:CS)</f>
        <v>0</v>
      </c>
      <c r="CR103">
        <f>SUMIF(DeadRaw!$B:$B,$B103,DeadRaw!CT:CT)</f>
        <v>0</v>
      </c>
      <c r="CS103">
        <f>SUMIF(DeadRaw!$B:$B,$B103,DeadRaw!CU:CU)</f>
        <v>0</v>
      </c>
      <c r="CT103">
        <f>SUMIF(DeadRaw!$B:$B,$B103,DeadRaw!CV:CV)</f>
        <v>0</v>
      </c>
      <c r="CU103">
        <f>SUMIF(DeadRaw!$B:$B,$B103,DeadRaw!CW:CW)</f>
        <v>0</v>
      </c>
      <c r="CV103">
        <f>SUMIF(DeadRaw!$B:$B,$B103,DeadRaw!CX:CX)</f>
        <v>0</v>
      </c>
      <c r="CW103">
        <f>SUMIF(DeadRaw!$B:$B,$B103,DeadRaw!CY:CY)</f>
        <v>0</v>
      </c>
      <c r="CX103">
        <f>SUMIF(DeadRaw!$B:$B,$B103,DeadRaw!CZ:CZ)</f>
        <v>0</v>
      </c>
      <c r="CY103">
        <f>SUMIF(DeadRaw!$B:$B,$B103,DeadRaw!DA:DA)</f>
        <v>0</v>
      </c>
      <c r="CZ103">
        <f>SUMIF(DeadRaw!$B:$B,$B103,DeadRaw!DB:DB)</f>
        <v>0</v>
      </c>
      <c r="DA103">
        <f>SUMIF(DeadRaw!$B:$B,$B103,DeadRaw!DC:DC)</f>
        <v>0</v>
      </c>
      <c r="DB103">
        <f>SUMIF(DeadRaw!$B:$B,$B103,DeadRaw!DD:DD)</f>
        <v>0</v>
      </c>
      <c r="DC103">
        <f>SUMIF(DeadRaw!$B:$B,$B103,DeadRaw!DE:DE)</f>
        <v>0</v>
      </c>
      <c r="DD103">
        <f>SUMIF(DeadRaw!$B:$B,$B103,DeadRaw!DF:DF)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16</v>
      </c>
      <c r="BV104">
        <f>SUMIF(DeadRaw!$B:$B,$B104,DeadRaw!BX:BX)</f>
        <v>16</v>
      </c>
      <c r="BW104">
        <f>SUMIF(DeadRaw!$B:$B,$B104,DeadRaw!BY:BY)</f>
        <v>16</v>
      </c>
      <c r="BX104">
        <f>SUMIF(DeadRaw!$B:$B,$B104,DeadRaw!BZ:BZ)</f>
        <v>16</v>
      </c>
      <c r="BY104">
        <f>SUMIF(DeadRaw!$B:$B,$B104,DeadRaw!CA:CA)</f>
        <v>17</v>
      </c>
      <c r="BZ104">
        <f>SUMIF(DeadRaw!$B:$B,$B104,DeadRaw!CB:CB)</f>
        <v>18</v>
      </c>
      <c r="CA104">
        <f>SUMIF(DeadRaw!$B:$B,$B104,DeadRaw!CC:CC)</f>
        <v>19</v>
      </c>
      <c r="CB104">
        <f>SUMIF(DeadRaw!$B:$B,$B104,DeadRaw!CD:CD)</f>
        <v>23</v>
      </c>
      <c r="CC104">
        <f>SUMIF(DeadRaw!$B:$B,$B104,DeadRaw!CE:CE)</f>
        <v>24</v>
      </c>
      <c r="CD104">
        <f>SUMIF(DeadRaw!$B:$B,$B104,DeadRaw!CF:CF)</f>
        <v>24</v>
      </c>
      <c r="CE104">
        <f>SUMIF(DeadRaw!$B:$B,$B104,DeadRaw!CG:CG)</f>
        <v>27</v>
      </c>
      <c r="CF104">
        <f>SUMIF(DeadRaw!$B:$B,$B104,DeadRaw!CH:CH)</f>
        <v>27</v>
      </c>
      <c r="CG104">
        <f>SUMIF(DeadRaw!$B:$B,$B104,DeadRaw!CI:CI)</f>
        <v>27</v>
      </c>
      <c r="CH104">
        <f>SUMIF(DeadRaw!$B:$B,$B104,DeadRaw!CJ:CJ)</f>
        <v>30</v>
      </c>
      <c r="CI104">
        <f>SUMIF(DeadRaw!$B:$B,$B104,DeadRaw!CK:CK)</f>
        <v>32</v>
      </c>
      <c r="CJ104">
        <f>SUMIF(DeadRaw!$B:$B,$B104,DeadRaw!CL:CL)</f>
        <v>32</v>
      </c>
      <c r="CK104">
        <f>SUMIF(DeadRaw!$B:$B,$B104,DeadRaw!CM:CM)</f>
        <v>35</v>
      </c>
      <c r="CL104">
        <f>SUMIF(DeadRaw!$B:$B,$B104,DeadRaw!CN:CN)</f>
        <v>36</v>
      </c>
      <c r="CM104">
        <f>SUMIF(DeadRaw!$B:$B,$B104,DeadRaw!CO:CO)</f>
        <v>36</v>
      </c>
      <c r="CN104">
        <f>SUMIF(DeadRaw!$B:$B,$B104,DeadRaw!CP:CP)</f>
        <v>38</v>
      </c>
      <c r="CO104">
        <f>SUMIF(DeadRaw!$B:$B,$B104,DeadRaw!CQ:CQ)</f>
        <v>0</v>
      </c>
      <c r="CP104">
        <f>SUMIF(DeadRaw!$B:$B,$B104,DeadRaw!CR:CR)</f>
        <v>0</v>
      </c>
      <c r="CQ104">
        <f>SUMIF(DeadRaw!$B:$B,$B104,DeadRaw!CS:CS)</f>
        <v>0</v>
      </c>
      <c r="CR104">
        <f>SUMIF(DeadRaw!$B:$B,$B104,DeadRaw!CT:CT)</f>
        <v>0</v>
      </c>
      <c r="CS104">
        <f>SUMIF(DeadRaw!$B:$B,$B104,DeadRaw!CU:CU)</f>
        <v>0</v>
      </c>
      <c r="CT104">
        <f>SUMIF(DeadRaw!$B:$B,$B104,DeadRaw!CV:CV)</f>
        <v>0</v>
      </c>
      <c r="CU104">
        <f>SUMIF(DeadRaw!$B:$B,$B104,DeadRaw!CW:CW)</f>
        <v>0</v>
      </c>
      <c r="CV104">
        <f>SUMIF(DeadRaw!$B:$B,$B104,DeadRaw!CX:CX)</f>
        <v>0</v>
      </c>
      <c r="CW104">
        <f>SUMIF(DeadRaw!$B:$B,$B104,DeadRaw!CY:CY)</f>
        <v>0</v>
      </c>
      <c r="CX104">
        <f>SUMIF(DeadRaw!$B:$B,$B104,DeadRaw!CZ:CZ)</f>
        <v>0</v>
      </c>
      <c r="CY104">
        <f>SUMIF(DeadRaw!$B:$B,$B104,DeadRaw!DA:DA)</f>
        <v>0</v>
      </c>
      <c r="CZ104">
        <f>SUMIF(DeadRaw!$B:$B,$B104,DeadRaw!DB:DB)</f>
        <v>0</v>
      </c>
      <c r="DA104">
        <f>SUMIF(DeadRaw!$B:$B,$B104,DeadRaw!DC:DC)</f>
        <v>0</v>
      </c>
      <c r="DB104">
        <f>SUMIF(DeadRaw!$B:$B,$B104,DeadRaw!DD:DD)</f>
        <v>0</v>
      </c>
      <c r="DC104">
        <f>SUMIF(DeadRaw!$B:$B,$B104,DeadRaw!DE:DE)</f>
        <v>0</v>
      </c>
      <c r="DD104">
        <f>SUMIF(DeadRaw!$B:$B,$B104,DeadRaw!DF:DF)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6</v>
      </c>
      <c r="BV105">
        <f>SUMIF(DeadRaw!$B:$B,$B105,DeadRaw!BX:BX)</f>
        <v>7</v>
      </c>
      <c r="BW105">
        <f>SUMIF(DeadRaw!$B:$B,$B105,DeadRaw!BY:BY)</f>
        <v>8</v>
      </c>
      <c r="BX105">
        <f>SUMIF(DeadRaw!$B:$B,$B105,DeadRaw!BZ:BZ)</f>
        <v>9</v>
      </c>
      <c r="BY105">
        <f>SUMIF(DeadRaw!$B:$B,$B105,DeadRaw!CA:CA)</f>
        <v>9</v>
      </c>
      <c r="BZ105">
        <f>SUMIF(DeadRaw!$B:$B,$B105,DeadRaw!CB:CB)</f>
        <v>9</v>
      </c>
      <c r="CA105">
        <f>SUMIF(DeadRaw!$B:$B,$B105,DeadRaw!CC:CC)</f>
        <v>9</v>
      </c>
      <c r="CB105">
        <f>SUMIF(DeadRaw!$B:$B,$B105,DeadRaw!CD:CD)</f>
        <v>10</v>
      </c>
      <c r="CC105">
        <f>SUMIF(DeadRaw!$B:$B,$B105,DeadRaw!CE:CE)</f>
        <v>10</v>
      </c>
      <c r="CD105">
        <f>SUMIF(DeadRaw!$B:$B,$B105,DeadRaw!CF:CF)</f>
        <v>12</v>
      </c>
      <c r="CE105">
        <f>SUMIF(DeadRaw!$B:$B,$B105,DeadRaw!CG:CG)</f>
        <v>12</v>
      </c>
      <c r="CF105">
        <f>SUMIF(DeadRaw!$B:$B,$B105,DeadRaw!CH:CH)</f>
        <v>12</v>
      </c>
      <c r="CG105">
        <f>SUMIF(DeadRaw!$B:$B,$B105,DeadRaw!CI:CI)</f>
        <v>12</v>
      </c>
      <c r="CH105">
        <f>SUMIF(DeadRaw!$B:$B,$B105,DeadRaw!CJ:CJ)</f>
        <v>14</v>
      </c>
      <c r="CI105">
        <f>SUMIF(DeadRaw!$B:$B,$B105,DeadRaw!CK:CK)</f>
        <v>17</v>
      </c>
      <c r="CJ105">
        <f>SUMIF(DeadRaw!$B:$B,$B105,DeadRaw!CL:CL)</f>
        <v>22</v>
      </c>
      <c r="CK105">
        <f>SUMIF(DeadRaw!$B:$B,$B105,DeadRaw!CM:CM)</f>
        <v>22</v>
      </c>
      <c r="CL105">
        <f>SUMIF(DeadRaw!$B:$B,$B105,DeadRaw!CN:CN)</f>
        <v>22</v>
      </c>
      <c r="CM105">
        <f>SUMIF(DeadRaw!$B:$B,$B105,DeadRaw!CO:CO)</f>
        <v>42</v>
      </c>
      <c r="CN105">
        <f>SUMIF(DeadRaw!$B:$B,$B105,DeadRaw!CP:CP)</f>
        <v>42</v>
      </c>
      <c r="CO105">
        <f>SUMIF(DeadRaw!$B:$B,$B105,DeadRaw!CQ:CQ)</f>
        <v>0</v>
      </c>
      <c r="CP105">
        <f>SUMIF(DeadRaw!$B:$B,$B105,DeadRaw!CR:CR)</f>
        <v>0</v>
      </c>
      <c r="CQ105">
        <f>SUMIF(DeadRaw!$B:$B,$B105,DeadRaw!CS:CS)</f>
        <v>0</v>
      </c>
      <c r="CR105">
        <f>SUMIF(DeadRaw!$B:$B,$B105,DeadRaw!CT:CT)</f>
        <v>0</v>
      </c>
      <c r="CS105">
        <f>SUMIF(DeadRaw!$B:$B,$B105,DeadRaw!CU:CU)</f>
        <v>0</v>
      </c>
      <c r="CT105">
        <f>SUMIF(DeadRaw!$B:$B,$B105,DeadRaw!CV:CV)</f>
        <v>0</v>
      </c>
      <c r="CU105">
        <f>SUMIF(DeadRaw!$B:$B,$B105,DeadRaw!CW:CW)</f>
        <v>0</v>
      </c>
      <c r="CV105">
        <f>SUMIF(DeadRaw!$B:$B,$B105,DeadRaw!CX:CX)</f>
        <v>0</v>
      </c>
      <c r="CW105">
        <f>SUMIF(DeadRaw!$B:$B,$B105,DeadRaw!CY:CY)</f>
        <v>0</v>
      </c>
      <c r="CX105">
        <f>SUMIF(DeadRaw!$B:$B,$B105,DeadRaw!CZ:CZ)</f>
        <v>0</v>
      </c>
      <c r="CY105">
        <f>SUMIF(DeadRaw!$B:$B,$B105,DeadRaw!DA:DA)</f>
        <v>0</v>
      </c>
      <c r="CZ105">
        <f>SUMIF(DeadRaw!$B:$B,$B105,DeadRaw!DB:DB)</f>
        <v>0</v>
      </c>
      <c r="DA105">
        <f>SUMIF(DeadRaw!$B:$B,$B105,DeadRaw!DC:DC)</f>
        <v>0</v>
      </c>
      <c r="DB105">
        <f>SUMIF(DeadRaw!$B:$B,$B105,DeadRaw!DD:DD)</f>
        <v>0</v>
      </c>
      <c r="DC105">
        <f>SUMIF(DeadRaw!$B:$B,$B105,DeadRaw!DE:DE)</f>
        <v>0</v>
      </c>
      <c r="DD105">
        <f>SUMIF(DeadRaw!$B:$B,$B105,DeadRaw!DF:DF)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9</v>
      </c>
      <c r="BV106">
        <f>SUMIF(DeadRaw!$B:$B,$B106,DeadRaw!BX:BX)</f>
        <v>13</v>
      </c>
      <c r="BW106">
        <f>SUMIF(DeadRaw!$B:$B,$B106,DeadRaw!BY:BY)</f>
        <v>13</v>
      </c>
      <c r="BX106">
        <f>SUMIF(DeadRaw!$B:$B,$B106,DeadRaw!BZ:BZ)</f>
        <v>18</v>
      </c>
      <c r="BY106">
        <f>SUMIF(DeadRaw!$B:$B,$B106,DeadRaw!CA:CA)</f>
        <v>18</v>
      </c>
      <c r="BZ106">
        <f>SUMIF(DeadRaw!$B:$B,$B106,DeadRaw!CB:CB)</f>
        <v>18</v>
      </c>
      <c r="CA106">
        <f>SUMIF(DeadRaw!$B:$B,$B106,DeadRaw!CC:CC)</f>
        <v>18</v>
      </c>
      <c r="CB106">
        <f>SUMIF(DeadRaw!$B:$B,$B106,DeadRaw!CD:CD)</f>
        <v>18</v>
      </c>
      <c r="CC106">
        <f>SUMIF(DeadRaw!$B:$B,$B106,DeadRaw!CE:CE)</f>
        <v>18</v>
      </c>
      <c r="CD106">
        <f>SUMIF(DeadRaw!$B:$B,$B106,DeadRaw!CF:CF)</f>
        <v>20</v>
      </c>
      <c r="CE106">
        <f>SUMIF(DeadRaw!$B:$B,$B106,DeadRaw!CG:CG)</f>
        <v>20</v>
      </c>
      <c r="CF106">
        <f>SUMIF(DeadRaw!$B:$B,$B106,DeadRaw!CH:CH)</f>
        <v>20</v>
      </c>
      <c r="CG106">
        <f>SUMIF(DeadRaw!$B:$B,$B106,DeadRaw!CI:CI)</f>
        <v>20</v>
      </c>
      <c r="CH106">
        <f>SUMIF(DeadRaw!$B:$B,$B106,DeadRaw!CJ:CJ)</f>
        <v>20</v>
      </c>
      <c r="CI106">
        <f>SUMIF(DeadRaw!$B:$B,$B106,DeadRaw!CK:CK)</f>
        <v>21</v>
      </c>
      <c r="CJ106">
        <f>SUMIF(DeadRaw!$B:$B,$B106,DeadRaw!CL:CL)</f>
        <v>22</v>
      </c>
      <c r="CK106">
        <f>SUMIF(DeadRaw!$B:$B,$B106,DeadRaw!CM:CM)</f>
        <v>23</v>
      </c>
      <c r="CL106">
        <f>SUMIF(DeadRaw!$B:$B,$B106,DeadRaw!CN:CN)</f>
        <v>25</v>
      </c>
      <c r="CM106">
        <f>SUMIF(DeadRaw!$B:$B,$B106,DeadRaw!CO:CO)</f>
        <v>25</v>
      </c>
      <c r="CN106">
        <f>SUMIF(DeadRaw!$B:$B,$B106,DeadRaw!CP:CP)</f>
        <v>25</v>
      </c>
      <c r="CO106">
        <f>SUMIF(DeadRaw!$B:$B,$B106,DeadRaw!CQ:CQ)</f>
        <v>0</v>
      </c>
      <c r="CP106">
        <f>SUMIF(DeadRaw!$B:$B,$B106,DeadRaw!CR:CR)</f>
        <v>0</v>
      </c>
      <c r="CQ106">
        <f>SUMIF(DeadRaw!$B:$B,$B106,DeadRaw!CS:CS)</f>
        <v>0</v>
      </c>
      <c r="CR106">
        <f>SUMIF(DeadRaw!$B:$B,$B106,DeadRaw!CT:CT)</f>
        <v>0</v>
      </c>
      <c r="CS106">
        <f>SUMIF(DeadRaw!$B:$B,$B106,DeadRaw!CU:CU)</f>
        <v>0</v>
      </c>
      <c r="CT106">
        <f>SUMIF(DeadRaw!$B:$B,$B106,DeadRaw!CV:CV)</f>
        <v>0</v>
      </c>
      <c r="CU106">
        <f>SUMIF(DeadRaw!$B:$B,$B106,DeadRaw!CW:CW)</f>
        <v>0</v>
      </c>
      <c r="CV106">
        <f>SUMIF(DeadRaw!$B:$B,$B106,DeadRaw!CX:CX)</f>
        <v>0</v>
      </c>
      <c r="CW106">
        <f>SUMIF(DeadRaw!$B:$B,$B106,DeadRaw!CY:CY)</f>
        <v>0</v>
      </c>
      <c r="CX106">
        <f>SUMIF(DeadRaw!$B:$B,$B106,DeadRaw!CZ:CZ)</f>
        <v>0</v>
      </c>
      <c r="CY106">
        <f>SUMIF(DeadRaw!$B:$B,$B106,DeadRaw!DA:DA)</f>
        <v>0</v>
      </c>
      <c r="CZ106">
        <f>SUMIF(DeadRaw!$B:$B,$B106,DeadRaw!DB:DB)</f>
        <v>0</v>
      </c>
      <c r="DA106">
        <f>SUMIF(DeadRaw!$B:$B,$B106,DeadRaw!DC:DC)</f>
        <v>0</v>
      </c>
      <c r="DB106">
        <f>SUMIF(DeadRaw!$B:$B,$B106,DeadRaw!DD:DD)</f>
        <v>0</v>
      </c>
      <c r="DC106">
        <f>SUMIF(DeadRaw!$B:$B,$B106,DeadRaw!DE:DE)</f>
        <v>0</v>
      </c>
      <c r="DD106">
        <f>SUMIF(DeadRaw!$B:$B,$B106,DeadRaw!DF:DF)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10</v>
      </c>
      <c r="BV107">
        <f>SUMIF(DeadRaw!$B:$B,$B107,DeadRaw!BX:BX)</f>
        <v>14</v>
      </c>
      <c r="BW107">
        <f>SUMIF(DeadRaw!$B:$B,$B107,DeadRaw!BY:BY)</f>
        <v>15</v>
      </c>
      <c r="BX107">
        <f>SUMIF(DeadRaw!$B:$B,$B107,DeadRaw!BZ:BZ)</f>
        <v>15</v>
      </c>
      <c r="BY107">
        <f>SUMIF(DeadRaw!$B:$B,$B107,DeadRaw!CA:CA)</f>
        <v>22</v>
      </c>
      <c r="BZ107">
        <f>SUMIF(DeadRaw!$B:$B,$B107,DeadRaw!CB:CB)</f>
        <v>22</v>
      </c>
      <c r="CA107">
        <f>SUMIF(DeadRaw!$B:$B,$B107,DeadRaw!CC:CC)</f>
        <v>22</v>
      </c>
      <c r="CB107">
        <f>SUMIF(DeadRaw!$B:$B,$B107,DeadRaw!CD:CD)</f>
        <v>22</v>
      </c>
      <c r="CC107">
        <f>SUMIF(DeadRaw!$B:$B,$B107,DeadRaw!CE:CE)</f>
        <v>23</v>
      </c>
      <c r="CD107">
        <f>SUMIF(DeadRaw!$B:$B,$B107,DeadRaw!CF:CF)</f>
        <v>23</v>
      </c>
      <c r="CE107">
        <f>SUMIF(DeadRaw!$B:$B,$B107,DeadRaw!CG:CG)</f>
        <v>24</v>
      </c>
      <c r="CF107">
        <f>SUMIF(DeadRaw!$B:$B,$B107,DeadRaw!CH:CH)</f>
        <v>25</v>
      </c>
      <c r="CG107">
        <f>SUMIF(DeadRaw!$B:$B,$B107,DeadRaw!CI:CI)</f>
        <v>25</v>
      </c>
      <c r="CH107">
        <f>SUMIF(DeadRaw!$B:$B,$B107,DeadRaw!CJ:CJ)</f>
        <v>26</v>
      </c>
      <c r="CI107">
        <f>SUMIF(DeadRaw!$B:$B,$B107,DeadRaw!CK:CK)</f>
        <v>31</v>
      </c>
      <c r="CJ107">
        <f>SUMIF(DeadRaw!$B:$B,$B107,DeadRaw!CL:CL)</f>
        <v>35</v>
      </c>
      <c r="CK107">
        <f>SUMIF(DeadRaw!$B:$B,$B107,DeadRaw!CM:CM)</f>
        <v>41</v>
      </c>
      <c r="CL107">
        <f>SUMIF(DeadRaw!$B:$B,$B107,DeadRaw!CN:CN)</f>
        <v>46</v>
      </c>
      <c r="CM107">
        <f>SUMIF(DeadRaw!$B:$B,$B107,DeadRaw!CO:CO)</f>
        <v>46</v>
      </c>
      <c r="CN107">
        <f>SUMIF(DeadRaw!$B:$B,$B107,DeadRaw!CP:CP)</f>
        <v>46</v>
      </c>
      <c r="CO107">
        <f>SUMIF(DeadRaw!$B:$B,$B107,DeadRaw!CQ:CQ)</f>
        <v>0</v>
      </c>
      <c r="CP107">
        <f>SUMIF(DeadRaw!$B:$B,$B107,DeadRaw!CR:CR)</f>
        <v>0</v>
      </c>
      <c r="CQ107">
        <f>SUMIF(DeadRaw!$B:$B,$B107,DeadRaw!CS:CS)</f>
        <v>0</v>
      </c>
      <c r="CR107">
        <f>SUMIF(DeadRaw!$B:$B,$B107,DeadRaw!CT:CT)</f>
        <v>0</v>
      </c>
      <c r="CS107">
        <f>SUMIF(DeadRaw!$B:$B,$B107,DeadRaw!CU:CU)</f>
        <v>0</v>
      </c>
      <c r="CT107">
        <f>SUMIF(DeadRaw!$B:$B,$B107,DeadRaw!CV:CV)</f>
        <v>0</v>
      </c>
      <c r="CU107">
        <f>SUMIF(DeadRaw!$B:$B,$B107,DeadRaw!CW:CW)</f>
        <v>0</v>
      </c>
      <c r="CV107">
        <f>SUMIF(DeadRaw!$B:$B,$B107,DeadRaw!CX:CX)</f>
        <v>0</v>
      </c>
      <c r="CW107">
        <f>SUMIF(DeadRaw!$B:$B,$B107,DeadRaw!CY:CY)</f>
        <v>0</v>
      </c>
      <c r="CX107">
        <f>SUMIF(DeadRaw!$B:$B,$B107,DeadRaw!CZ:CZ)</f>
        <v>0</v>
      </c>
      <c r="CY107">
        <f>SUMIF(DeadRaw!$B:$B,$B107,DeadRaw!DA:DA)</f>
        <v>0</v>
      </c>
      <c r="CZ107">
        <f>SUMIF(DeadRaw!$B:$B,$B107,DeadRaw!DB:DB)</f>
        <v>0</v>
      </c>
      <c r="DA107">
        <f>SUMIF(DeadRaw!$B:$B,$B107,DeadRaw!DC:DC)</f>
        <v>0</v>
      </c>
      <c r="DB107">
        <f>SUMIF(DeadRaw!$B:$B,$B107,DeadRaw!DD:DD)</f>
        <v>0</v>
      </c>
      <c r="DC107">
        <f>SUMIF(DeadRaw!$B:$B,$B107,DeadRaw!DE:DE)</f>
        <v>0</v>
      </c>
      <c r="DD107">
        <f>SUMIF(DeadRaw!$B:$B,$B107,DeadRaw!DF:DF)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1</v>
      </c>
      <c r="BV108">
        <f>SUMIF(DeadRaw!$B:$B,$B108,DeadRaw!BX:BX)</f>
        <v>1</v>
      </c>
      <c r="BW108">
        <f>SUMIF(DeadRaw!$B:$B,$B108,DeadRaw!BY:BY)</f>
        <v>1</v>
      </c>
      <c r="BX108">
        <f>SUMIF(DeadRaw!$B:$B,$B108,DeadRaw!BZ:BZ)</f>
        <v>1</v>
      </c>
      <c r="BY108">
        <f>SUMIF(DeadRaw!$B:$B,$B108,DeadRaw!CA:CA)</f>
        <v>1</v>
      </c>
      <c r="BZ108">
        <f>SUMIF(DeadRaw!$B:$B,$B108,DeadRaw!CB:CB)</f>
        <v>1</v>
      </c>
      <c r="CA108">
        <f>SUMIF(DeadRaw!$B:$B,$B108,DeadRaw!CC:CC)</f>
        <v>1</v>
      </c>
      <c r="CB108">
        <f>SUMIF(DeadRaw!$B:$B,$B108,DeadRaw!CD:CD)</f>
        <v>1</v>
      </c>
      <c r="CC108">
        <f>SUMIF(DeadRaw!$B:$B,$B108,DeadRaw!CE:CE)</f>
        <v>1</v>
      </c>
      <c r="CD108">
        <f>SUMIF(DeadRaw!$B:$B,$B108,DeadRaw!CF:CF)</f>
        <v>1</v>
      </c>
      <c r="CE108">
        <f>SUMIF(DeadRaw!$B:$B,$B108,DeadRaw!CG:CG)</f>
        <v>1</v>
      </c>
      <c r="CF108">
        <f>SUMIF(DeadRaw!$B:$B,$B108,DeadRaw!CH:CH)</f>
        <v>1</v>
      </c>
      <c r="CG108">
        <f>SUMIF(DeadRaw!$B:$B,$B108,DeadRaw!CI:CI)</f>
        <v>1</v>
      </c>
      <c r="CH108">
        <f>SUMIF(DeadRaw!$B:$B,$B108,DeadRaw!CJ:CJ)</f>
        <v>1</v>
      </c>
      <c r="CI108">
        <f>SUMIF(DeadRaw!$B:$B,$B108,DeadRaw!CK:CK)</f>
        <v>3</v>
      </c>
      <c r="CJ108">
        <f>SUMIF(DeadRaw!$B:$B,$B108,DeadRaw!CL:CL)</f>
        <v>3</v>
      </c>
      <c r="CK108">
        <f>SUMIF(DeadRaw!$B:$B,$B108,DeadRaw!CM:CM)</f>
        <v>3</v>
      </c>
      <c r="CL108">
        <f>SUMIF(DeadRaw!$B:$B,$B108,DeadRaw!CN:CN)</f>
        <v>3</v>
      </c>
      <c r="CM108">
        <f>SUMIF(DeadRaw!$B:$B,$B108,DeadRaw!CO:CO)</f>
        <v>3</v>
      </c>
      <c r="CN108">
        <f>SUMIF(DeadRaw!$B:$B,$B108,DeadRaw!CP:CP)</f>
        <v>3</v>
      </c>
      <c r="CO108">
        <f>SUMIF(DeadRaw!$B:$B,$B108,DeadRaw!CQ:CQ)</f>
        <v>0</v>
      </c>
      <c r="CP108">
        <f>SUMIF(DeadRaw!$B:$B,$B108,DeadRaw!CR:CR)</f>
        <v>0</v>
      </c>
      <c r="CQ108">
        <f>SUMIF(DeadRaw!$B:$B,$B108,DeadRaw!CS:CS)</f>
        <v>0</v>
      </c>
      <c r="CR108">
        <f>SUMIF(DeadRaw!$B:$B,$B108,DeadRaw!CT:CT)</f>
        <v>0</v>
      </c>
      <c r="CS108">
        <f>SUMIF(DeadRaw!$B:$B,$B108,DeadRaw!CU:CU)</f>
        <v>0</v>
      </c>
      <c r="CT108">
        <f>SUMIF(DeadRaw!$B:$B,$B108,DeadRaw!CV:CV)</f>
        <v>0</v>
      </c>
      <c r="CU108">
        <f>SUMIF(DeadRaw!$B:$B,$B108,DeadRaw!CW:CW)</f>
        <v>0</v>
      </c>
      <c r="CV108">
        <f>SUMIF(DeadRaw!$B:$B,$B108,DeadRaw!CX:CX)</f>
        <v>0</v>
      </c>
      <c r="CW108">
        <f>SUMIF(DeadRaw!$B:$B,$B108,DeadRaw!CY:CY)</f>
        <v>0</v>
      </c>
      <c r="CX108">
        <f>SUMIF(DeadRaw!$B:$B,$B108,DeadRaw!CZ:CZ)</f>
        <v>0</v>
      </c>
      <c r="CY108">
        <f>SUMIF(DeadRaw!$B:$B,$B108,DeadRaw!DA:DA)</f>
        <v>0</v>
      </c>
      <c r="CZ108">
        <f>SUMIF(DeadRaw!$B:$B,$B108,DeadRaw!DB:DB)</f>
        <v>0</v>
      </c>
      <c r="DA108">
        <f>SUMIF(DeadRaw!$B:$B,$B108,DeadRaw!DC:DC)</f>
        <v>0</v>
      </c>
      <c r="DB108">
        <f>SUMIF(DeadRaw!$B:$B,$B108,DeadRaw!DD:DD)</f>
        <v>0</v>
      </c>
      <c r="DC108">
        <f>SUMIF(DeadRaw!$B:$B,$B108,DeadRaw!DE:DE)</f>
        <v>0</v>
      </c>
      <c r="DD108">
        <f>SUMIF(DeadRaw!$B:$B,$B108,DeadRaw!DF:DF)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2</v>
      </c>
      <c r="BV109">
        <f>SUMIF(DeadRaw!$B:$B,$B109,DeadRaw!BX:BX)</f>
        <v>2</v>
      </c>
      <c r="BW109">
        <f>SUMIF(DeadRaw!$B:$B,$B109,DeadRaw!BY:BY)</f>
        <v>4</v>
      </c>
      <c r="BX109">
        <f>SUMIF(DeadRaw!$B:$B,$B109,DeadRaw!BZ:BZ)</f>
        <v>4</v>
      </c>
      <c r="BY109">
        <f>SUMIF(DeadRaw!$B:$B,$B109,DeadRaw!CA:CA)</f>
        <v>5</v>
      </c>
      <c r="BZ109">
        <f>SUMIF(DeadRaw!$B:$B,$B109,DeadRaw!CB:CB)</f>
        <v>5</v>
      </c>
      <c r="CA109">
        <f>SUMIF(DeadRaw!$B:$B,$B109,DeadRaw!CC:CC)</f>
        <v>6</v>
      </c>
      <c r="CB109">
        <f>SUMIF(DeadRaw!$B:$B,$B109,DeadRaw!CD:CD)</f>
        <v>6</v>
      </c>
      <c r="CC109">
        <f>SUMIF(DeadRaw!$B:$B,$B109,DeadRaw!CE:CE)</f>
        <v>7</v>
      </c>
      <c r="CD109">
        <f>SUMIF(DeadRaw!$B:$B,$B109,DeadRaw!CF:CF)</f>
        <v>7</v>
      </c>
      <c r="CE109">
        <f>SUMIF(DeadRaw!$B:$B,$B109,DeadRaw!CG:CG)</f>
        <v>10</v>
      </c>
      <c r="CF109">
        <f>SUMIF(DeadRaw!$B:$B,$B109,DeadRaw!CH:CH)</f>
        <v>10</v>
      </c>
      <c r="CG109">
        <f>SUMIF(DeadRaw!$B:$B,$B109,DeadRaw!CI:CI)</f>
        <v>10</v>
      </c>
      <c r="CH109">
        <f>SUMIF(DeadRaw!$B:$B,$B109,DeadRaw!CJ:CJ)</f>
        <v>11</v>
      </c>
      <c r="CI109">
        <f>SUMIF(DeadRaw!$B:$B,$B109,DeadRaw!CK:CK)</f>
        <v>12</v>
      </c>
      <c r="CJ109">
        <f>SUMIF(DeadRaw!$B:$B,$B109,DeadRaw!CL:CL)</f>
        <v>13</v>
      </c>
      <c r="CK109">
        <f>SUMIF(DeadRaw!$B:$B,$B109,DeadRaw!CM:CM)</f>
        <v>17</v>
      </c>
      <c r="CL109">
        <f>SUMIF(DeadRaw!$B:$B,$B109,DeadRaw!CN:CN)</f>
        <v>19</v>
      </c>
      <c r="CM109">
        <f>SUMIF(DeadRaw!$B:$B,$B109,DeadRaw!CO:CO)</f>
        <v>21</v>
      </c>
      <c r="CN109">
        <f>SUMIF(DeadRaw!$B:$B,$B109,DeadRaw!CP:CP)</f>
        <v>22</v>
      </c>
      <c r="CO109">
        <f>SUMIF(DeadRaw!$B:$B,$B109,DeadRaw!CQ:CQ)</f>
        <v>0</v>
      </c>
      <c r="CP109">
        <f>SUMIF(DeadRaw!$B:$B,$B109,DeadRaw!CR:CR)</f>
        <v>0</v>
      </c>
      <c r="CQ109">
        <f>SUMIF(DeadRaw!$B:$B,$B109,DeadRaw!CS:CS)</f>
        <v>0</v>
      </c>
      <c r="CR109">
        <f>SUMIF(DeadRaw!$B:$B,$B109,DeadRaw!CT:CT)</f>
        <v>0</v>
      </c>
      <c r="CS109">
        <f>SUMIF(DeadRaw!$B:$B,$B109,DeadRaw!CU:CU)</f>
        <v>0</v>
      </c>
      <c r="CT109">
        <f>SUMIF(DeadRaw!$B:$B,$B109,DeadRaw!CV:CV)</f>
        <v>0</v>
      </c>
      <c r="CU109">
        <f>SUMIF(DeadRaw!$B:$B,$B109,DeadRaw!CW:CW)</f>
        <v>0</v>
      </c>
      <c r="CV109">
        <f>SUMIF(DeadRaw!$B:$B,$B109,DeadRaw!CX:CX)</f>
        <v>0</v>
      </c>
      <c r="CW109">
        <f>SUMIF(DeadRaw!$B:$B,$B109,DeadRaw!CY:CY)</f>
        <v>0</v>
      </c>
      <c r="CX109">
        <f>SUMIF(DeadRaw!$B:$B,$B109,DeadRaw!CZ:CZ)</f>
        <v>0</v>
      </c>
      <c r="CY109">
        <f>SUMIF(DeadRaw!$B:$B,$B109,DeadRaw!DA:DA)</f>
        <v>0</v>
      </c>
      <c r="CZ109">
        <f>SUMIF(DeadRaw!$B:$B,$B109,DeadRaw!DB:DB)</f>
        <v>0</v>
      </c>
      <c r="DA109">
        <f>SUMIF(DeadRaw!$B:$B,$B109,DeadRaw!DC:DC)</f>
        <v>0</v>
      </c>
      <c r="DB109">
        <f>SUMIF(DeadRaw!$B:$B,$B109,DeadRaw!DD:DD)</f>
        <v>0</v>
      </c>
      <c r="DC109">
        <f>SUMIF(DeadRaw!$B:$B,$B109,DeadRaw!DE:DE)</f>
        <v>0</v>
      </c>
      <c r="DD109">
        <f>SUMIF(DeadRaw!$B:$B,$B109,DeadRaw!DF:DF)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14</v>
      </c>
      <c r="BV110">
        <f>SUMIF(DeadRaw!$B:$B,$B110,DeadRaw!BX:BX)</f>
        <v>15</v>
      </c>
      <c r="BW110">
        <f>SUMIF(DeadRaw!$B:$B,$B110,DeadRaw!BY:BY)</f>
        <v>16</v>
      </c>
      <c r="BX110">
        <f>SUMIF(DeadRaw!$B:$B,$B110,DeadRaw!BZ:BZ)</f>
        <v>17</v>
      </c>
      <c r="BY110">
        <f>SUMIF(DeadRaw!$B:$B,$B110,DeadRaw!CA:CA)</f>
        <v>18</v>
      </c>
      <c r="BZ110">
        <f>SUMIF(DeadRaw!$B:$B,$B110,DeadRaw!CB:CB)</f>
        <v>21</v>
      </c>
      <c r="CA110">
        <f>SUMIF(DeadRaw!$B:$B,$B110,DeadRaw!CC:CC)</f>
        <v>22</v>
      </c>
      <c r="CB110">
        <f>SUMIF(DeadRaw!$B:$B,$B110,DeadRaw!CD:CD)</f>
        <v>23</v>
      </c>
      <c r="CC110">
        <f>SUMIF(DeadRaw!$B:$B,$B110,DeadRaw!CE:CE)</f>
        <v>25</v>
      </c>
      <c r="CD110">
        <f>SUMIF(DeadRaw!$B:$B,$B110,DeadRaw!CF:CF)</f>
        <v>26</v>
      </c>
      <c r="CE110">
        <f>SUMIF(DeadRaw!$B:$B,$B110,DeadRaw!CG:CG)</f>
        <v>26</v>
      </c>
      <c r="CF110">
        <f>SUMIF(DeadRaw!$B:$B,$B110,DeadRaw!CH:CH)</f>
        <v>29</v>
      </c>
      <c r="CG110">
        <f>SUMIF(DeadRaw!$B:$B,$B110,DeadRaw!CI:CI)</f>
        <v>29</v>
      </c>
      <c r="CH110">
        <f>SUMIF(DeadRaw!$B:$B,$B110,DeadRaw!CJ:CJ)</f>
        <v>31</v>
      </c>
      <c r="CI110">
        <f>SUMIF(DeadRaw!$B:$B,$B110,DeadRaw!CK:CK)</f>
        <v>33</v>
      </c>
      <c r="CJ110">
        <f>SUMIF(DeadRaw!$B:$B,$B110,DeadRaw!CL:CL)</f>
        <v>33</v>
      </c>
      <c r="CK110">
        <f>SUMIF(DeadRaw!$B:$B,$B110,DeadRaw!CM:CM)</f>
        <v>35</v>
      </c>
      <c r="CL110">
        <f>SUMIF(DeadRaw!$B:$B,$B110,DeadRaw!CN:CN)</f>
        <v>35</v>
      </c>
      <c r="CM110">
        <f>SUMIF(DeadRaw!$B:$B,$B110,DeadRaw!CO:CO)</f>
        <v>36</v>
      </c>
      <c r="CN110">
        <f>SUMIF(DeadRaw!$B:$B,$B110,DeadRaw!CP:CP)</f>
        <v>37</v>
      </c>
      <c r="CO110">
        <f>SUMIF(DeadRaw!$B:$B,$B110,DeadRaw!CQ:CQ)</f>
        <v>0</v>
      </c>
      <c r="CP110">
        <f>SUMIF(DeadRaw!$B:$B,$B110,DeadRaw!CR:CR)</f>
        <v>0</v>
      </c>
      <c r="CQ110">
        <f>SUMIF(DeadRaw!$B:$B,$B110,DeadRaw!CS:CS)</f>
        <v>0</v>
      </c>
      <c r="CR110">
        <f>SUMIF(DeadRaw!$B:$B,$B110,DeadRaw!CT:CT)</f>
        <v>0</v>
      </c>
      <c r="CS110">
        <f>SUMIF(DeadRaw!$B:$B,$B110,DeadRaw!CU:CU)</f>
        <v>0</v>
      </c>
      <c r="CT110">
        <f>SUMIF(DeadRaw!$B:$B,$B110,DeadRaw!CV:CV)</f>
        <v>0</v>
      </c>
      <c r="CU110">
        <f>SUMIF(DeadRaw!$B:$B,$B110,DeadRaw!CW:CW)</f>
        <v>0</v>
      </c>
      <c r="CV110">
        <f>SUMIF(DeadRaw!$B:$B,$B110,DeadRaw!CX:CX)</f>
        <v>0</v>
      </c>
      <c r="CW110">
        <f>SUMIF(DeadRaw!$B:$B,$B110,DeadRaw!CY:CY)</f>
        <v>0</v>
      </c>
      <c r="CX110">
        <f>SUMIF(DeadRaw!$B:$B,$B110,DeadRaw!CZ:CZ)</f>
        <v>0</v>
      </c>
      <c r="CY110">
        <f>SUMIF(DeadRaw!$B:$B,$B110,DeadRaw!DA:DA)</f>
        <v>0</v>
      </c>
      <c r="CZ110">
        <f>SUMIF(DeadRaw!$B:$B,$B110,DeadRaw!DB:DB)</f>
        <v>0</v>
      </c>
      <c r="DA110">
        <f>SUMIF(DeadRaw!$B:$B,$B110,DeadRaw!DC:DC)</f>
        <v>0</v>
      </c>
      <c r="DB110">
        <f>SUMIF(DeadRaw!$B:$B,$B110,DeadRaw!DD:DD)</f>
        <v>0</v>
      </c>
      <c r="DC110">
        <f>SUMIF(DeadRaw!$B:$B,$B110,DeadRaw!DE:DE)</f>
        <v>0</v>
      </c>
      <c r="DD110">
        <f>SUMIF(DeadRaw!$B:$B,$B110,DeadRaw!DF:DF)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  <c r="BV111">
        <f>SUMIF(DeadRaw!$B:$B,$B111,DeadRaw!BX:BX)</f>
        <v>0</v>
      </c>
      <c r="BW111">
        <f>SUMIF(DeadRaw!$B:$B,$B111,DeadRaw!BY:BY)</f>
        <v>0</v>
      </c>
      <c r="BX111">
        <f>SUMIF(DeadRaw!$B:$B,$B111,DeadRaw!BZ:BZ)</f>
        <v>0</v>
      </c>
      <c r="BY111">
        <f>SUMIF(DeadRaw!$B:$B,$B111,DeadRaw!CA:CA)</f>
        <v>0</v>
      </c>
      <c r="BZ111">
        <f>SUMIF(DeadRaw!$B:$B,$B111,DeadRaw!CB:CB)</f>
        <v>0</v>
      </c>
      <c r="CA111">
        <f>SUMIF(DeadRaw!$B:$B,$B111,DeadRaw!CC:CC)</f>
        <v>1</v>
      </c>
      <c r="CB111">
        <f>SUMIF(DeadRaw!$B:$B,$B111,DeadRaw!CD:CD)</f>
        <v>2</v>
      </c>
      <c r="CC111">
        <f>SUMIF(DeadRaw!$B:$B,$B111,DeadRaw!CE:CE)</f>
        <v>2</v>
      </c>
      <c r="CD111">
        <f>SUMIF(DeadRaw!$B:$B,$B111,DeadRaw!CF:CF)</f>
        <v>2</v>
      </c>
      <c r="CE111">
        <f>SUMIF(DeadRaw!$B:$B,$B111,DeadRaw!CG:CG)</f>
        <v>2</v>
      </c>
      <c r="CF111">
        <f>SUMIF(DeadRaw!$B:$B,$B111,DeadRaw!CH:CH)</f>
        <v>2</v>
      </c>
      <c r="CG111">
        <f>SUMIF(DeadRaw!$B:$B,$B111,DeadRaw!CI:CI)</f>
        <v>2</v>
      </c>
      <c r="CH111">
        <f>SUMIF(DeadRaw!$B:$B,$B111,DeadRaw!CJ:CJ)</f>
        <v>2</v>
      </c>
      <c r="CI111">
        <f>SUMIF(DeadRaw!$B:$B,$B111,DeadRaw!CK:CK)</f>
        <v>2</v>
      </c>
      <c r="CJ111">
        <f>SUMIF(DeadRaw!$B:$B,$B111,DeadRaw!CL:CL)</f>
        <v>3</v>
      </c>
      <c r="CK111">
        <f>SUMIF(DeadRaw!$B:$B,$B111,DeadRaw!CM:CM)</f>
        <v>3</v>
      </c>
      <c r="CL111">
        <f>SUMIF(DeadRaw!$B:$B,$B111,DeadRaw!CN:CN)</f>
        <v>3</v>
      </c>
      <c r="CM111">
        <f>SUMIF(DeadRaw!$B:$B,$B111,DeadRaw!CO:CO)</f>
        <v>3</v>
      </c>
      <c r="CN111">
        <f>SUMIF(DeadRaw!$B:$B,$B111,DeadRaw!CP:CP)</f>
        <v>3</v>
      </c>
      <c r="CO111">
        <f>SUMIF(DeadRaw!$B:$B,$B111,DeadRaw!CQ:CQ)</f>
        <v>0</v>
      </c>
      <c r="CP111">
        <f>SUMIF(DeadRaw!$B:$B,$B111,DeadRaw!CR:CR)</f>
        <v>0</v>
      </c>
      <c r="CQ111">
        <f>SUMIF(DeadRaw!$B:$B,$B111,DeadRaw!CS:CS)</f>
        <v>0</v>
      </c>
      <c r="CR111">
        <f>SUMIF(DeadRaw!$B:$B,$B111,DeadRaw!CT:CT)</f>
        <v>0</v>
      </c>
      <c r="CS111">
        <f>SUMIF(DeadRaw!$B:$B,$B111,DeadRaw!CU:CU)</f>
        <v>0</v>
      </c>
      <c r="CT111">
        <f>SUMIF(DeadRaw!$B:$B,$B111,DeadRaw!CV:CV)</f>
        <v>0</v>
      </c>
      <c r="CU111">
        <f>SUMIF(DeadRaw!$B:$B,$B111,DeadRaw!CW:CW)</f>
        <v>0</v>
      </c>
      <c r="CV111">
        <f>SUMIF(DeadRaw!$B:$B,$B111,DeadRaw!CX:CX)</f>
        <v>0</v>
      </c>
      <c r="CW111">
        <f>SUMIF(DeadRaw!$B:$B,$B111,DeadRaw!CY:CY)</f>
        <v>0</v>
      </c>
      <c r="CX111">
        <f>SUMIF(DeadRaw!$B:$B,$B111,DeadRaw!CZ:CZ)</f>
        <v>0</v>
      </c>
      <c r="CY111">
        <f>SUMIF(DeadRaw!$B:$B,$B111,DeadRaw!DA:DA)</f>
        <v>0</v>
      </c>
      <c r="CZ111">
        <f>SUMIF(DeadRaw!$B:$B,$B111,DeadRaw!DB:DB)</f>
        <v>0</v>
      </c>
      <c r="DA111">
        <f>SUMIF(DeadRaw!$B:$B,$B111,DeadRaw!DC:DC)</f>
        <v>0</v>
      </c>
      <c r="DB111">
        <f>SUMIF(DeadRaw!$B:$B,$B111,DeadRaw!DD:DD)</f>
        <v>0</v>
      </c>
      <c r="DC111">
        <f>SUMIF(DeadRaw!$B:$B,$B111,DeadRaw!DE:DE)</f>
        <v>0</v>
      </c>
      <c r="DD111">
        <f>SUMIF(DeadRaw!$B:$B,$B111,DeadRaw!DF:DF)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  <c r="BV112">
        <f>SUMIF(DeadRaw!$B:$B,$B112,DeadRaw!BX:BX)</f>
        <v>0</v>
      </c>
      <c r="BW112">
        <f>SUMIF(DeadRaw!$B:$B,$B112,DeadRaw!BY:BY)</f>
        <v>0</v>
      </c>
      <c r="BX112">
        <f>SUMIF(DeadRaw!$B:$B,$B112,DeadRaw!BZ:BZ)</f>
        <v>0</v>
      </c>
      <c r="BY112">
        <f>SUMIF(DeadRaw!$B:$B,$B112,DeadRaw!CA:CA)</f>
        <v>0</v>
      </c>
      <c r="BZ112">
        <f>SUMIF(DeadRaw!$B:$B,$B112,DeadRaw!CB:CB)</f>
        <v>0</v>
      </c>
      <c r="CA112">
        <f>SUMIF(DeadRaw!$B:$B,$B112,DeadRaw!CC:CC)</f>
        <v>0</v>
      </c>
      <c r="CB112">
        <f>SUMIF(DeadRaw!$B:$B,$B112,DeadRaw!CD:CD)</f>
        <v>0</v>
      </c>
      <c r="CC112">
        <f>SUMIF(DeadRaw!$B:$B,$B112,DeadRaw!CE:CE)</f>
        <v>0</v>
      </c>
      <c r="CD112">
        <f>SUMIF(DeadRaw!$B:$B,$B112,DeadRaw!CF:CF)</f>
        <v>0</v>
      </c>
      <c r="CE112">
        <f>SUMIF(DeadRaw!$B:$B,$B112,DeadRaw!CG:CG)</f>
        <v>0</v>
      </c>
      <c r="CF112">
        <f>SUMIF(DeadRaw!$B:$B,$B112,DeadRaw!CH:CH)</f>
        <v>0</v>
      </c>
      <c r="CG112">
        <f>SUMIF(DeadRaw!$B:$B,$B112,DeadRaw!CI:CI)</f>
        <v>0</v>
      </c>
      <c r="CH112">
        <f>SUMIF(DeadRaw!$B:$B,$B112,DeadRaw!CJ:CJ)</f>
        <v>0</v>
      </c>
      <c r="CI112">
        <f>SUMIF(DeadRaw!$B:$B,$B112,DeadRaw!CK:CK)</f>
        <v>0</v>
      </c>
      <c r="CJ112">
        <f>SUMIF(DeadRaw!$B:$B,$B112,DeadRaw!CL:CL)</f>
        <v>0</v>
      </c>
      <c r="CK112">
        <f>SUMIF(DeadRaw!$B:$B,$B112,DeadRaw!CM:CM)</f>
        <v>0</v>
      </c>
      <c r="CL112">
        <f>SUMIF(DeadRaw!$B:$B,$B112,DeadRaw!CN:CN)</f>
        <v>0</v>
      </c>
      <c r="CM112">
        <f>SUMIF(DeadRaw!$B:$B,$B112,DeadRaw!CO:CO)</f>
        <v>0</v>
      </c>
      <c r="CN112">
        <f>SUMIF(DeadRaw!$B:$B,$B112,DeadRaw!CP:CP)</f>
        <v>0</v>
      </c>
      <c r="CO112">
        <f>SUMIF(DeadRaw!$B:$B,$B112,DeadRaw!CQ:CQ)</f>
        <v>0</v>
      </c>
      <c r="CP112">
        <f>SUMIF(DeadRaw!$B:$B,$B112,DeadRaw!CR:CR)</f>
        <v>0</v>
      </c>
      <c r="CQ112">
        <f>SUMIF(DeadRaw!$B:$B,$B112,DeadRaw!CS:CS)</f>
        <v>0</v>
      </c>
      <c r="CR112">
        <f>SUMIF(DeadRaw!$B:$B,$B112,DeadRaw!CT:CT)</f>
        <v>0</v>
      </c>
      <c r="CS112">
        <f>SUMIF(DeadRaw!$B:$B,$B112,DeadRaw!CU:CU)</f>
        <v>0</v>
      </c>
      <c r="CT112">
        <f>SUMIF(DeadRaw!$B:$B,$B112,DeadRaw!CV:CV)</f>
        <v>0</v>
      </c>
      <c r="CU112">
        <f>SUMIF(DeadRaw!$B:$B,$B112,DeadRaw!CW:CW)</f>
        <v>0</v>
      </c>
      <c r="CV112">
        <f>SUMIF(DeadRaw!$B:$B,$B112,DeadRaw!CX:CX)</f>
        <v>0</v>
      </c>
      <c r="CW112">
        <f>SUMIF(DeadRaw!$B:$B,$B112,DeadRaw!CY:CY)</f>
        <v>0</v>
      </c>
      <c r="CX112">
        <f>SUMIF(DeadRaw!$B:$B,$B112,DeadRaw!CZ:CZ)</f>
        <v>0</v>
      </c>
      <c r="CY112">
        <f>SUMIF(DeadRaw!$B:$B,$B112,DeadRaw!DA:DA)</f>
        <v>0</v>
      </c>
      <c r="CZ112">
        <f>SUMIF(DeadRaw!$B:$B,$B112,DeadRaw!DB:DB)</f>
        <v>0</v>
      </c>
      <c r="DA112">
        <f>SUMIF(DeadRaw!$B:$B,$B112,DeadRaw!DC:DC)</f>
        <v>0</v>
      </c>
      <c r="DB112">
        <f>SUMIF(DeadRaw!$B:$B,$B112,DeadRaw!DD:DD)</f>
        <v>0</v>
      </c>
      <c r="DC112">
        <f>SUMIF(DeadRaw!$B:$B,$B112,DeadRaw!DE:DE)</f>
        <v>0</v>
      </c>
      <c r="DD112">
        <f>SUMIF(DeadRaw!$B:$B,$B112,DeadRaw!DF:DF)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  <c r="BV113">
        <f>SUMIF(DeadRaw!$B:$B,$B113,DeadRaw!BX:BX)</f>
        <v>0</v>
      </c>
      <c r="BW113">
        <f>SUMIF(DeadRaw!$B:$B,$B113,DeadRaw!BY:BY)</f>
        <v>0</v>
      </c>
      <c r="BX113">
        <f>SUMIF(DeadRaw!$B:$B,$B113,DeadRaw!BZ:BZ)</f>
        <v>0</v>
      </c>
      <c r="BY113">
        <f>SUMIF(DeadRaw!$B:$B,$B113,DeadRaw!CA:CA)</f>
        <v>0</v>
      </c>
      <c r="BZ113">
        <f>SUMIF(DeadRaw!$B:$B,$B113,DeadRaw!CB:CB)</f>
        <v>0</v>
      </c>
      <c r="CA113">
        <f>SUMIF(DeadRaw!$B:$B,$B113,DeadRaw!CC:CC)</f>
        <v>0</v>
      </c>
      <c r="CB113">
        <f>SUMIF(DeadRaw!$B:$B,$B113,DeadRaw!CD:CD)</f>
        <v>0</v>
      </c>
      <c r="CC113">
        <f>SUMIF(DeadRaw!$B:$B,$B113,DeadRaw!CE:CE)</f>
        <v>0</v>
      </c>
      <c r="CD113">
        <f>SUMIF(DeadRaw!$B:$B,$B113,DeadRaw!CF:CF)</f>
        <v>0</v>
      </c>
      <c r="CE113">
        <f>SUMIF(DeadRaw!$B:$B,$B113,DeadRaw!CG:CG)</f>
        <v>0</v>
      </c>
      <c r="CF113">
        <f>SUMIF(DeadRaw!$B:$B,$B113,DeadRaw!CH:CH)</f>
        <v>0</v>
      </c>
      <c r="CG113">
        <f>SUMIF(DeadRaw!$B:$B,$B113,DeadRaw!CI:CI)</f>
        <v>0</v>
      </c>
      <c r="CH113">
        <f>SUMIF(DeadRaw!$B:$B,$B113,DeadRaw!CJ:CJ)</f>
        <v>0</v>
      </c>
      <c r="CI113">
        <f>SUMIF(DeadRaw!$B:$B,$B113,DeadRaw!CK:CK)</f>
        <v>0</v>
      </c>
      <c r="CJ113">
        <f>SUMIF(DeadRaw!$B:$B,$B113,DeadRaw!CL:CL)</f>
        <v>0</v>
      </c>
      <c r="CK113">
        <f>SUMIF(DeadRaw!$B:$B,$B113,DeadRaw!CM:CM)</f>
        <v>0</v>
      </c>
      <c r="CL113">
        <f>SUMIF(DeadRaw!$B:$B,$B113,DeadRaw!CN:CN)</f>
        <v>0</v>
      </c>
      <c r="CM113">
        <f>SUMIF(DeadRaw!$B:$B,$B113,DeadRaw!CO:CO)</f>
        <v>0</v>
      </c>
      <c r="CN113">
        <f>SUMIF(DeadRaw!$B:$B,$B113,DeadRaw!CP:CP)</f>
        <v>0</v>
      </c>
      <c r="CO113">
        <f>SUMIF(DeadRaw!$B:$B,$B113,DeadRaw!CQ:CQ)</f>
        <v>0</v>
      </c>
      <c r="CP113">
        <f>SUMIF(DeadRaw!$B:$B,$B113,DeadRaw!CR:CR)</f>
        <v>0</v>
      </c>
      <c r="CQ113">
        <f>SUMIF(DeadRaw!$B:$B,$B113,DeadRaw!CS:CS)</f>
        <v>0</v>
      </c>
      <c r="CR113">
        <f>SUMIF(DeadRaw!$B:$B,$B113,DeadRaw!CT:CT)</f>
        <v>0</v>
      </c>
      <c r="CS113">
        <f>SUMIF(DeadRaw!$B:$B,$B113,DeadRaw!CU:CU)</f>
        <v>0</v>
      </c>
      <c r="CT113">
        <f>SUMIF(DeadRaw!$B:$B,$B113,DeadRaw!CV:CV)</f>
        <v>0</v>
      </c>
      <c r="CU113">
        <f>SUMIF(DeadRaw!$B:$B,$B113,DeadRaw!CW:CW)</f>
        <v>0</v>
      </c>
      <c r="CV113">
        <f>SUMIF(DeadRaw!$B:$B,$B113,DeadRaw!CX:CX)</f>
        <v>0</v>
      </c>
      <c r="CW113">
        <f>SUMIF(DeadRaw!$B:$B,$B113,DeadRaw!CY:CY)</f>
        <v>0</v>
      </c>
      <c r="CX113">
        <f>SUMIF(DeadRaw!$B:$B,$B113,DeadRaw!CZ:CZ)</f>
        <v>0</v>
      </c>
      <c r="CY113">
        <f>SUMIF(DeadRaw!$B:$B,$B113,DeadRaw!DA:DA)</f>
        <v>0</v>
      </c>
      <c r="CZ113">
        <f>SUMIF(DeadRaw!$B:$B,$B113,DeadRaw!DB:DB)</f>
        <v>0</v>
      </c>
      <c r="DA113">
        <f>SUMIF(DeadRaw!$B:$B,$B113,DeadRaw!DC:DC)</f>
        <v>0</v>
      </c>
      <c r="DB113">
        <f>SUMIF(DeadRaw!$B:$B,$B113,DeadRaw!DD:DD)</f>
        <v>0</v>
      </c>
      <c r="DC113">
        <f>SUMIF(DeadRaw!$B:$B,$B113,DeadRaw!DE:DE)</f>
        <v>0</v>
      </c>
      <c r="DD113">
        <f>SUMIF(DeadRaw!$B:$B,$B113,DeadRaw!DF:DF)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1</v>
      </c>
      <c r="BV114">
        <f>SUMIF(DeadRaw!$B:$B,$B114,DeadRaw!BX:BX)</f>
        <v>1</v>
      </c>
      <c r="BW114">
        <f>SUMIF(DeadRaw!$B:$B,$B114,DeadRaw!BY:BY)</f>
        <v>1</v>
      </c>
      <c r="BX114">
        <f>SUMIF(DeadRaw!$B:$B,$B114,DeadRaw!BZ:BZ)</f>
        <v>1</v>
      </c>
      <c r="BY114">
        <f>SUMIF(DeadRaw!$B:$B,$B114,DeadRaw!CA:CA)</f>
        <v>3</v>
      </c>
      <c r="BZ114">
        <f>SUMIF(DeadRaw!$B:$B,$B114,DeadRaw!CB:CB)</f>
        <v>3</v>
      </c>
      <c r="CA114">
        <f>SUMIF(DeadRaw!$B:$B,$B114,DeadRaw!CC:CC)</f>
        <v>3</v>
      </c>
      <c r="CB114">
        <f>SUMIF(DeadRaw!$B:$B,$B114,DeadRaw!CD:CD)</f>
        <v>3</v>
      </c>
      <c r="CC114">
        <f>SUMIF(DeadRaw!$B:$B,$B114,DeadRaw!CE:CE)</f>
        <v>3</v>
      </c>
      <c r="CD114">
        <f>SUMIF(DeadRaw!$B:$B,$B114,DeadRaw!CF:CF)</f>
        <v>3</v>
      </c>
      <c r="CE114">
        <f>SUMIF(DeadRaw!$B:$B,$B114,DeadRaw!CG:CG)</f>
        <v>4</v>
      </c>
      <c r="CF114">
        <f>SUMIF(DeadRaw!$B:$B,$B114,DeadRaw!CH:CH)</f>
        <v>5</v>
      </c>
      <c r="CG114">
        <f>SUMIF(DeadRaw!$B:$B,$B114,DeadRaw!CI:CI)</f>
        <v>6</v>
      </c>
      <c r="CH114">
        <f>SUMIF(DeadRaw!$B:$B,$B114,DeadRaw!CJ:CJ)</f>
        <v>6</v>
      </c>
      <c r="CI114">
        <f>SUMIF(DeadRaw!$B:$B,$B114,DeadRaw!CK:CK)</f>
        <v>6</v>
      </c>
      <c r="CJ114">
        <f>SUMIF(DeadRaw!$B:$B,$B114,DeadRaw!CL:CL)</f>
        <v>6</v>
      </c>
      <c r="CK114">
        <f>SUMIF(DeadRaw!$B:$B,$B114,DeadRaw!CM:CM)</f>
        <v>6</v>
      </c>
      <c r="CL114">
        <f>SUMIF(DeadRaw!$B:$B,$B114,DeadRaw!CN:CN)</f>
        <v>8</v>
      </c>
      <c r="CM114">
        <f>SUMIF(DeadRaw!$B:$B,$B114,DeadRaw!CO:CO)</f>
        <v>9</v>
      </c>
      <c r="CN114">
        <f>SUMIF(DeadRaw!$B:$B,$B114,DeadRaw!CP:CP)</f>
        <v>9</v>
      </c>
      <c r="CO114">
        <f>SUMIF(DeadRaw!$B:$B,$B114,DeadRaw!CQ:CQ)</f>
        <v>0</v>
      </c>
      <c r="CP114">
        <f>SUMIF(DeadRaw!$B:$B,$B114,DeadRaw!CR:CR)</f>
        <v>0</v>
      </c>
      <c r="CQ114">
        <f>SUMIF(DeadRaw!$B:$B,$B114,DeadRaw!CS:CS)</f>
        <v>0</v>
      </c>
      <c r="CR114">
        <f>SUMIF(DeadRaw!$B:$B,$B114,DeadRaw!CT:CT)</f>
        <v>0</v>
      </c>
      <c r="CS114">
        <f>SUMIF(DeadRaw!$B:$B,$B114,DeadRaw!CU:CU)</f>
        <v>0</v>
      </c>
      <c r="CT114">
        <f>SUMIF(DeadRaw!$B:$B,$B114,DeadRaw!CV:CV)</f>
        <v>0</v>
      </c>
      <c r="CU114">
        <f>SUMIF(DeadRaw!$B:$B,$B114,DeadRaw!CW:CW)</f>
        <v>0</v>
      </c>
      <c r="CV114">
        <f>SUMIF(DeadRaw!$B:$B,$B114,DeadRaw!CX:CX)</f>
        <v>0</v>
      </c>
      <c r="CW114">
        <f>SUMIF(DeadRaw!$B:$B,$B114,DeadRaw!CY:CY)</f>
        <v>0</v>
      </c>
      <c r="CX114">
        <f>SUMIF(DeadRaw!$B:$B,$B114,DeadRaw!CZ:CZ)</f>
        <v>0</v>
      </c>
      <c r="CY114">
        <f>SUMIF(DeadRaw!$B:$B,$B114,DeadRaw!DA:DA)</f>
        <v>0</v>
      </c>
      <c r="CZ114">
        <f>SUMIF(DeadRaw!$B:$B,$B114,DeadRaw!DB:DB)</f>
        <v>0</v>
      </c>
      <c r="DA114">
        <f>SUMIF(DeadRaw!$B:$B,$B114,DeadRaw!DC:DC)</f>
        <v>0</v>
      </c>
      <c r="DB114">
        <f>SUMIF(DeadRaw!$B:$B,$B114,DeadRaw!DD:DD)</f>
        <v>0</v>
      </c>
      <c r="DC114">
        <f>SUMIF(DeadRaw!$B:$B,$B114,DeadRaw!DE:DE)</f>
        <v>0</v>
      </c>
      <c r="DD114">
        <f>SUMIF(DeadRaw!$B:$B,$B114,DeadRaw!DF:DF)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  <c r="BV115">
        <f>SUMIF(DeadRaw!$B:$B,$B115,DeadRaw!BX:BX)</f>
        <v>0</v>
      </c>
      <c r="BW115">
        <f>SUMIF(DeadRaw!$B:$B,$B115,DeadRaw!BY:BY)</f>
        <v>0</v>
      </c>
      <c r="BX115">
        <f>SUMIF(DeadRaw!$B:$B,$B115,DeadRaw!BZ:BZ)</f>
        <v>0</v>
      </c>
      <c r="BY115">
        <f>SUMIF(DeadRaw!$B:$B,$B115,DeadRaw!CA:CA)</f>
        <v>2</v>
      </c>
      <c r="BZ115">
        <f>SUMIF(DeadRaw!$B:$B,$B115,DeadRaw!CB:CB)</f>
        <v>2</v>
      </c>
      <c r="CA115">
        <f>SUMIF(DeadRaw!$B:$B,$B115,DeadRaw!CC:CC)</f>
        <v>2</v>
      </c>
      <c r="CB115">
        <f>SUMIF(DeadRaw!$B:$B,$B115,DeadRaw!CD:CD)</f>
        <v>2</v>
      </c>
      <c r="CC115">
        <f>SUMIF(DeadRaw!$B:$B,$B115,DeadRaw!CE:CE)</f>
        <v>2</v>
      </c>
      <c r="CD115">
        <f>SUMIF(DeadRaw!$B:$B,$B115,DeadRaw!CF:CF)</f>
        <v>3</v>
      </c>
      <c r="CE115">
        <f>SUMIF(DeadRaw!$B:$B,$B115,DeadRaw!CG:CG)</f>
        <v>3</v>
      </c>
      <c r="CF115">
        <f>SUMIF(DeadRaw!$B:$B,$B115,DeadRaw!CH:CH)</f>
        <v>3</v>
      </c>
      <c r="CG115">
        <f>SUMIF(DeadRaw!$B:$B,$B115,DeadRaw!CI:CI)</f>
        <v>3</v>
      </c>
      <c r="CH115">
        <f>SUMIF(DeadRaw!$B:$B,$B115,DeadRaw!CJ:CJ)</f>
        <v>3</v>
      </c>
      <c r="CI115">
        <f>SUMIF(DeadRaw!$B:$B,$B115,DeadRaw!CK:CK)</f>
        <v>3</v>
      </c>
      <c r="CJ115">
        <f>SUMIF(DeadRaw!$B:$B,$B115,DeadRaw!CL:CL)</f>
        <v>3</v>
      </c>
      <c r="CK115">
        <f>SUMIF(DeadRaw!$B:$B,$B115,DeadRaw!CM:CM)</f>
        <v>3</v>
      </c>
      <c r="CL115">
        <f>SUMIF(DeadRaw!$B:$B,$B115,DeadRaw!CN:CN)</f>
        <v>3</v>
      </c>
      <c r="CM115">
        <f>SUMIF(DeadRaw!$B:$B,$B115,DeadRaw!CO:CO)</f>
        <v>3</v>
      </c>
      <c r="CN115">
        <f>SUMIF(DeadRaw!$B:$B,$B115,DeadRaw!CP:CP)</f>
        <v>3</v>
      </c>
      <c r="CO115">
        <f>SUMIF(DeadRaw!$B:$B,$B115,DeadRaw!CQ:CQ)</f>
        <v>0</v>
      </c>
      <c r="CP115">
        <f>SUMIF(DeadRaw!$B:$B,$B115,DeadRaw!CR:CR)</f>
        <v>0</v>
      </c>
      <c r="CQ115">
        <f>SUMIF(DeadRaw!$B:$B,$B115,DeadRaw!CS:CS)</f>
        <v>0</v>
      </c>
      <c r="CR115">
        <f>SUMIF(DeadRaw!$B:$B,$B115,DeadRaw!CT:CT)</f>
        <v>0</v>
      </c>
      <c r="CS115">
        <f>SUMIF(DeadRaw!$B:$B,$B115,DeadRaw!CU:CU)</f>
        <v>0</v>
      </c>
      <c r="CT115">
        <f>SUMIF(DeadRaw!$B:$B,$B115,DeadRaw!CV:CV)</f>
        <v>0</v>
      </c>
      <c r="CU115">
        <f>SUMIF(DeadRaw!$B:$B,$B115,DeadRaw!CW:CW)</f>
        <v>0</v>
      </c>
      <c r="CV115">
        <f>SUMIF(DeadRaw!$B:$B,$B115,DeadRaw!CX:CX)</f>
        <v>0</v>
      </c>
      <c r="CW115">
        <f>SUMIF(DeadRaw!$B:$B,$B115,DeadRaw!CY:CY)</f>
        <v>0</v>
      </c>
      <c r="CX115">
        <f>SUMIF(DeadRaw!$B:$B,$B115,DeadRaw!CZ:CZ)</f>
        <v>0</v>
      </c>
      <c r="CY115">
        <f>SUMIF(DeadRaw!$B:$B,$B115,DeadRaw!DA:DA)</f>
        <v>0</v>
      </c>
      <c r="CZ115">
        <f>SUMIF(DeadRaw!$B:$B,$B115,DeadRaw!DB:DB)</f>
        <v>0</v>
      </c>
      <c r="DA115">
        <f>SUMIF(DeadRaw!$B:$B,$B115,DeadRaw!DC:DC)</f>
        <v>0</v>
      </c>
      <c r="DB115">
        <f>SUMIF(DeadRaw!$B:$B,$B115,DeadRaw!DD:DD)</f>
        <v>0</v>
      </c>
      <c r="DC115">
        <f>SUMIF(DeadRaw!$B:$B,$B115,DeadRaw!DE:DE)</f>
        <v>0</v>
      </c>
      <c r="DD115">
        <f>SUMIF(DeadRaw!$B:$B,$B115,DeadRaw!DF:DF)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  <c r="BV116">
        <f>SUMIF(DeadRaw!$B:$B,$B116,DeadRaw!BX:BX)</f>
        <v>0</v>
      </c>
      <c r="BW116">
        <f>SUMIF(DeadRaw!$B:$B,$B116,DeadRaw!BY:BY)</f>
        <v>0</v>
      </c>
      <c r="BX116">
        <f>SUMIF(DeadRaw!$B:$B,$B116,DeadRaw!BZ:BZ)</f>
        <v>0</v>
      </c>
      <c r="BY116">
        <f>SUMIF(DeadRaw!$B:$B,$B116,DeadRaw!CA:CA)</f>
        <v>0</v>
      </c>
      <c r="BZ116">
        <f>SUMIF(DeadRaw!$B:$B,$B116,DeadRaw!CB:CB)</f>
        <v>0</v>
      </c>
      <c r="CA116">
        <f>SUMIF(DeadRaw!$B:$B,$B116,DeadRaw!CC:CC)</f>
        <v>0</v>
      </c>
      <c r="CB116">
        <f>SUMIF(DeadRaw!$B:$B,$B116,DeadRaw!CD:CD)</f>
        <v>0</v>
      </c>
      <c r="CC116">
        <f>SUMIF(DeadRaw!$B:$B,$B116,DeadRaw!CE:CE)</f>
        <v>0</v>
      </c>
      <c r="CD116">
        <f>SUMIF(DeadRaw!$B:$B,$B116,DeadRaw!CF:CF)</f>
        <v>0</v>
      </c>
      <c r="CE116">
        <f>SUMIF(DeadRaw!$B:$B,$B116,DeadRaw!CG:CG)</f>
        <v>0</v>
      </c>
      <c r="CF116">
        <f>SUMIF(DeadRaw!$B:$B,$B116,DeadRaw!CH:CH)</f>
        <v>0</v>
      </c>
      <c r="CG116">
        <f>SUMIF(DeadRaw!$B:$B,$B116,DeadRaw!CI:CI)</f>
        <v>0</v>
      </c>
      <c r="CH116">
        <f>SUMIF(DeadRaw!$B:$B,$B116,DeadRaw!CJ:CJ)</f>
        <v>0</v>
      </c>
      <c r="CI116">
        <f>SUMIF(DeadRaw!$B:$B,$B116,DeadRaw!CK:CK)</f>
        <v>0</v>
      </c>
      <c r="CJ116">
        <f>SUMIF(DeadRaw!$B:$B,$B116,DeadRaw!CL:CL)</f>
        <v>0</v>
      </c>
      <c r="CK116">
        <f>SUMIF(DeadRaw!$B:$B,$B116,DeadRaw!CM:CM)</f>
        <v>0</v>
      </c>
      <c r="CL116">
        <f>SUMIF(DeadRaw!$B:$B,$B116,DeadRaw!CN:CN)</f>
        <v>0</v>
      </c>
      <c r="CM116">
        <f>SUMIF(DeadRaw!$B:$B,$B116,DeadRaw!CO:CO)</f>
        <v>0</v>
      </c>
      <c r="CN116">
        <f>SUMIF(DeadRaw!$B:$B,$B116,DeadRaw!CP:CP)</f>
        <v>0</v>
      </c>
      <c r="CO116">
        <f>SUMIF(DeadRaw!$B:$B,$B116,DeadRaw!CQ:CQ)</f>
        <v>0</v>
      </c>
      <c r="CP116">
        <f>SUMIF(DeadRaw!$B:$B,$B116,DeadRaw!CR:CR)</f>
        <v>0</v>
      </c>
      <c r="CQ116">
        <f>SUMIF(DeadRaw!$B:$B,$B116,DeadRaw!CS:CS)</f>
        <v>0</v>
      </c>
      <c r="CR116">
        <f>SUMIF(DeadRaw!$B:$B,$B116,DeadRaw!CT:CT)</f>
        <v>0</v>
      </c>
      <c r="CS116">
        <f>SUMIF(DeadRaw!$B:$B,$B116,DeadRaw!CU:CU)</f>
        <v>0</v>
      </c>
      <c r="CT116">
        <f>SUMIF(DeadRaw!$B:$B,$B116,DeadRaw!CV:CV)</f>
        <v>0</v>
      </c>
      <c r="CU116">
        <f>SUMIF(DeadRaw!$B:$B,$B116,DeadRaw!CW:CW)</f>
        <v>0</v>
      </c>
      <c r="CV116">
        <f>SUMIF(DeadRaw!$B:$B,$B116,DeadRaw!CX:CX)</f>
        <v>0</v>
      </c>
      <c r="CW116">
        <f>SUMIF(DeadRaw!$B:$B,$B116,DeadRaw!CY:CY)</f>
        <v>0</v>
      </c>
      <c r="CX116">
        <f>SUMIF(DeadRaw!$B:$B,$B116,DeadRaw!CZ:CZ)</f>
        <v>0</v>
      </c>
      <c r="CY116">
        <f>SUMIF(DeadRaw!$B:$B,$B116,DeadRaw!DA:DA)</f>
        <v>0</v>
      </c>
      <c r="CZ116">
        <f>SUMIF(DeadRaw!$B:$B,$B116,DeadRaw!DB:DB)</f>
        <v>0</v>
      </c>
      <c r="DA116">
        <f>SUMIF(DeadRaw!$B:$B,$B116,DeadRaw!DC:DC)</f>
        <v>0</v>
      </c>
      <c r="DB116">
        <f>SUMIF(DeadRaw!$B:$B,$B116,DeadRaw!DD:DD)</f>
        <v>0</v>
      </c>
      <c r="DC116">
        <f>SUMIF(DeadRaw!$B:$B,$B116,DeadRaw!DE:DE)</f>
        <v>0</v>
      </c>
      <c r="DD116">
        <f>SUMIF(DeadRaw!$B:$B,$B116,DeadRaw!DF:DF)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  <c r="BV117">
        <f>SUMIF(DeadRaw!$B:$B,$B117,DeadRaw!BX:BX)</f>
        <v>0</v>
      </c>
      <c r="BW117">
        <f>SUMIF(DeadRaw!$B:$B,$B117,DeadRaw!BY:BY)</f>
        <v>0</v>
      </c>
      <c r="BX117">
        <f>SUMIF(DeadRaw!$B:$B,$B117,DeadRaw!BZ:BZ)</f>
        <v>0</v>
      </c>
      <c r="BY117">
        <f>SUMIF(DeadRaw!$B:$B,$B117,DeadRaw!CA:CA)</f>
        <v>0</v>
      </c>
      <c r="BZ117">
        <f>SUMIF(DeadRaw!$B:$B,$B117,DeadRaw!CB:CB)</f>
        <v>0</v>
      </c>
      <c r="CA117">
        <f>SUMIF(DeadRaw!$B:$B,$B117,DeadRaw!CC:CC)</f>
        <v>0</v>
      </c>
      <c r="CB117">
        <f>SUMIF(DeadRaw!$B:$B,$B117,DeadRaw!CD:CD)</f>
        <v>0</v>
      </c>
      <c r="CC117">
        <f>SUMIF(DeadRaw!$B:$B,$B117,DeadRaw!CE:CE)</f>
        <v>0</v>
      </c>
      <c r="CD117">
        <f>SUMIF(DeadRaw!$B:$B,$B117,DeadRaw!CF:CF)</f>
        <v>0</v>
      </c>
      <c r="CE117">
        <f>SUMIF(DeadRaw!$B:$B,$B117,DeadRaw!CG:CG)</f>
        <v>0</v>
      </c>
      <c r="CF117">
        <f>SUMIF(DeadRaw!$B:$B,$B117,DeadRaw!CH:CH)</f>
        <v>0</v>
      </c>
      <c r="CG117">
        <f>SUMIF(DeadRaw!$B:$B,$B117,DeadRaw!CI:CI)</f>
        <v>0</v>
      </c>
      <c r="CH117">
        <f>SUMIF(DeadRaw!$B:$B,$B117,DeadRaw!CJ:CJ)</f>
        <v>0</v>
      </c>
      <c r="CI117">
        <f>SUMIF(DeadRaw!$B:$B,$B117,DeadRaw!CK:CK)</f>
        <v>1</v>
      </c>
      <c r="CJ117">
        <f>SUMIF(DeadRaw!$B:$B,$B117,DeadRaw!CL:CL)</f>
        <v>1</v>
      </c>
      <c r="CK117">
        <f>SUMIF(DeadRaw!$B:$B,$B117,DeadRaw!CM:CM)</f>
        <v>3</v>
      </c>
      <c r="CL117">
        <f>SUMIF(DeadRaw!$B:$B,$B117,DeadRaw!CN:CN)</f>
        <v>3</v>
      </c>
      <c r="CM117">
        <f>SUMIF(DeadRaw!$B:$B,$B117,DeadRaw!CO:CO)</f>
        <v>5</v>
      </c>
      <c r="CN117">
        <f>SUMIF(DeadRaw!$B:$B,$B117,DeadRaw!CP:CP)</f>
        <v>5</v>
      </c>
      <c r="CO117">
        <f>SUMIF(DeadRaw!$B:$B,$B117,DeadRaw!CQ:CQ)</f>
        <v>0</v>
      </c>
      <c r="CP117">
        <f>SUMIF(DeadRaw!$B:$B,$B117,DeadRaw!CR:CR)</f>
        <v>0</v>
      </c>
      <c r="CQ117">
        <f>SUMIF(DeadRaw!$B:$B,$B117,DeadRaw!CS:CS)</f>
        <v>0</v>
      </c>
      <c r="CR117">
        <f>SUMIF(DeadRaw!$B:$B,$B117,DeadRaw!CT:CT)</f>
        <v>0</v>
      </c>
      <c r="CS117">
        <f>SUMIF(DeadRaw!$B:$B,$B117,DeadRaw!CU:CU)</f>
        <v>0</v>
      </c>
      <c r="CT117">
        <f>SUMIF(DeadRaw!$B:$B,$B117,DeadRaw!CV:CV)</f>
        <v>0</v>
      </c>
      <c r="CU117">
        <f>SUMIF(DeadRaw!$B:$B,$B117,DeadRaw!CW:CW)</f>
        <v>0</v>
      </c>
      <c r="CV117">
        <f>SUMIF(DeadRaw!$B:$B,$B117,DeadRaw!CX:CX)</f>
        <v>0</v>
      </c>
      <c r="CW117">
        <f>SUMIF(DeadRaw!$B:$B,$B117,DeadRaw!CY:CY)</f>
        <v>0</v>
      </c>
      <c r="CX117">
        <f>SUMIF(DeadRaw!$B:$B,$B117,DeadRaw!CZ:CZ)</f>
        <v>0</v>
      </c>
      <c r="CY117">
        <f>SUMIF(DeadRaw!$B:$B,$B117,DeadRaw!DA:DA)</f>
        <v>0</v>
      </c>
      <c r="CZ117">
        <f>SUMIF(DeadRaw!$B:$B,$B117,DeadRaw!DB:DB)</f>
        <v>0</v>
      </c>
      <c r="DA117">
        <f>SUMIF(DeadRaw!$B:$B,$B117,DeadRaw!DC:DC)</f>
        <v>0</v>
      </c>
      <c r="DB117">
        <f>SUMIF(DeadRaw!$B:$B,$B117,DeadRaw!DD:DD)</f>
        <v>0</v>
      </c>
      <c r="DC117">
        <f>SUMIF(DeadRaw!$B:$B,$B117,DeadRaw!DE:DE)</f>
        <v>0</v>
      </c>
      <c r="DD117">
        <f>SUMIF(DeadRaw!$B:$B,$B117,DeadRaw!DF:DF)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2</v>
      </c>
      <c r="BV118">
        <f>SUMIF(DeadRaw!$B:$B,$B118,DeadRaw!BX:BX)</f>
        <v>4</v>
      </c>
      <c r="BW118">
        <f>SUMIF(DeadRaw!$B:$B,$B118,DeadRaw!BY:BY)</f>
        <v>4</v>
      </c>
      <c r="BX118">
        <f>SUMIF(DeadRaw!$B:$B,$B118,DeadRaw!BZ:BZ)</f>
        <v>4</v>
      </c>
      <c r="BY118">
        <f>SUMIF(DeadRaw!$B:$B,$B118,DeadRaw!CA:CA)</f>
        <v>4</v>
      </c>
      <c r="BZ118">
        <f>SUMIF(DeadRaw!$B:$B,$B118,DeadRaw!CB:CB)</f>
        <v>4</v>
      </c>
      <c r="CA118">
        <f>SUMIF(DeadRaw!$B:$B,$B118,DeadRaw!CC:CC)</f>
        <v>5</v>
      </c>
      <c r="CB118">
        <f>SUMIF(DeadRaw!$B:$B,$B118,DeadRaw!CD:CD)</f>
        <v>6</v>
      </c>
      <c r="CC118">
        <f>SUMIF(DeadRaw!$B:$B,$B118,DeadRaw!CE:CE)</f>
        <v>6</v>
      </c>
      <c r="CD118">
        <f>SUMIF(DeadRaw!$B:$B,$B118,DeadRaw!CF:CF)</f>
        <v>6</v>
      </c>
      <c r="CE118">
        <f>SUMIF(DeadRaw!$B:$B,$B118,DeadRaw!CG:CG)</f>
        <v>6</v>
      </c>
      <c r="CF118">
        <f>SUMIF(DeadRaw!$B:$B,$B118,DeadRaw!CH:CH)</f>
        <v>6</v>
      </c>
      <c r="CG118">
        <f>SUMIF(DeadRaw!$B:$B,$B118,DeadRaw!CI:CI)</f>
        <v>6</v>
      </c>
      <c r="CH118">
        <f>SUMIF(DeadRaw!$B:$B,$B118,DeadRaw!CJ:CJ)</f>
        <v>6</v>
      </c>
      <c r="CI118">
        <f>SUMIF(DeadRaw!$B:$B,$B118,DeadRaw!CK:CK)</f>
        <v>6</v>
      </c>
      <c r="CJ118">
        <f>SUMIF(DeadRaw!$B:$B,$B118,DeadRaw!CL:CL)</f>
        <v>6</v>
      </c>
      <c r="CK118">
        <f>SUMIF(DeadRaw!$B:$B,$B118,DeadRaw!CM:CM)</f>
        <v>6</v>
      </c>
      <c r="CL118">
        <f>SUMIF(DeadRaw!$B:$B,$B118,DeadRaw!CN:CN)</f>
        <v>6</v>
      </c>
      <c r="CM118">
        <f>SUMIF(DeadRaw!$B:$B,$B118,DeadRaw!CO:CO)</f>
        <v>7</v>
      </c>
      <c r="CN118">
        <f>SUMIF(DeadRaw!$B:$B,$B118,DeadRaw!CP:CP)</f>
        <v>7</v>
      </c>
      <c r="CO118">
        <f>SUMIF(DeadRaw!$B:$B,$B118,DeadRaw!CQ:CQ)</f>
        <v>0</v>
      </c>
      <c r="CP118">
        <f>SUMIF(DeadRaw!$B:$B,$B118,DeadRaw!CR:CR)</f>
        <v>0</v>
      </c>
      <c r="CQ118">
        <f>SUMIF(DeadRaw!$B:$B,$B118,DeadRaw!CS:CS)</f>
        <v>0</v>
      </c>
      <c r="CR118">
        <f>SUMIF(DeadRaw!$B:$B,$B118,DeadRaw!CT:CT)</f>
        <v>0</v>
      </c>
      <c r="CS118">
        <f>SUMIF(DeadRaw!$B:$B,$B118,DeadRaw!CU:CU)</f>
        <v>0</v>
      </c>
      <c r="CT118">
        <f>SUMIF(DeadRaw!$B:$B,$B118,DeadRaw!CV:CV)</f>
        <v>0</v>
      </c>
      <c r="CU118">
        <f>SUMIF(DeadRaw!$B:$B,$B118,DeadRaw!CW:CW)</f>
        <v>0</v>
      </c>
      <c r="CV118">
        <f>SUMIF(DeadRaw!$B:$B,$B118,DeadRaw!CX:CX)</f>
        <v>0</v>
      </c>
      <c r="CW118">
        <f>SUMIF(DeadRaw!$B:$B,$B118,DeadRaw!CY:CY)</f>
        <v>0</v>
      </c>
      <c r="CX118">
        <f>SUMIF(DeadRaw!$B:$B,$B118,DeadRaw!CZ:CZ)</f>
        <v>0</v>
      </c>
      <c r="CY118">
        <f>SUMIF(DeadRaw!$B:$B,$B118,DeadRaw!DA:DA)</f>
        <v>0</v>
      </c>
      <c r="CZ118">
        <f>SUMIF(DeadRaw!$B:$B,$B118,DeadRaw!DB:DB)</f>
        <v>0</v>
      </c>
      <c r="DA118">
        <f>SUMIF(DeadRaw!$B:$B,$B118,DeadRaw!DC:DC)</f>
        <v>0</v>
      </c>
      <c r="DB118">
        <f>SUMIF(DeadRaw!$B:$B,$B118,DeadRaw!DD:DD)</f>
        <v>0</v>
      </c>
      <c r="DC118">
        <f>SUMIF(DeadRaw!$B:$B,$B118,DeadRaw!DE:DE)</f>
        <v>0</v>
      </c>
      <c r="DD118">
        <f>SUMIF(DeadRaw!$B:$B,$B118,DeadRaw!DF:DF)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  <c r="BV119">
        <f>SUMIF(DeadRaw!$B:$B,$B119,DeadRaw!BX:BX)</f>
        <v>0</v>
      </c>
      <c r="BW119">
        <f>SUMIF(DeadRaw!$B:$B,$B119,DeadRaw!BY:BY)</f>
        <v>0</v>
      </c>
      <c r="BX119">
        <f>SUMIF(DeadRaw!$B:$B,$B119,DeadRaw!BZ:BZ)</f>
        <v>0</v>
      </c>
      <c r="BY119">
        <f>SUMIF(DeadRaw!$B:$B,$B119,DeadRaw!CA:CA)</f>
        <v>0</v>
      </c>
      <c r="BZ119">
        <f>SUMIF(DeadRaw!$B:$B,$B119,DeadRaw!CB:CB)</f>
        <v>0</v>
      </c>
      <c r="CA119">
        <f>SUMIF(DeadRaw!$B:$B,$B119,DeadRaw!CC:CC)</f>
        <v>0</v>
      </c>
      <c r="CB119">
        <f>SUMIF(DeadRaw!$B:$B,$B119,DeadRaw!CD:CD)</f>
        <v>0</v>
      </c>
      <c r="CC119">
        <f>SUMIF(DeadRaw!$B:$B,$B119,DeadRaw!CE:CE)</f>
        <v>0</v>
      </c>
      <c r="CD119">
        <f>SUMIF(DeadRaw!$B:$B,$B119,DeadRaw!CF:CF)</f>
        <v>0</v>
      </c>
      <c r="CE119">
        <f>SUMIF(DeadRaw!$B:$B,$B119,DeadRaw!CG:CG)</f>
        <v>0</v>
      </c>
      <c r="CF119">
        <f>SUMIF(DeadRaw!$B:$B,$B119,DeadRaw!CH:CH)</f>
        <v>0</v>
      </c>
      <c r="CG119">
        <f>SUMIF(DeadRaw!$B:$B,$B119,DeadRaw!CI:CI)</f>
        <v>0</v>
      </c>
      <c r="CH119">
        <f>SUMIF(DeadRaw!$B:$B,$B119,DeadRaw!CJ:CJ)</f>
        <v>0</v>
      </c>
      <c r="CI119">
        <f>SUMIF(DeadRaw!$B:$B,$B119,DeadRaw!CK:CK)</f>
        <v>0</v>
      </c>
      <c r="CJ119">
        <f>SUMIF(DeadRaw!$B:$B,$B119,DeadRaw!CL:CL)</f>
        <v>0</v>
      </c>
      <c r="CK119">
        <f>SUMIF(DeadRaw!$B:$B,$B119,DeadRaw!CM:CM)</f>
        <v>0</v>
      </c>
      <c r="CL119">
        <f>SUMIF(DeadRaw!$B:$B,$B119,DeadRaw!CN:CN)</f>
        <v>0</v>
      </c>
      <c r="CM119">
        <f>SUMIF(DeadRaw!$B:$B,$B119,DeadRaw!CO:CO)</f>
        <v>0</v>
      </c>
      <c r="CN119">
        <f>SUMIF(DeadRaw!$B:$B,$B119,DeadRaw!CP:CP)</f>
        <v>0</v>
      </c>
      <c r="CO119">
        <f>SUMIF(DeadRaw!$B:$B,$B119,DeadRaw!CQ:CQ)</f>
        <v>0</v>
      </c>
      <c r="CP119">
        <f>SUMIF(DeadRaw!$B:$B,$B119,DeadRaw!CR:CR)</f>
        <v>0</v>
      </c>
      <c r="CQ119">
        <f>SUMIF(DeadRaw!$B:$B,$B119,DeadRaw!CS:CS)</f>
        <v>0</v>
      </c>
      <c r="CR119">
        <f>SUMIF(DeadRaw!$B:$B,$B119,DeadRaw!CT:CT)</f>
        <v>0</v>
      </c>
      <c r="CS119">
        <f>SUMIF(DeadRaw!$B:$B,$B119,DeadRaw!CU:CU)</f>
        <v>0</v>
      </c>
      <c r="CT119">
        <f>SUMIF(DeadRaw!$B:$B,$B119,DeadRaw!CV:CV)</f>
        <v>0</v>
      </c>
      <c r="CU119">
        <f>SUMIF(DeadRaw!$B:$B,$B119,DeadRaw!CW:CW)</f>
        <v>0</v>
      </c>
      <c r="CV119">
        <f>SUMIF(DeadRaw!$B:$B,$B119,DeadRaw!CX:CX)</f>
        <v>0</v>
      </c>
      <c r="CW119">
        <f>SUMIF(DeadRaw!$B:$B,$B119,DeadRaw!CY:CY)</f>
        <v>0</v>
      </c>
      <c r="CX119">
        <f>SUMIF(DeadRaw!$B:$B,$B119,DeadRaw!CZ:CZ)</f>
        <v>0</v>
      </c>
      <c r="CY119">
        <f>SUMIF(DeadRaw!$B:$B,$B119,DeadRaw!DA:DA)</f>
        <v>0</v>
      </c>
      <c r="CZ119">
        <f>SUMIF(DeadRaw!$B:$B,$B119,DeadRaw!DB:DB)</f>
        <v>0</v>
      </c>
      <c r="DA119">
        <f>SUMIF(DeadRaw!$B:$B,$B119,DeadRaw!DC:DC)</f>
        <v>0</v>
      </c>
      <c r="DB119">
        <f>SUMIF(DeadRaw!$B:$B,$B119,DeadRaw!DD:DD)</f>
        <v>0</v>
      </c>
      <c r="DC119">
        <f>SUMIF(DeadRaw!$B:$B,$B119,DeadRaw!DE:DE)</f>
        <v>0</v>
      </c>
      <c r="DD119">
        <f>SUMIF(DeadRaw!$B:$B,$B119,DeadRaw!DF:DF)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5</v>
      </c>
      <c r="BV120">
        <f>SUMIF(DeadRaw!$B:$B,$B120,DeadRaw!BX:BX)</f>
        <v>5</v>
      </c>
      <c r="BW120">
        <f>SUMIF(DeadRaw!$B:$B,$B120,DeadRaw!BY:BY)</f>
        <v>5</v>
      </c>
      <c r="BX120">
        <f>SUMIF(DeadRaw!$B:$B,$B120,DeadRaw!BZ:BZ)</f>
        <v>5</v>
      </c>
      <c r="BY120">
        <f>SUMIF(DeadRaw!$B:$B,$B120,DeadRaw!CA:CA)</f>
        <v>5</v>
      </c>
      <c r="BZ120">
        <f>SUMIF(DeadRaw!$B:$B,$B120,DeadRaw!CB:CB)</f>
        <v>6</v>
      </c>
      <c r="CA120">
        <f>SUMIF(DeadRaw!$B:$B,$B120,DeadRaw!CC:CC)</f>
        <v>6</v>
      </c>
      <c r="CB120">
        <f>SUMIF(DeadRaw!$B:$B,$B120,DeadRaw!CD:CD)</f>
        <v>6</v>
      </c>
      <c r="CC120">
        <f>SUMIF(DeadRaw!$B:$B,$B120,DeadRaw!CE:CE)</f>
        <v>7</v>
      </c>
      <c r="CD120">
        <f>SUMIF(DeadRaw!$B:$B,$B120,DeadRaw!CF:CF)</f>
        <v>7</v>
      </c>
      <c r="CE120">
        <f>SUMIF(DeadRaw!$B:$B,$B120,DeadRaw!CG:CG)</f>
        <v>7</v>
      </c>
      <c r="CF120">
        <f>SUMIF(DeadRaw!$B:$B,$B120,DeadRaw!CH:CH)</f>
        <v>7</v>
      </c>
      <c r="CG120">
        <f>SUMIF(DeadRaw!$B:$B,$B120,DeadRaw!CI:CI)</f>
        <v>7</v>
      </c>
      <c r="CH120">
        <f>SUMIF(DeadRaw!$B:$B,$B120,DeadRaw!CJ:CJ)</f>
        <v>7</v>
      </c>
      <c r="CI120">
        <f>SUMIF(DeadRaw!$B:$B,$B120,DeadRaw!CK:CK)</f>
        <v>7</v>
      </c>
      <c r="CJ120">
        <f>SUMIF(DeadRaw!$B:$B,$B120,DeadRaw!CL:CL)</f>
        <v>7</v>
      </c>
      <c r="CK120">
        <f>SUMIF(DeadRaw!$B:$B,$B120,DeadRaw!CM:CM)</f>
        <v>7</v>
      </c>
      <c r="CL120">
        <f>SUMIF(DeadRaw!$B:$B,$B120,DeadRaw!CN:CN)</f>
        <v>7</v>
      </c>
      <c r="CM120">
        <f>SUMIF(DeadRaw!$B:$B,$B120,DeadRaw!CO:CO)</f>
        <v>7</v>
      </c>
      <c r="CN120">
        <f>SUMIF(DeadRaw!$B:$B,$B120,DeadRaw!CP:CP)</f>
        <v>7</v>
      </c>
      <c r="CO120">
        <f>SUMIF(DeadRaw!$B:$B,$B120,DeadRaw!CQ:CQ)</f>
        <v>0</v>
      </c>
      <c r="CP120">
        <f>SUMIF(DeadRaw!$B:$B,$B120,DeadRaw!CR:CR)</f>
        <v>0</v>
      </c>
      <c r="CQ120">
        <f>SUMIF(DeadRaw!$B:$B,$B120,DeadRaw!CS:CS)</f>
        <v>0</v>
      </c>
      <c r="CR120">
        <f>SUMIF(DeadRaw!$B:$B,$B120,DeadRaw!CT:CT)</f>
        <v>0</v>
      </c>
      <c r="CS120">
        <f>SUMIF(DeadRaw!$B:$B,$B120,DeadRaw!CU:CU)</f>
        <v>0</v>
      </c>
      <c r="CT120">
        <f>SUMIF(DeadRaw!$B:$B,$B120,DeadRaw!CV:CV)</f>
        <v>0</v>
      </c>
      <c r="CU120">
        <f>SUMIF(DeadRaw!$B:$B,$B120,DeadRaw!CW:CW)</f>
        <v>0</v>
      </c>
      <c r="CV120">
        <f>SUMIF(DeadRaw!$B:$B,$B120,DeadRaw!CX:CX)</f>
        <v>0</v>
      </c>
      <c r="CW120">
        <f>SUMIF(DeadRaw!$B:$B,$B120,DeadRaw!CY:CY)</f>
        <v>0</v>
      </c>
      <c r="CX120">
        <f>SUMIF(DeadRaw!$B:$B,$B120,DeadRaw!CZ:CZ)</f>
        <v>0</v>
      </c>
      <c r="CY120">
        <f>SUMIF(DeadRaw!$B:$B,$B120,DeadRaw!DA:DA)</f>
        <v>0</v>
      </c>
      <c r="CZ120">
        <f>SUMIF(DeadRaw!$B:$B,$B120,DeadRaw!DB:DB)</f>
        <v>0</v>
      </c>
      <c r="DA120">
        <f>SUMIF(DeadRaw!$B:$B,$B120,DeadRaw!DC:DC)</f>
        <v>0</v>
      </c>
      <c r="DB120">
        <f>SUMIF(DeadRaw!$B:$B,$B120,DeadRaw!DD:DD)</f>
        <v>0</v>
      </c>
      <c r="DC120">
        <f>SUMIF(DeadRaw!$B:$B,$B120,DeadRaw!DE:DE)</f>
        <v>0</v>
      </c>
      <c r="DD120">
        <f>SUMIF(DeadRaw!$B:$B,$B120,DeadRaw!DF:DF)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1</v>
      </c>
      <c r="BV121">
        <f>SUMIF(DeadRaw!$B:$B,$B121,DeadRaw!BX:BX)</f>
        <v>3</v>
      </c>
      <c r="BW121">
        <f>SUMIF(DeadRaw!$B:$B,$B121,DeadRaw!BY:BY)</f>
        <v>4</v>
      </c>
      <c r="BX121">
        <f>SUMIF(DeadRaw!$B:$B,$B121,DeadRaw!BZ:BZ)</f>
        <v>4</v>
      </c>
      <c r="BY121">
        <f>SUMIF(DeadRaw!$B:$B,$B121,DeadRaw!CA:CA)</f>
        <v>4</v>
      </c>
      <c r="BZ121">
        <f>SUMIF(DeadRaw!$B:$B,$B121,DeadRaw!CB:CB)</f>
        <v>6</v>
      </c>
      <c r="CA121">
        <f>SUMIF(DeadRaw!$B:$B,$B121,DeadRaw!CC:CC)</f>
        <v>6</v>
      </c>
      <c r="CB121">
        <f>SUMIF(DeadRaw!$B:$B,$B121,DeadRaw!CD:CD)</f>
        <v>6</v>
      </c>
      <c r="CC121">
        <f>SUMIF(DeadRaw!$B:$B,$B121,DeadRaw!CE:CE)</f>
        <v>7</v>
      </c>
      <c r="CD121">
        <f>SUMIF(DeadRaw!$B:$B,$B121,DeadRaw!CF:CF)</f>
        <v>7</v>
      </c>
      <c r="CE121">
        <f>SUMIF(DeadRaw!$B:$B,$B121,DeadRaw!CG:CG)</f>
        <v>7</v>
      </c>
      <c r="CF121">
        <f>SUMIF(DeadRaw!$B:$B,$B121,DeadRaw!CH:CH)</f>
        <v>8</v>
      </c>
      <c r="CG121">
        <f>SUMIF(DeadRaw!$B:$B,$B121,DeadRaw!CI:CI)</f>
        <v>9</v>
      </c>
      <c r="CH121">
        <f>SUMIF(DeadRaw!$B:$B,$B121,DeadRaw!CJ:CJ)</f>
        <v>9</v>
      </c>
      <c r="CI121">
        <f>SUMIF(DeadRaw!$B:$B,$B121,DeadRaw!CK:CK)</f>
        <v>10</v>
      </c>
      <c r="CJ121">
        <f>SUMIF(DeadRaw!$B:$B,$B121,DeadRaw!CL:CL)</f>
        <v>11</v>
      </c>
      <c r="CK121">
        <f>SUMIF(DeadRaw!$B:$B,$B121,DeadRaw!CM:CM)</f>
        <v>11</v>
      </c>
      <c r="CL121">
        <f>SUMIF(DeadRaw!$B:$B,$B121,DeadRaw!CN:CN)</f>
        <v>12</v>
      </c>
      <c r="CM121">
        <f>SUMIF(DeadRaw!$B:$B,$B121,DeadRaw!CO:CO)</f>
        <v>14</v>
      </c>
      <c r="CN121">
        <f>SUMIF(DeadRaw!$B:$B,$B121,DeadRaw!CP:CP)</f>
        <v>14</v>
      </c>
      <c r="CO121">
        <f>SUMIF(DeadRaw!$B:$B,$B121,DeadRaw!CQ:CQ)</f>
        <v>0</v>
      </c>
      <c r="CP121">
        <f>SUMIF(DeadRaw!$B:$B,$B121,DeadRaw!CR:CR)</f>
        <v>0</v>
      </c>
      <c r="CQ121">
        <f>SUMIF(DeadRaw!$B:$B,$B121,DeadRaw!CS:CS)</f>
        <v>0</v>
      </c>
      <c r="CR121">
        <f>SUMIF(DeadRaw!$B:$B,$B121,DeadRaw!CT:CT)</f>
        <v>0</v>
      </c>
      <c r="CS121">
        <f>SUMIF(DeadRaw!$B:$B,$B121,DeadRaw!CU:CU)</f>
        <v>0</v>
      </c>
      <c r="CT121">
        <f>SUMIF(DeadRaw!$B:$B,$B121,DeadRaw!CV:CV)</f>
        <v>0</v>
      </c>
      <c r="CU121">
        <f>SUMIF(DeadRaw!$B:$B,$B121,DeadRaw!CW:CW)</f>
        <v>0</v>
      </c>
      <c r="CV121">
        <f>SUMIF(DeadRaw!$B:$B,$B121,DeadRaw!CX:CX)</f>
        <v>0</v>
      </c>
      <c r="CW121">
        <f>SUMIF(DeadRaw!$B:$B,$B121,DeadRaw!CY:CY)</f>
        <v>0</v>
      </c>
      <c r="CX121">
        <f>SUMIF(DeadRaw!$B:$B,$B121,DeadRaw!CZ:CZ)</f>
        <v>0</v>
      </c>
      <c r="CY121">
        <f>SUMIF(DeadRaw!$B:$B,$B121,DeadRaw!DA:DA)</f>
        <v>0</v>
      </c>
      <c r="CZ121">
        <f>SUMIF(DeadRaw!$B:$B,$B121,DeadRaw!DB:DB)</f>
        <v>0</v>
      </c>
      <c r="DA121">
        <f>SUMIF(DeadRaw!$B:$B,$B121,DeadRaw!DC:DC)</f>
        <v>0</v>
      </c>
      <c r="DB121">
        <f>SUMIF(DeadRaw!$B:$B,$B121,DeadRaw!DD:DD)</f>
        <v>0</v>
      </c>
      <c r="DC121">
        <f>SUMIF(DeadRaw!$B:$B,$B121,DeadRaw!DE:DE)</f>
        <v>0</v>
      </c>
      <c r="DD121">
        <f>SUMIF(DeadRaw!$B:$B,$B121,DeadRaw!DF:DF)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  <c r="BV122">
        <f>SUMIF(DeadRaw!$B:$B,$B122,DeadRaw!BX:BX)</f>
        <v>0</v>
      </c>
      <c r="BW122">
        <f>SUMIF(DeadRaw!$B:$B,$B122,DeadRaw!BY:BY)</f>
        <v>0</v>
      </c>
      <c r="BX122">
        <f>SUMIF(DeadRaw!$B:$B,$B122,DeadRaw!BZ:BZ)</f>
        <v>1</v>
      </c>
      <c r="BY122">
        <f>SUMIF(DeadRaw!$B:$B,$B122,DeadRaw!CA:CA)</f>
        <v>1</v>
      </c>
      <c r="BZ122">
        <f>SUMIF(DeadRaw!$B:$B,$B122,DeadRaw!CB:CB)</f>
        <v>1</v>
      </c>
      <c r="CA122">
        <f>SUMIF(DeadRaw!$B:$B,$B122,DeadRaw!CC:CC)</f>
        <v>1</v>
      </c>
      <c r="CB122">
        <f>SUMIF(DeadRaw!$B:$B,$B122,DeadRaw!CD:CD)</f>
        <v>1</v>
      </c>
      <c r="CC122">
        <f>SUMIF(DeadRaw!$B:$B,$B122,DeadRaw!CE:CE)</f>
        <v>1</v>
      </c>
      <c r="CD122">
        <f>SUMIF(DeadRaw!$B:$B,$B122,DeadRaw!CF:CF)</f>
        <v>1</v>
      </c>
      <c r="CE122">
        <f>SUMIF(DeadRaw!$B:$B,$B122,DeadRaw!CG:CG)</f>
        <v>1</v>
      </c>
      <c r="CF122">
        <f>SUMIF(DeadRaw!$B:$B,$B122,DeadRaw!CH:CH)</f>
        <v>1</v>
      </c>
      <c r="CG122">
        <f>SUMIF(DeadRaw!$B:$B,$B122,DeadRaw!CI:CI)</f>
        <v>1</v>
      </c>
      <c r="CH122">
        <f>SUMIF(DeadRaw!$B:$B,$B122,DeadRaw!CJ:CJ)</f>
        <v>1</v>
      </c>
      <c r="CI122">
        <f>SUMIF(DeadRaw!$B:$B,$B122,DeadRaw!CK:CK)</f>
        <v>1</v>
      </c>
      <c r="CJ122">
        <f>SUMIF(DeadRaw!$B:$B,$B122,DeadRaw!CL:CL)</f>
        <v>1</v>
      </c>
      <c r="CK122">
        <f>SUMIF(DeadRaw!$B:$B,$B122,DeadRaw!CM:CM)</f>
        <v>1</v>
      </c>
      <c r="CL122">
        <f>SUMIF(DeadRaw!$B:$B,$B122,DeadRaw!CN:CN)</f>
        <v>1</v>
      </c>
      <c r="CM122">
        <f>SUMIF(DeadRaw!$B:$B,$B122,DeadRaw!CO:CO)</f>
        <v>1</v>
      </c>
      <c r="CN122">
        <f>SUMIF(DeadRaw!$B:$B,$B122,DeadRaw!CP:CP)</f>
        <v>1</v>
      </c>
      <c r="CO122">
        <f>SUMIF(DeadRaw!$B:$B,$B122,DeadRaw!CQ:CQ)</f>
        <v>0</v>
      </c>
      <c r="CP122">
        <f>SUMIF(DeadRaw!$B:$B,$B122,DeadRaw!CR:CR)</f>
        <v>0</v>
      </c>
      <c r="CQ122">
        <f>SUMIF(DeadRaw!$B:$B,$B122,DeadRaw!CS:CS)</f>
        <v>0</v>
      </c>
      <c r="CR122">
        <f>SUMIF(DeadRaw!$B:$B,$B122,DeadRaw!CT:CT)</f>
        <v>0</v>
      </c>
      <c r="CS122">
        <f>SUMIF(DeadRaw!$B:$B,$B122,DeadRaw!CU:CU)</f>
        <v>0</v>
      </c>
      <c r="CT122">
        <f>SUMIF(DeadRaw!$B:$B,$B122,DeadRaw!CV:CV)</f>
        <v>0</v>
      </c>
      <c r="CU122">
        <f>SUMIF(DeadRaw!$B:$B,$B122,DeadRaw!CW:CW)</f>
        <v>0</v>
      </c>
      <c r="CV122">
        <f>SUMIF(DeadRaw!$B:$B,$B122,DeadRaw!CX:CX)</f>
        <v>0</v>
      </c>
      <c r="CW122">
        <f>SUMIF(DeadRaw!$B:$B,$B122,DeadRaw!CY:CY)</f>
        <v>0</v>
      </c>
      <c r="CX122">
        <f>SUMIF(DeadRaw!$B:$B,$B122,DeadRaw!CZ:CZ)</f>
        <v>0</v>
      </c>
      <c r="CY122">
        <f>SUMIF(DeadRaw!$B:$B,$B122,DeadRaw!DA:DA)</f>
        <v>0</v>
      </c>
      <c r="CZ122">
        <f>SUMIF(DeadRaw!$B:$B,$B122,DeadRaw!DB:DB)</f>
        <v>0</v>
      </c>
      <c r="DA122">
        <f>SUMIF(DeadRaw!$B:$B,$B122,DeadRaw!DC:DC)</f>
        <v>0</v>
      </c>
      <c r="DB122">
        <f>SUMIF(DeadRaw!$B:$B,$B122,DeadRaw!DD:DD)</f>
        <v>0</v>
      </c>
      <c r="DC122">
        <f>SUMIF(DeadRaw!$B:$B,$B122,DeadRaw!DE:DE)</f>
        <v>0</v>
      </c>
      <c r="DD122">
        <f>SUMIF(DeadRaw!$B:$B,$B122,DeadRaw!DF:DF)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  <c r="BV123">
        <f>SUMIF(DeadRaw!$B:$B,$B123,DeadRaw!BX:BX)</f>
        <v>0</v>
      </c>
      <c r="BW123">
        <f>SUMIF(DeadRaw!$B:$B,$B123,DeadRaw!BY:BY)</f>
        <v>0</v>
      </c>
      <c r="BX123">
        <f>SUMIF(DeadRaw!$B:$B,$B123,DeadRaw!BZ:BZ)</f>
        <v>0</v>
      </c>
      <c r="BY123">
        <f>SUMIF(DeadRaw!$B:$B,$B123,DeadRaw!CA:CA)</f>
        <v>0</v>
      </c>
      <c r="BZ123">
        <f>SUMIF(DeadRaw!$B:$B,$B123,DeadRaw!CB:CB)</f>
        <v>0</v>
      </c>
      <c r="CA123">
        <f>SUMIF(DeadRaw!$B:$B,$B123,DeadRaw!CC:CC)</f>
        <v>0</v>
      </c>
      <c r="CB123">
        <f>SUMIF(DeadRaw!$B:$B,$B123,DeadRaw!CD:CD)</f>
        <v>0</v>
      </c>
      <c r="CC123">
        <f>SUMIF(DeadRaw!$B:$B,$B123,DeadRaw!CE:CE)</f>
        <v>0</v>
      </c>
      <c r="CD123">
        <f>SUMIF(DeadRaw!$B:$B,$B123,DeadRaw!CF:CF)</f>
        <v>0</v>
      </c>
      <c r="CE123">
        <f>SUMIF(DeadRaw!$B:$B,$B123,DeadRaw!CG:CG)</f>
        <v>0</v>
      </c>
      <c r="CF123">
        <f>SUMIF(DeadRaw!$B:$B,$B123,DeadRaw!CH:CH)</f>
        <v>0</v>
      </c>
      <c r="CG123">
        <f>SUMIF(DeadRaw!$B:$B,$B123,DeadRaw!CI:CI)</f>
        <v>0</v>
      </c>
      <c r="CH123">
        <f>SUMIF(DeadRaw!$B:$B,$B123,DeadRaw!CJ:CJ)</f>
        <v>0</v>
      </c>
      <c r="CI123">
        <f>SUMIF(DeadRaw!$B:$B,$B123,DeadRaw!CK:CK)</f>
        <v>0</v>
      </c>
      <c r="CJ123">
        <f>SUMIF(DeadRaw!$B:$B,$B123,DeadRaw!CL:CL)</f>
        <v>0</v>
      </c>
      <c r="CK123">
        <f>SUMIF(DeadRaw!$B:$B,$B123,DeadRaw!CM:CM)</f>
        <v>0</v>
      </c>
      <c r="CL123">
        <f>SUMIF(DeadRaw!$B:$B,$B123,DeadRaw!CN:CN)</f>
        <v>0</v>
      </c>
      <c r="CM123">
        <f>SUMIF(DeadRaw!$B:$B,$B123,DeadRaw!CO:CO)</f>
        <v>0</v>
      </c>
      <c r="CN123">
        <f>SUMIF(DeadRaw!$B:$B,$B123,DeadRaw!CP:CP)</f>
        <v>0</v>
      </c>
      <c r="CO123">
        <f>SUMIF(DeadRaw!$B:$B,$B123,DeadRaw!CQ:CQ)</f>
        <v>0</v>
      </c>
      <c r="CP123">
        <f>SUMIF(DeadRaw!$B:$B,$B123,DeadRaw!CR:CR)</f>
        <v>0</v>
      </c>
      <c r="CQ123">
        <f>SUMIF(DeadRaw!$B:$B,$B123,DeadRaw!CS:CS)</f>
        <v>0</v>
      </c>
      <c r="CR123">
        <f>SUMIF(DeadRaw!$B:$B,$B123,DeadRaw!CT:CT)</f>
        <v>0</v>
      </c>
      <c r="CS123">
        <f>SUMIF(DeadRaw!$B:$B,$B123,DeadRaw!CU:CU)</f>
        <v>0</v>
      </c>
      <c r="CT123">
        <f>SUMIF(DeadRaw!$B:$B,$B123,DeadRaw!CV:CV)</f>
        <v>0</v>
      </c>
      <c r="CU123">
        <f>SUMIF(DeadRaw!$B:$B,$B123,DeadRaw!CW:CW)</f>
        <v>0</v>
      </c>
      <c r="CV123">
        <f>SUMIF(DeadRaw!$B:$B,$B123,DeadRaw!CX:CX)</f>
        <v>0</v>
      </c>
      <c r="CW123">
        <f>SUMIF(DeadRaw!$B:$B,$B123,DeadRaw!CY:CY)</f>
        <v>0</v>
      </c>
      <c r="CX123">
        <f>SUMIF(DeadRaw!$B:$B,$B123,DeadRaw!CZ:CZ)</f>
        <v>0</v>
      </c>
      <c r="CY123">
        <f>SUMIF(DeadRaw!$B:$B,$B123,DeadRaw!DA:DA)</f>
        <v>0</v>
      </c>
      <c r="CZ123">
        <f>SUMIF(DeadRaw!$B:$B,$B123,DeadRaw!DB:DB)</f>
        <v>0</v>
      </c>
      <c r="DA123">
        <f>SUMIF(DeadRaw!$B:$B,$B123,DeadRaw!DC:DC)</f>
        <v>0</v>
      </c>
      <c r="DB123">
        <f>SUMIF(DeadRaw!$B:$B,$B123,DeadRaw!DD:DD)</f>
        <v>0</v>
      </c>
      <c r="DC123">
        <f>SUMIF(DeadRaw!$B:$B,$B123,DeadRaw!DE:DE)</f>
        <v>0</v>
      </c>
      <c r="DD123">
        <f>SUMIF(DeadRaw!$B:$B,$B123,DeadRaw!DF:DF)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  <c r="BV124">
        <f>SUMIF(DeadRaw!$B:$B,$B124,DeadRaw!BX:BX)</f>
        <v>0</v>
      </c>
      <c r="BW124">
        <f>SUMIF(DeadRaw!$B:$B,$B124,DeadRaw!BY:BY)</f>
        <v>0</v>
      </c>
      <c r="BX124">
        <f>SUMIF(DeadRaw!$B:$B,$B124,DeadRaw!BZ:BZ)</f>
        <v>0</v>
      </c>
      <c r="BY124">
        <f>SUMIF(DeadRaw!$B:$B,$B124,DeadRaw!CA:CA)</f>
        <v>0</v>
      </c>
      <c r="BZ124">
        <f>SUMIF(DeadRaw!$B:$B,$B124,DeadRaw!CB:CB)</f>
        <v>0</v>
      </c>
      <c r="CA124">
        <f>SUMIF(DeadRaw!$B:$B,$B124,DeadRaw!CC:CC)</f>
        <v>0</v>
      </c>
      <c r="CB124">
        <f>SUMIF(DeadRaw!$B:$B,$B124,DeadRaw!CD:CD)</f>
        <v>0</v>
      </c>
      <c r="CC124">
        <f>SUMIF(DeadRaw!$B:$B,$B124,DeadRaw!CE:CE)</f>
        <v>0</v>
      </c>
      <c r="CD124">
        <f>SUMIF(DeadRaw!$B:$B,$B124,DeadRaw!CF:CF)</f>
        <v>0</v>
      </c>
      <c r="CE124">
        <f>SUMIF(DeadRaw!$B:$B,$B124,DeadRaw!CG:CG)</f>
        <v>0</v>
      </c>
      <c r="CF124">
        <f>SUMIF(DeadRaw!$B:$B,$B124,DeadRaw!CH:CH)</f>
        <v>0</v>
      </c>
      <c r="CG124">
        <f>SUMIF(DeadRaw!$B:$B,$B124,DeadRaw!CI:CI)</f>
        <v>0</v>
      </c>
      <c r="CH124">
        <f>SUMIF(DeadRaw!$B:$B,$B124,DeadRaw!CJ:CJ)</f>
        <v>0</v>
      </c>
      <c r="CI124">
        <f>SUMIF(DeadRaw!$B:$B,$B124,DeadRaw!CK:CK)</f>
        <v>0</v>
      </c>
      <c r="CJ124">
        <f>SUMIF(DeadRaw!$B:$B,$B124,DeadRaw!CL:CL)</f>
        <v>0</v>
      </c>
      <c r="CK124">
        <f>SUMIF(DeadRaw!$B:$B,$B124,DeadRaw!CM:CM)</f>
        <v>0</v>
      </c>
      <c r="CL124">
        <f>SUMIF(DeadRaw!$B:$B,$B124,DeadRaw!CN:CN)</f>
        <v>0</v>
      </c>
      <c r="CM124">
        <f>SUMIF(DeadRaw!$B:$B,$B124,DeadRaw!CO:CO)</f>
        <v>0</v>
      </c>
      <c r="CN124">
        <f>SUMIF(DeadRaw!$B:$B,$B124,DeadRaw!CP:CP)</f>
        <v>0</v>
      </c>
      <c r="CO124">
        <f>SUMIF(DeadRaw!$B:$B,$B124,DeadRaw!CQ:CQ)</f>
        <v>0</v>
      </c>
      <c r="CP124">
        <f>SUMIF(DeadRaw!$B:$B,$B124,DeadRaw!CR:CR)</f>
        <v>0</v>
      </c>
      <c r="CQ124">
        <f>SUMIF(DeadRaw!$B:$B,$B124,DeadRaw!CS:CS)</f>
        <v>0</v>
      </c>
      <c r="CR124">
        <f>SUMIF(DeadRaw!$B:$B,$B124,DeadRaw!CT:CT)</f>
        <v>0</v>
      </c>
      <c r="CS124">
        <f>SUMIF(DeadRaw!$B:$B,$B124,DeadRaw!CU:CU)</f>
        <v>0</v>
      </c>
      <c r="CT124">
        <f>SUMIF(DeadRaw!$B:$B,$B124,DeadRaw!CV:CV)</f>
        <v>0</v>
      </c>
      <c r="CU124">
        <f>SUMIF(DeadRaw!$B:$B,$B124,DeadRaw!CW:CW)</f>
        <v>0</v>
      </c>
      <c r="CV124">
        <f>SUMIF(DeadRaw!$B:$B,$B124,DeadRaw!CX:CX)</f>
        <v>0</v>
      </c>
      <c r="CW124">
        <f>SUMIF(DeadRaw!$B:$B,$B124,DeadRaw!CY:CY)</f>
        <v>0</v>
      </c>
      <c r="CX124">
        <f>SUMIF(DeadRaw!$B:$B,$B124,DeadRaw!CZ:CZ)</f>
        <v>0</v>
      </c>
      <c r="CY124">
        <f>SUMIF(DeadRaw!$B:$B,$B124,DeadRaw!DA:DA)</f>
        <v>0</v>
      </c>
      <c r="CZ124">
        <f>SUMIF(DeadRaw!$B:$B,$B124,DeadRaw!DB:DB)</f>
        <v>0</v>
      </c>
      <c r="DA124">
        <f>SUMIF(DeadRaw!$B:$B,$B124,DeadRaw!DC:DC)</f>
        <v>0</v>
      </c>
      <c r="DB124">
        <f>SUMIF(DeadRaw!$B:$B,$B124,DeadRaw!DD:DD)</f>
        <v>0</v>
      </c>
      <c r="DC124">
        <f>SUMIF(DeadRaw!$B:$B,$B124,DeadRaw!DE:DE)</f>
        <v>0</v>
      </c>
      <c r="DD124">
        <f>SUMIF(DeadRaw!$B:$B,$B124,DeadRaw!DF:DF)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2</v>
      </c>
      <c r="BV125">
        <f>SUMIF(DeadRaw!$B:$B,$B125,DeadRaw!BX:BX)</f>
        <v>2</v>
      </c>
      <c r="BW125">
        <f>SUMIF(DeadRaw!$B:$B,$B125,DeadRaw!BY:BY)</f>
        <v>2</v>
      </c>
      <c r="BX125">
        <f>SUMIF(DeadRaw!$B:$B,$B125,DeadRaw!BZ:BZ)</f>
        <v>2</v>
      </c>
      <c r="BY125">
        <f>SUMIF(DeadRaw!$B:$B,$B125,DeadRaw!CA:CA)</f>
        <v>2</v>
      </c>
      <c r="BZ125">
        <f>SUMIF(DeadRaw!$B:$B,$B125,DeadRaw!CB:CB)</f>
        <v>2</v>
      </c>
      <c r="CA125">
        <f>SUMIF(DeadRaw!$B:$B,$B125,DeadRaw!CC:CC)</f>
        <v>2</v>
      </c>
      <c r="CB125">
        <f>SUMIF(DeadRaw!$B:$B,$B125,DeadRaw!CD:CD)</f>
        <v>2</v>
      </c>
      <c r="CC125">
        <f>SUMIF(DeadRaw!$B:$B,$B125,DeadRaw!CE:CE)</f>
        <v>2</v>
      </c>
      <c r="CD125">
        <f>SUMIF(DeadRaw!$B:$B,$B125,DeadRaw!CF:CF)</f>
        <v>2</v>
      </c>
      <c r="CE125">
        <f>SUMIF(DeadRaw!$B:$B,$B125,DeadRaw!CG:CG)</f>
        <v>2</v>
      </c>
      <c r="CF125">
        <f>SUMIF(DeadRaw!$B:$B,$B125,DeadRaw!CH:CH)</f>
        <v>2</v>
      </c>
      <c r="CG125">
        <f>SUMIF(DeadRaw!$B:$B,$B125,DeadRaw!CI:CI)</f>
        <v>4</v>
      </c>
      <c r="CH125">
        <f>SUMIF(DeadRaw!$B:$B,$B125,DeadRaw!CJ:CJ)</f>
        <v>5</v>
      </c>
      <c r="CI125">
        <f>SUMIF(DeadRaw!$B:$B,$B125,DeadRaw!CK:CK)</f>
        <v>5</v>
      </c>
      <c r="CJ125">
        <f>SUMIF(DeadRaw!$B:$B,$B125,DeadRaw!CL:CL)</f>
        <v>5</v>
      </c>
      <c r="CK125">
        <f>SUMIF(DeadRaw!$B:$B,$B125,DeadRaw!CM:CM)</f>
        <v>6</v>
      </c>
      <c r="CL125">
        <f>SUMIF(DeadRaw!$B:$B,$B125,DeadRaw!CN:CN)</f>
        <v>10</v>
      </c>
      <c r="CM125">
        <f>SUMIF(DeadRaw!$B:$B,$B125,DeadRaw!CO:CO)</f>
        <v>10</v>
      </c>
      <c r="CN125">
        <f>SUMIF(DeadRaw!$B:$B,$B125,DeadRaw!CP:CP)</f>
        <v>12</v>
      </c>
      <c r="CO125">
        <f>SUMIF(DeadRaw!$B:$B,$B125,DeadRaw!CQ:CQ)</f>
        <v>0</v>
      </c>
      <c r="CP125">
        <f>SUMIF(DeadRaw!$B:$B,$B125,DeadRaw!CR:CR)</f>
        <v>0</v>
      </c>
      <c r="CQ125">
        <f>SUMIF(DeadRaw!$B:$B,$B125,DeadRaw!CS:CS)</f>
        <v>0</v>
      </c>
      <c r="CR125">
        <f>SUMIF(DeadRaw!$B:$B,$B125,DeadRaw!CT:CT)</f>
        <v>0</v>
      </c>
      <c r="CS125">
        <f>SUMIF(DeadRaw!$B:$B,$B125,DeadRaw!CU:CU)</f>
        <v>0</v>
      </c>
      <c r="CT125">
        <f>SUMIF(DeadRaw!$B:$B,$B125,DeadRaw!CV:CV)</f>
        <v>0</v>
      </c>
      <c r="CU125">
        <f>SUMIF(DeadRaw!$B:$B,$B125,DeadRaw!CW:CW)</f>
        <v>0</v>
      </c>
      <c r="CV125">
        <f>SUMIF(DeadRaw!$B:$B,$B125,DeadRaw!CX:CX)</f>
        <v>0</v>
      </c>
      <c r="CW125">
        <f>SUMIF(DeadRaw!$B:$B,$B125,DeadRaw!CY:CY)</f>
        <v>0</v>
      </c>
      <c r="CX125">
        <f>SUMIF(DeadRaw!$B:$B,$B125,DeadRaw!CZ:CZ)</f>
        <v>0</v>
      </c>
      <c r="CY125">
        <f>SUMIF(DeadRaw!$B:$B,$B125,DeadRaw!DA:DA)</f>
        <v>0</v>
      </c>
      <c r="CZ125">
        <f>SUMIF(DeadRaw!$B:$B,$B125,DeadRaw!DB:DB)</f>
        <v>0</v>
      </c>
      <c r="DA125">
        <f>SUMIF(DeadRaw!$B:$B,$B125,DeadRaw!DC:DC)</f>
        <v>0</v>
      </c>
      <c r="DB125">
        <f>SUMIF(DeadRaw!$B:$B,$B125,DeadRaw!DD:DD)</f>
        <v>0</v>
      </c>
      <c r="DC125">
        <f>SUMIF(DeadRaw!$B:$B,$B125,DeadRaw!DE:DE)</f>
        <v>0</v>
      </c>
      <c r="DD125">
        <f>SUMIF(DeadRaw!$B:$B,$B125,DeadRaw!DF:DF)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2</v>
      </c>
      <c r="BV126">
        <f>SUMIF(DeadRaw!$B:$B,$B126,DeadRaw!BX:BX)</f>
        <v>2</v>
      </c>
      <c r="BW126">
        <f>SUMIF(DeadRaw!$B:$B,$B126,DeadRaw!BY:BY)</f>
        <v>3</v>
      </c>
      <c r="BX126">
        <f>SUMIF(DeadRaw!$B:$B,$B126,DeadRaw!BZ:BZ)</f>
        <v>3</v>
      </c>
      <c r="BY126">
        <f>SUMIF(DeadRaw!$B:$B,$B126,DeadRaw!CA:CA)</f>
        <v>3</v>
      </c>
      <c r="BZ126">
        <f>SUMIF(DeadRaw!$B:$B,$B126,DeadRaw!CB:CB)</f>
        <v>3</v>
      </c>
      <c r="CA126">
        <f>SUMIF(DeadRaw!$B:$B,$B126,DeadRaw!CC:CC)</f>
        <v>3</v>
      </c>
      <c r="CB126">
        <f>SUMIF(DeadRaw!$B:$B,$B126,DeadRaw!CD:CD)</f>
        <v>3</v>
      </c>
      <c r="CC126">
        <f>SUMIF(DeadRaw!$B:$B,$B126,DeadRaw!CE:CE)</f>
        <v>3</v>
      </c>
      <c r="CD126">
        <f>SUMIF(DeadRaw!$B:$B,$B126,DeadRaw!CF:CF)</f>
        <v>3</v>
      </c>
      <c r="CE126">
        <f>SUMIF(DeadRaw!$B:$B,$B126,DeadRaw!CG:CG)</f>
        <v>3</v>
      </c>
      <c r="CF126">
        <f>SUMIF(DeadRaw!$B:$B,$B126,DeadRaw!CH:CH)</f>
        <v>3</v>
      </c>
      <c r="CG126">
        <f>SUMIF(DeadRaw!$B:$B,$B126,DeadRaw!CI:CI)</f>
        <v>3</v>
      </c>
      <c r="CH126">
        <f>SUMIF(DeadRaw!$B:$B,$B126,DeadRaw!CJ:CJ)</f>
        <v>3</v>
      </c>
      <c r="CI126">
        <f>SUMIF(DeadRaw!$B:$B,$B126,DeadRaw!CK:CK)</f>
        <v>3</v>
      </c>
      <c r="CJ126">
        <f>SUMIF(DeadRaw!$B:$B,$B126,DeadRaw!CL:CL)</f>
        <v>5</v>
      </c>
      <c r="CK126">
        <f>SUMIF(DeadRaw!$B:$B,$B126,DeadRaw!CM:CM)</f>
        <v>5</v>
      </c>
      <c r="CL126">
        <f>SUMIF(DeadRaw!$B:$B,$B126,DeadRaw!CN:CN)</f>
        <v>5</v>
      </c>
      <c r="CM126">
        <f>SUMIF(DeadRaw!$B:$B,$B126,DeadRaw!CO:CO)</f>
        <v>5</v>
      </c>
      <c r="CN126">
        <f>SUMIF(DeadRaw!$B:$B,$B126,DeadRaw!CP:CP)</f>
        <v>6</v>
      </c>
      <c r="CO126">
        <f>SUMIF(DeadRaw!$B:$B,$B126,DeadRaw!CQ:CQ)</f>
        <v>0</v>
      </c>
      <c r="CP126">
        <f>SUMIF(DeadRaw!$B:$B,$B126,DeadRaw!CR:CR)</f>
        <v>0</v>
      </c>
      <c r="CQ126">
        <f>SUMIF(DeadRaw!$B:$B,$B126,DeadRaw!CS:CS)</f>
        <v>0</v>
      </c>
      <c r="CR126">
        <f>SUMIF(DeadRaw!$B:$B,$B126,DeadRaw!CT:CT)</f>
        <v>0</v>
      </c>
      <c r="CS126">
        <f>SUMIF(DeadRaw!$B:$B,$B126,DeadRaw!CU:CU)</f>
        <v>0</v>
      </c>
      <c r="CT126">
        <f>SUMIF(DeadRaw!$B:$B,$B126,DeadRaw!CV:CV)</f>
        <v>0</v>
      </c>
      <c r="CU126">
        <f>SUMIF(DeadRaw!$B:$B,$B126,DeadRaw!CW:CW)</f>
        <v>0</v>
      </c>
      <c r="CV126">
        <f>SUMIF(DeadRaw!$B:$B,$B126,DeadRaw!CX:CX)</f>
        <v>0</v>
      </c>
      <c r="CW126">
        <f>SUMIF(DeadRaw!$B:$B,$B126,DeadRaw!CY:CY)</f>
        <v>0</v>
      </c>
      <c r="CX126">
        <f>SUMIF(DeadRaw!$B:$B,$B126,DeadRaw!CZ:CZ)</f>
        <v>0</v>
      </c>
      <c r="CY126">
        <f>SUMIF(DeadRaw!$B:$B,$B126,DeadRaw!DA:DA)</f>
        <v>0</v>
      </c>
      <c r="CZ126">
        <f>SUMIF(DeadRaw!$B:$B,$B126,DeadRaw!DB:DB)</f>
        <v>0</v>
      </c>
      <c r="DA126">
        <f>SUMIF(DeadRaw!$B:$B,$B126,DeadRaw!DC:DC)</f>
        <v>0</v>
      </c>
      <c r="DB126">
        <f>SUMIF(DeadRaw!$B:$B,$B126,DeadRaw!DD:DD)</f>
        <v>0</v>
      </c>
      <c r="DC126">
        <f>SUMIF(DeadRaw!$B:$B,$B126,DeadRaw!DE:DE)</f>
        <v>0</v>
      </c>
      <c r="DD126">
        <f>SUMIF(DeadRaw!$B:$B,$B126,DeadRaw!DF:DF)</f>
        <v>0</v>
      </c>
    </row>
    <row r="127" spans="1:108" x14ac:dyDescent="0.3">
      <c r="A127" s="94"/>
      <c r="B127" s="2" t="s">
        <v>597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42054</v>
      </c>
      <c r="BU127">
        <f t="shared" si="2"/>
        <v>47116</v>
      </c>
      <c r="BV127">
        <f t="shared" ref="BV127:DD127" si="3">SUM(BV2:BV126)</f>
        <v>52909</v>
      </c>
      <c r="BW127">
        <f t="shared" si="3"/>
        <v>58708</v>
      </c>
      <c r="BX127">
        <f t="shared" si="3"/>
        <v>64517</v>
      </c>
      <c r="BY127">
        <f t="shared" si="3"/>
        <v>69273</v>
      </c>
      <c r="BZ127">
        <f t="shared" si="3"/>
        <v>74453</v>
      </c>
      <c r="CA127">
        <f t="shared" si="3"/>
        <v>81816</v>
      </c>
      <c r="CB127">
        <f t="shared" si="3"/>
        <v>88203</v>
      </c>
      <c r="CC127">
        <f t="shared" si="3"/>
        <v>95383</v>
      </c>
      <c r="CD127">
        <f t="shared" si="3"/>
        <v>102374</v>
      </c>
      <c r="CE127">
        <f t="shared" si="3"/>
        <v>108346</v>
      </c>
      <c r="CF127">
        <f t="shared" si="3"/>
        <v>113926</v>
      </c>
      <c r="CG127">
        <f t="shared" si="3"/>
        <v>119312</v>
      </c>
      <c r="CH127">
        <f t="shared" si="3"/>
        <v>125806</v>
      </c>
      <c r="CI127">
        <f t="shared" si="3"/>
        <v>133994</v>
      </c>
      <c r="CJ127">
        <f t="shared" si="3"/>
        <v>143613</v>
      </c>
      <c r="CK127">
        <f t="shared" si="3"/>
        <v>153619</v>
      </c>
      <c r="CL127">
        <f t="shared" si="3"/>
        <v>159301</v>
      </c>
      <c r="CM127">
        <f t="shared" si="3"/>
        <v>164826</v>
      </c>
      <c r="CN127">
        <f t="shared" si="3"/>
        <v>169762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599</v>
      </c>
      <c r="C128">
        <f t="shared" ref="C128:L133" si="4">SUMIFS(C$2:C$126,$A$2:$A$126,$B128)</f>
        <v>17</v>
      </c>
      <c r="D128">
        <f t="shared" si="4"/>
        <v>18</v>
      </c>
      <c r="E128">
        <f t="shared" si="4"/>
        <v>26</v>
      </c>
      <c r="F128">
        <f t="shared" si="4"/>
        <v>42</v>
      </c>
      <c r="G128">
        <f t="shared" si="4"/>
        <v>56</v>
      </c>
      <c r="H128">
        <f t="shared" si="4"/>
        <v>82</v>
      </c>
      <c r="I128">
        <f t="shared" si="4"/>
        <v>131</v>
      </c>
      <c r="J128">
        <f t="shared" si="4"/>
        <v>133</v>
      </c>
      <c r="K128">
        <f t="shared" si="4"/>
        <v>171</v>
      </c>
      <c r="L128">
        <f t="shared" si="4"/>
        <v>213</v>
      </c>
      <c r="M128">
        <f t="shared" ref="M128:V133" si="5">SUMIFS(M$2:M$126,$A$2:$A$126,$B128)</f>
        <v>259</v>
      </c>
      <c r="N128">
        <f t="shared" si="5"/>
        <v>362</v>
      </c>
      <c r="O128">
        <f t="shared" si="5"/>
        <v>426</v>
      </c>
      <c r="P128">
        <f t="shared" si="5"/>
        <v>492</v>
      </c>
      <c r="Q128">
        <f t="shared" si="5"/>
        <v>564</v>
      </c>
      <c r="R128">
        <f t="shared" si="5"/>
        <v>634</v>
      </c>
      <c r="S128">
        <f t="shared" si="5"/>
        <v>719</v>
      </c>
      <c r="T128">
        <f t="shared" si="5"/>
        <v>806</v>
      </c>
      <c r="U128">
        <f t="shared" si="5"/>
        <v>906</v>
      </c>
      <c r="V128">
        <f t="shared" si="5"/>
        <v>1013</v>
      </c>
      <c r="W128">
        <f t="shared" ref="W128:AF133" si="6">SUMIFS(W$2:W$126,$A$2:$A$126,$B128)</f>
        <v>1113</v>
      </c>
      <c r="X128">
        <f t="shared" si="6"/>
        <v>1118</v>
      </c>
      <c r="Y128">
        <f t="shared" si="6"/>
        <v>1371</v>
      </c>
      <c r="Z128">
        <f t="shared" si="6"/>
        <v>1523</v>
      </c>
      <c r="AA128">
        <f t="shared" si="6"/>
        <v>1665</v>
      </c>
      <c r="AB128">
        <f t="shared" si="6"/>
        <v>1769</v>
      </c>
      <c r="AC128">
        <f t="shared" si="6"/>
        <v>1867</v>
      </c>
      <c r="AD128">
        <f t="shared" si="6"/>
        <v>2006</v>
      </c>
      <c r="AE128">
        <f t="shared" si="6"/>
        <v>2119</v>
      </c>
      <c r="AF128">
        <f t="shared" si="6"/>
        <v>2242</v>
      </c>
      <c r="AG128">
        <f t="shared" ref="AG128:AP133" si="7">SUMIFS(AG$2:AG$126,$A$2:$A$126,$B128)</f>
        <v>2243</v>
      </c>
      <c r="AH128">
        <f t="shared" si="7"/>
        <v>2448</v>
      </c>
      <c r="AI128">
        <f t="shared" si="7"/>
        <v>2454</v>
      </c>
      <c r="AJ128">
        <f t="shared" si="7"/>
        <v>2606</v>
      </c>
      <c r="AK128">
        <f t="shared" si="7"/>
        <v>2678</v>
      </c>
      <c r="AL128">
        <f t="shared" si="7"/>
        <v>2733</v>
      </c>
      <c r="AM128">
        <f t="shared" si="7"/>
        <v>2765</v>
      </c>
      <c r="AN128">
        <f t="shared" si="7"/>
        <v>2809</v>
      </c>
      <c r="AO128">
        <f t="shared" si="7"/>
        <v>2860</v>
      </c>
      <c r="AP128">
        <f t="shared" si="7"/>
        <v>2898</v>
      </c>
      <c r="AQ128">
        <f t="shared" ref="AQ128:AZ133" si="8">SUMIFS(AQ$2:AQ$126,$A$2:$A$126,$B128)</f>
        <v>2951</v>
      </c>
      <c r="AR128">
        <f t="shared" si="8"/>
        <v>2984</v>
      </c>
      <c r="AS128">
        <f t="shared" si="8"/>
        <v>3027</v>
      </c>
      <c r="AT128">
        <f t="shared" si="8"/>
        <v>3059</v>
      </c>
      <c r="AU128">
        <f t="shared" si="8"/>
        <v>3095</v>
      </c>
      <c r="AV128">
        <f t="shared" si="8"/>
        <v>3125</v>
      </c>
      <c r="AW128">
        <f t="shared" si="8"/>
        <v>3159</v>
      </c>
      <c r="AX128">
        <f t="shared" si="8"/>
        <v>3189</v>
      </c>
      <c r="AY128">
        <f t="shared" si="8"/>
        <v>3206</v>
      </c>
      <c r="AZ128">
        <f t="shared" si="8"/>
        <v>3241</v>
      </c>
      <c r="BA128">
        <f t="shared" ref="BA128:BJ133" si="9">SUMIFS(BA$2:BA$126,$A$2:$A$126,$B128)</f>
        <v>3260</v>
      </c>
      <c r="BB128">
        <f t="shared" si="9"/>
        <v>3279</v>
      </c>
      <c r="BC128">
        <f t="shared" si="9"/>
        <v>3305</v>
      </c>
      <c r="BD128">
        <f t="shared" si="9"/>
        <v>3321</v>
      </c>
      <c r="BE128">
        <f t="shared" si="9"/>
        <v>3341</v>
      </c>
      <c r="BF128">
        <f t="shared" si="9"/>
        <v>3365</v>
      </c>
      <c r="BG128">
        <f t="shared" si="9"/>
        <v>3401</v>
      </c>
      <c r="BH128">
        <f t="shared" si="9"/>
        <v>3424</v>
      </c>
      <c r="BI128">
        <f t="shared" si="9"/>
        <v>3450</v>
      </c>
      <c r="BJ128">
        <f t="shared" si="9"/>
        <v>3473</v>
      </c>
      <c r="BK128">
        <f t="shared" ref="BK128:BZ133" si="10">SUMIFS(BK$2:BK$126,$A$2:$A$126,$B128)</f>
        <v>3530</v>
      </c>
      <c r="BL128">
        <f t="shared" si="10"/>
        <v>3549</v>
      </c>
      <c r="BM128">
        <f t="shared" si="10"/>
        <v>3581</v>
      </c>
      <c r="BN128">
        <f t="shared" si="10"/>
        <v>3610</v>
      </c>
      <c r="BO128">
        <f t="shared" si="10"/>
        <v>3664</v>
      </c>
      <c r="BP128">
        <f t="shared" si="10"/>
        <v>3704</v>
      </c>
      <c r="BQ128">
        <f t="shared" si="10"/>
        <v>3754</v>
      </c>
      <c r="BR128">
        <f t="shared" si="10"/>
        <v>3803</v>
      </c>
      <c r="BS128">
        <f t="shared" si="10"/>
        <v>3849</v>
      </c>
      <c r="BT128">
        <f t="shared" si="10"/>
        <v>3905</v>
      </c>
      <c r="BU128">
        <f t="shared" si="10"/>
        <v>3983</v>
      </c>
      <c r="BV128">
        <f t="shared" si="10"/>
        <v>4059</v>
      </c>
      <c r="BW128">
        <f t="shared" si="10"/>
        <v>4130</v>
      </c>
      <c r="BX128">
        <f t="shared" si="10"/>
        <v>4201</v>
      </c>
      <c r="BY128">
        <f t="shared" si="10"/>
        <v>4257</v>
      </c>
      <c r="BZ128">
        <f t="shared" si="10"/>
        <v>4344</v>
      </c>
      <c r="CA128">
        <f t="shared" ref="BV128:DD133" si="11">SUMIFS(CA$2:CA$126,$A$2:$A$126,$B128)</f>
        <v>4421</v>
      </c>
      <c r="CB128">
        <f t="shared" si="11"/>
        <v>4503</v>
      </c>
      <c r="CC128">
        <f t="shared" si="11"/>
        <v>4643</v>
      </c>
      <c r="CD128">
        <f t="shared" si="11"/>
        <v>4751</v>
      </c>
      <c r="CE128">
        <f t="shared" si="11"/>
        <v>4888</v>
      </c>
      <c r="CF128">
        <f t="shared" si="11"/>
        <v>5078</v>
      </c>
      <c r="CG128">
        <f t="shared" si="11"/>
        <v>5201</v>
      </c>
      <c r="CH128">
        <f t="shared" si="11"/>
        <v>5383</v>
      </c>
      <c r="CI128">
        <f t="shared" si="11"/>
        <v>5478</v>
      </c>
      <c r="CJ128">
        <f t="shared" si="11"/>
        <v>5665</v>
      </c>
      <c r="CK128">
        <f t="shared" si="11"/>
        <v>7122</v>
      </c>
      <c r="CL128">
        <f t="shared" si="11"/>
        <v>7278</v>
      </c>
      <c r="CM128">
        <f t="shared" si="11"/>
        <v>7473</v>
      </c>
      <c r="CN128">
        <f t="shared" si="11"/>
        <v>7599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600</v>
      </c>
      <c r="C129">
        <f t="shared" si="4"/>
        <v>0</v>
      </c>
      <c r="D129">
        <f t="shared" si="4"/>
        <v>0</v>
      </c>
      <c r="E129">
        <f t="shared" si="4"/>
        <v>0</v>
      </c>
      <c r="F129">
        <f t="shared" si="4"/>
        <v>0</v>
      </c>
      <c r="G129">
        <f t="shared" si="4"/>
        <v>0</v>
      </c>
      <c r="H129">
        <f t="shared" si="4"/>
        <v>0</v>
      </c>
      <c r="I129">
        <f t="shared" si="4"/>
        <v>0</v>
      </c>
      <c r="J129">
        <f t="shared" si="4"/>
        <v>0</v>
      </c>
      <c r="K129">
        <f t="shared" si="4"/>
        <v>0</v>
      </c>
      <c r="L129">
        <f t="shared" si="4"/>
        <v>0</v>
      </c>
      <c r="M129">
        <f t="shared" si="5"/>
        <v>0</v>
      </c>
      <c r="N129">
        <f t="shared" si="5"/>
        <v>0</v>
      </c>
      <c r="O129">
        <f t="shared" si="5"/>
        <v>0</v>
      </c>
      <c r="P129">
        <f t="shared" si="5"/>
        <v>0</v>
      </c>
      <c r="Q129">
        <f t="shared" si="5"/>
        <v>0</v>
      </c>
      <c r="R129">
        <f t="shared" si="5"/>
        <v>0</v>
      </c>
      <c r="S129">
        <f t="shared" si="5"/>
        <v>0</v>
      </c>
      <c r="T129">
        <f t="shared" si="5"/>
        <v>0</v>
      </c>
      <c r="U129">
        <f t="shared" si="5"/>
        <v>0</v>
      </c>
      <c r="V129">
        <f t="shared" si="5"/>
        <v>0</v>
      </c>
      <c r="W129">
        <f t="shared" si="6"/>
        <v>0</v>
      </c>
      <c r="X129">
        <f t="shared" si="6"/>
        <v>0</v>
      </c>
      <c r="Y129">
        <f t="shared" si="6"/>
        <v>0</v>
      </c>
      <c r="Z129">
        <f t="shared" si="6"/>
        <v>0</v>
      </c>
      <c r="AA129">
        <f t="shared" si="6"/>
        <v>1</v>
      </c>
      <c r="AB129">
        <f t="shared" si="6"/>
        <v>1</v>
      </c>
      <c r="AC129">
        <f t="shared" si="6"/>
        <v>1</v>
      </c>
      <c r="AD129">
        <f t="shared" si="6"/>
        <v>1</v>
      </c>
      <c r="AE129">
        <f t="shared" si="6"/>
        <v>1</v>
      </c>
      <c r="AF129">
        <f t="shared" si="6"/>
        <v>1</v>
      </c>
      <c r="AG129">
        <f t="shared" si="7"/>
        <v>2</v>
      </c>
      <c r="AH129">
        <f t="shared" si="7"/>
        <v>3</v>
      </c>
      <c r="AI129">
        <f t="shared" si="7"/>
        <v>4</v>
      </c>
      <c r="AJ129">
        <f t="shared" si="7"/>
        <v>8</v>
      </c>
      <c r="AK129">
        <f t="shared" si="7"/>
        <v>11</v>
      </c>
      <c r="AL129">
        <f t="shared" si="7"/>
        <v>14</v>
      </c>
      <c r="AM129">
        <f t="shared" si="7"/>
        <v>19</v>
      </c>
      <c r="AN129">
        <f t="shared" si="7"/>
        <v>23</v>
      </c>
      <c r="AO129">
        <f t="shared" si="7"/>
        <v>31</v>
      </c>
      <c r="AP129">
        <f t="shared" si="7"/>
        <v>36</v>
      </c>
      <c r="AQ129">
        <f t="shared" si="8"/>
        <v>55</v>
      </c>
      <c r="AR129">
        <f t="shared" si="8"/>
        <v>85</v>
      </c>
      <c r="AS129">
        <f t="shared" si="8"/>
        <v>114</v>
      </c>
      <c r="AT129">
        <f t="shared" si="8"/>
        <v>160</v>
      </c>
      <c r="AU129">
        <f t="shared" si="8"/>
        <v>216</v>
      </c>
      <c r="AV129">
        <f t="shared" si="8"/>
        <v>259</v>
      </c>
      <c r="AW129">
        <f t="shared" si="8"/>
        <v>411</v>
      </c>
      <c r="AX129">
        <f t="shared" si="8"/>
        <v>522</v>
      </c>
      <c r="AY129">
        <f t="shared" si="8"/>
        <v>716</v>
      </c>
      <c r="AZ129">
        <f t="shared" si="8"/>
        <v>959</v>
      </c>
      <c r="BA129">
        <f t="shared" si="9"/>
        <v>1198</v>
      </c>
      <c r="BB129">
        <f t="shared" si="9"/>
        <v>1534</v>
      </c>
      <c r="BC129">
        <f t="shared" si="9"/>
        <v>1812</v>
      </c>
      <c r="BD129">
        <f t="shared" si="9"/>
        <v>2344</v>
      </c>
      <c r="BE129">
        <f t="shared" si="9"/>
        <v>2804</v>
      </c>
      <c r="BF129">
        <f t="shared" si="9"/>
        <v>3433</v>
      </c>
      <c r="BG129">
        <f t="shared" si="9"/>
        <v>4160</v>
      </c>
      <c r="BH129">
        <f t="shared" si="9"/>
        <v>5006</v>
      </c>
      <c r="BI129">
        <f t="shared" si="9"/>
        <v>6065</v>
      </c>
      <c r="BJ129">
        <f t="shared" si="9"/>
        <v>7499</v>
      </c>
      <c r="BK129">
        <f t="shared" si="10"/>
        <v>8839</v>
      </c>
      <c r="BL129">
        <f t="shared" si="10"/>
        <v>10371</v>
      </c>
      <c r="BM129">
        <f t="shared" si="10"/>
        <v>12139</v>
      </c>
      <c r="BN129">
        <f t="shared" si="10"/>
        <v>14236</v>
      </c>
      <c r="BO129">
        <f t="shared" si="10"/>
        <v>16470</v>
      </c>
      <c r="BP129">
        <f t="shared" si="10"/>
        <v>19050</v>
      </c>
      <c r="BQ129">
        <f t="shared" si="10"/>
        <v>21776</v>
      </c>
      <c r="BR129">
        <f t="shared" si="10"/>
        <v>24334</v>
      </c>
      <c r="BS129">
        <f t="shared" si="10"/>
        <v>27207</v>
      </c>
      <c r="BT129">
        <f t="shared" si="10"/>
        <v>30471</v>
      </c>
      <c r="BU129">
        <f t="shared" si="10"/>
        <v>34291</v>
      </c>
      <c r="BV129">
        <f t="shared" si="11"/>
        <v>38451</v>
      </c>
      <c r="BW129">
        <f t="shared" si="11"/>
        <v>42679</v>
      </c>
      <c r="BX129">
        <f t="shared" si="11"/>
        <v>46680</v>
      </c>
      <c r="BY129">
        <f t="shared" si="11"/>
        <v>49785</v>
      </c>
      <c r="BZ129">
        <f t="shared" si="11"/>
        <v>53282</v>
      </c>
      <c r="CA129">
        <f t="shared" si="11"/>
        <v>58115</v>
      </c>
      <c r="CB129">
        <f t="shared" si="11"/>
        <v>62064</v>
      </c>
      <c r="CC129">
        <f t="shared" si="11"/>
        <v>66702</v>
      </c>
      <c r="CD129">
        <f t="shared" si="11"/>
        <v>71062</v>
      </c>
      <c r="CE129">
        <f t="shared" si="11"/>
        <v>74544</v>
      </c>
      <c r="CF129">
        <f t="shared" si="11"/>
        <v>77895</v>
      </c>
      <c r="CG129">
        <f t="shared" si="11"/>
        <v>81198</v>
      </c>
      <c r="CH129">
        <f t="shared" si="11"/>
        <v>84613</v>
      </c>
      <c r="CI129">
        <f t="shared" si="11"/>
        <v>89602</v>
      </c>
      <c r="CJ129">
        <f t="shared" si="11"/>
        <v>93704</v>
      </c>
      <c r="CK129">
        <f t="shared" si="11"/>
        <v>97794</v>
      </c>
      <c r="CL129">
        <f t="shared" si="11"/>
        <v>100848</v>
      </c>
      <c r="CM129">
        <f t="shared" si="11"/>
        <v>103514</v>
      </c>
      <c r="CN129">
        <f t="shared" si="11"/>
        <v>106307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602</v>
      </c>
      <c r="C130">
        <f t="shared" si="4"/>
        <v>0</v>
      </c>
      <c r="D130">
        <f t="shared" si="4"/>
        <v>0</v>
      </c>
      <c r="E130">
        <f t="shared" si="4"/>
        <v>0</v>
      </c>
      <c r="F130">
        <f t="shared" si="4"/>
        <v>0</v>
      </c>
      <c r="G130">
        <f t="shared" si="4"/>
        <v>0</v>
      </c>
      <c r="H130">
        <f t="shared" si="4"/>
        <v>0</v>
      </c>
      <c r="I130">
        <f t="shared" si="4"/>
        <v>0</v>
      </c>
      <c r="J130">
        <f t="shared" si="4"/>
        <v>0</v>
      </c>
      <c r="K130">
        <f t="shared" si="4"/>
        <v>0</v>
      </c>
      <c r="L130">
        <f t="shared" si="4"/>
        <v>0</v>
      </c>
      <c r="M130">
        <f t="shared" si="5"/>
        <v>0</v>
      </c>
      <c r="N130">
        <f t="shared" si="5"/>
        <v>0</v>
      </c>
      <c r="O130">
        <f t="shared" si="5"/>
        <v>0</v>
      </c>
      <c r="P130">
        <f t="shared" si="5"/>
        <v>0</v>
      </c>
      <c r="Q130">
        <f t="shared" si="5"/>
        <v>0</v>
      </c>
      <c r="R130">
        <f t="shared" si="5"/>
        <v>0</v>
      </c>
      <c r="S130">
        <f t="shared" si="5"/>
        <v>0</v>
      </c>
      <c r="T130">
        <f t="shared" si="5"/>
        <v>0</v>
      </c>
      <c r="U130">
        <f t="shared" si="5"/>
        <v>0</v>
      </c>
      <c r="V130">
        <f t="shared" si="5"/>
        <v>0</v>
      </c>
      <c r="W130">
        <f t="shared" si="6"/>
        <v>0</v>
      </c>
      <c r="X130">
        <f t="shared" si="6"/>
        <v>0</v>
      </c>
      <c r="Y130">
        <f t="shared" si="6"/>
        <v>0</v>
      </c>
      <c r="Z130">
        <f t="shared" si="6"/>
        <v>0</v>
      </c>
      <c r="AA130">
        <f t="shared" si="6"/>
        <v>0</v>
      </c>
      <c r="AB130">
        <f t="shared" si="6"/>
        <v>0</v>
      </c>
      <c r="AC130">
        <f t="shared" si="6"/>
        <v>0</v>
      </c>
      <c r="AD130">
        <f t="shared" si="6"/>
        <v>0</v>
      </c>
      <c r="AE130">
        <f t="shared" si="6"/>
        <v>0</v>
      </c>
      <c r="AF130">
        <f t="shared" si="6"/>
        <v>0</v>
      </c>
      <c r="AG130">
        <f t="shared" si="7"/>
        <v>0</v>
      </c>
      <c r="AH130">
        <f t="shared" si="7"/>
        <v>0</v>
      </c>
      <c r="AI130">
        <f t="shared" si="7"/>
        <v>0</v>
      </c>
      <c r="AJ130">
        <f t="shared" si="7"/>
        <v>0</v>
      </c>
      <c r="AK130">
        <f t="shared" si="7"/>
        <v>0</v>
      </c>
      <c r="AL130">
        <f t="shared" si="7"/>
        <v>0</v>
      </c>
      <c r="AM130">
        <f t="shared" si="7"/>
        <v>0</v>
      </c>
      <c r="AN130">
        <f t="shared" si="7"/>
        <v>0</v>
      </c>
      <c r="AO130">
        <f t="shared" si="7"/>
        <v>1</v>
      </c>
      <c r="AP130">
        <f t="shared" si="7"/>
        <v>1</v>
      </c>
      <c r="AQ130">
        <f t="shared" si="8"/>
        <v>6</v>
      </c>
      <c r="AR130">
        <f t="shared" si="8"/>
        <v>7</v>
      </c>
      <c r="AS130">
        <f t="shared" si="8"/>
        <v>11</v>
      </c>
      <c r="AT130">
        <f t="shared" si="8"/>
        <v>12</v>
      </c>
      <c r="AU130">
        <f t="shared" si="8"/>
        <v>14</v>
      </c>
      <c r="AV130">
        <f t="shared" si="8"/>
        <v>17</v>
      </c>
      <c r="AW130">
        <f t="shared" si="8"/>
        <v>21</v>
      </c>
      <c r="AX130">
        <f t="shared" si="8"/>
        <v>23</v>
      </c>
      <c r="AY130">
        <f t="shared" si="8"/>
        <v>29</v>
      </c>
      <c r="AZ130">
        <f t="shared" si="8"/>
        <v>38</v>
      </c>
      <c r="BA130">
        <f t="shared" si="9"/>
        <v>42</v>
      </c>
      <c r="BB130">
        <f t="shared" si="9"/>
        <v>49</v>
      </c>
      <c r="BC130">
        <f t="shared" si="9"/>
        <v>56</v>
      </c>
      <c r="BD130">
        <f t="shared" si="9"/>
        <v>65</v>
      </c>
      <c r="BE130">
        <f t="shared" si="9"/>
        <v>90</v>
      </c>
      <c r="BF130">
        <f t="shared" si="9"/>
        <v>114</v>
      </c>
      <c r="BG130">
        <f t="shared" si="9"/>
        <v>128</v>
      </c>
      <c r="BH130">
        <f t="shared" si="9"/>
        <v>214</v>
      </c>
      <c r="BI130">
        <f t="shared" si="9"/>
        <v>261</v>
      </c>
      <c r="BJ130">
        <f t="shared" si="9"/>
        <v>333</v>
      </c>
      <c r="BK130">
        <f t="shared" si="10"/>
        <v>447</v>
      </c>
      <c r="BL130">
        <f t="shared" si="10"/>
        <v>595</v>
      </c>
      <c r="BM130">
        <f t="shared" si="10"/>
        <v>746</v>
      </c>
      <c r="BN130">
        <f t="shared" si="10"/>
        <v>989</v>
      </c>
      <c r="BO130">
        <f t="shared" si="10"/>
        <v>1266</v>
      </c>
      <c r="BP130">
        <f t="shared" si="10"/>
        <v>1657</v>
      </c>
      <c r="BQ130">
        <f t="shared" si="10"/>
        <v>2119</v>
      </c>
      <c r="BR130">
        <f t="shared" si="10"/>
        <v>2570</v>
      </c>
      <c r="BS130">
        <f t="shared" si="10"/>
        <v>3109</v>
      </c>
      <c r="BT130">
        <f t="shared" si="10"/>
        <v>4041</v>
      </c>
      <c r="BU130">
        <f t="shared" si="10"/>
        <v>4936</v>
      </c>
      <c r="BV130">
        <f t="shared" si="11"/>
        <v>6145</v>
      </c>
      <c r="BW130">
        <f t="shared" si="11"/>
        <v>7364</v>
      </c>
      <c r="BX130">
        <f t="shared" si="11"/>
        <v>8737</v>
      </c>
      <c r="BY130">
        <f t="shared" si="11"/>
        <v>10016</v>
      </c>
      <c r="BZ130">
        <f t="shared" si="11"/>
        <v>11284</v>
      </c>
      <c r="CA130">
        <f t="shared" si="11"/>
        <v>13366</v>
      </c>
      <c r="CB130">
        <f t="shared" si="11"/>
        <v>15323</v>
      </c>
      <c r="CC130">
        <f t="shared" si="11"/>
        <v>17308</v>
      </c>
      <c r="CD130">
        <f t="shared" si="11"/>
        <v>19427</v>
      </c>
      <c r="CE130">
        <f t="shared" si="11"/>
        <v>21448</v>
      </c>
      <c r="CF130">
        <f t="shared" si="11"/>
        <v>23112</v>
      </c>
      <c r="CG130">
        <f t="shared" si="11"/>
        <v>24720</v>
      </c>
      <c r="CH130">
        <f t="shared" si="11"/>
        <v>27186</v>
      </c>
      <c r="CI130">
        <f t="shared" si="11"/>
        <v>29867</v>
      </c>
      <c r="CJ130">
        <f t="shared" si="11"/>
        <v>34764</v>
      </c>
      <c r="CK130">
        <f t="shared" si="11"/>
        <v>38765</v>
      </c>
      <c r="CL130">
        <f t="shared" si="11"/>
        <v>40769</v>
      </c>
      <c r="CM130">
        <f t="shared" si="11"/>
        <v>43041</v>
      </c>
      <c r="CN130">
        <f t="shared" si="11"/>
        <v>44681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603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0</v>
      </c>
      <c r="I131">
        <f t="shared" si="4"/>
        <v>0</v>
      </c>
      <c r="J131">
        <f t="shared" si="4"/>
        <v>0</v>
      </c>
      <c r="K131">
        <f t="shared" si="4"/>
        <v>0</v>
      </c>
      <c r="L131">
        <f t="shared" si="4"/>
        <v>0</v>
      </c>
      <c r="M131">
        <f t="shared" si="5"/>
        <v>0</v>
      </c>
      <c r="N131">
        <f t="shared" si="5"/>
        <v>0</v>
      </c>
      <c r="O131">
        <f t="shared" si="5"/>
        <v>0</v>
      </c>
      <c r="P131">
        <f t="shared" si="5"/>
        <v>0</v>
      </c>
      <c r="Q131">
        <f t="shared" si="5"/>
        <v>0</v>
      </c>
      <c r="R131">
        <f t="shared" si="5"/>
        <v>0</v>
      </c>
      <c r="S131">
        <f t="shared" si="5"/>
        <v>0</v>
      </c>
      <c r="T131">
        <f t="shared" si="5"/>
        <v>0</v>
      </c>
      <c r="U131">
        <f t="shared" si="5"/>
        <v>0</v>
      </c>
      <c r="V131">
        <f t="shared" si="5"/>
        <v>0</v>
      </c>
      <c r="W131">
        <f t="shared" si="6"/>
        <v>0</v>
      </c>
      <c r="X131">
        <f t="shared" si="6"/>
        <v>0</v>
      </c>
      <c r="Y131">
        <f t="shared" si="6"/>
        <v>0</v>
      </c>
      <c r="Z131">
        <f t="shared" si="6"/>
        <v>0</v>
      </c>
      <c r="AA131">
        <f t="shared" si="6"/>
        <v>0</v>
      </c>
      <c r="AB131">
        <f t="shared" si="6"/>
        <v>0</v>
      </c>
      <c r="AC131">
        <f t="shared" si="6"/>
        <v>0</v>
      </c>
      <c r="AD131">
        <f t="shared" si="6"/>
        <v>0</v>
      </c>
      <c r="AE131">
        <f t="shared" si="6"/>
        <v>0</v>
      </c>
      <c r="AF131">
        <f t="shared" si="6"/>
        <v>0</v>
      </c>
      <c r="AG131">
        <f t="shared" si="7"/>
        <v>0</v>
      </c>
      <c r="AH131">
        <f t="shared" si="7"/>
        <v>0</v>
      </c>
      <c r="AI131">
        <f t="shared" si="7"/>
        <v>0</v>
      </c>
      <c r="AJ131">
        <f t="shared" si="7"/>
        <v>0</v>
      </c>
      <c r="AK131">
        <f t="shared" si="7"/>
        <v>0</v>
      </c>
      <c r="AL131">
        <f t="shared" si="7"/>
        <v>0</v>
      </c>
      <c r="AM131">
        <f t="shared" si="7"/>
        <v>0</v>
      </c>
      <c r="AN131">
        <f t="shared" si="7"/>
        <v>0</v>
      </c>
      <c r="AO131">
        <f t="shared" si="7"/>
        <v>0</v>
      </c>
      <c r="AP131">
        <f t="shared" si="7"/>
        <v>0</v>
      </c>
      <c r="AQ131">
        <f t="shared" si="8"/>
        <v>0</v>
      </c>
      <c r="AR131">
        <f t="shared" si="8"/>
        <v>0</v>
      </c>
      <c r="AS131">
        <f t="shared" si="8"/>
        <v>0</v>
      </c>
      <c r="AT131">
        <f t="shared" si="8"/>
        <v>0</v>
      </c>
      <c r="AU131">
        <f t="shared" si="8"/>
        <v>0</v>
      </c>
      <c r="AV131">
        <f t="shared" si="8"/>
        <v>0</v>
      </c>
      <c r="AW131">
        <f t="shared" si="8"/>
        <v>1</v>
      </c>
      <c r="AX131">
        <f t="shared" si="8"/>
        <v>1</v>
      </c>
      <c r="AY131">
        <f t="shared" si="8"/>
        <v>1</v>
      </c>
      <c r="AZ131">
        <f t="shared" si="8"/>
        <v>1</v>
      </c>
      <c r="BA131">
        <f t="shared" si="9"/>
        <v>2</v>
      </c>
      <c r="BB131">
        <f t="shared" si="9"/>
        <v>3</v>
      </c>
      <c r="BC131">
        <f t="shared" si="9"/>
        <v>5</v>
      </c>
      <c r="BD131">
        <f t="shared" si="9"/>
        <v>5</v>
      </c>
      <c r="BE131">
        <f t="shared" si="9"/>
        <v>5</v>
      </c>
      <c r="BF131">
        <f t="shared" si="9"/>
        <v>7</v>
      </c>
      <c r="BG131">
        <f t="shared" si="9"/>
        <v>9</v>
      </c>
      <c r="BH131">
        <f t="shared" si="9"/>
        <v>15</v>
      </c>
      <c r="BI131">
        <f t="shared" si="9"/>
        <v>25</v>
      </c>
      <c r="BJ131">
        <f t="shared" si="9"/>
        <v>35</v>
      </c>
      <c r="BK131">
        <f t="shared" si="10"/>
        <v>56</v>
      </c>
      <c r="BL131">
        <f t="shared" si="10"/>
        <v>71</v>
      </c>
      <c r="BM131">
        <f t="shared" si="10"/>
        <v>100</v>
      </c>
      <c r="BN131">
        <f t="shared" si="10"/>
        <v>125</v>
      </c>
      <c r="BO131">
        <f t="shared" si="10"/>
        <v>154</v>
      </c>
      <c r="BP131">
        <f t="shared" si="10"/>
        <v>188</v>
      </c>
      <c r="BQ131">
        <f t="shared" si="10"/>
        <v>238</v>
      </c>
      <c r="BR131">
        <f t="shared" si="10"/>
        <v>295</v>
      </c>
      <c r="BS131">
        <f t="shared" si="10"/>
        <v>343</v>
      </c>
      <c r="BT131">
        <f t="shared" si="10"/>
        <v>430</v>
      </c>
      <c r="BU131">
        <f t="shared" si="10"/>
        <v>511</v>
      </c>
      <c r="BV131">
        <f t="shared" si="11"/>
        <v>661</v>
      </c>
      <c r="BW131">
        <f t="shared" si="11"/>
        <v>750</v>
      </c>
      <c r="BX131">
        <f t="shared" si="11"/>
        <v>892</v>
      </c>
      <c r="BY131">
        <f t="shared" si="11"/>
        <v>983</v>
      </c>
      <c r="BZ131">
        <f t="shared" si="11"/>
        <v>1106</v>
      </c>
      <c r="CA131">
        <f t="shared" si="11"/>
        <v>1277</v>
      </c>
      <c r="CB131">
        <f t="shared" si="11"/>
        <v>1503</v>
      </c>
      <c r="CC131">
        <f t="shared" si="11"/>
        <v>1728</v>
      </c>
      <c r="CD131">
        <f t="shared" si="11"/>
        <v>1930</v>
      </c>
      <c r="CE131">
        <f t="shared" si="11"/>
        <v>2067</v>
      </c>
      <c r="CF131">
        <f t="shared" si="11"/>
        <v>2262</v>
      </c>
      <c r="CG131">
        <f t="shared" si="11"/>
        <v>2431</v>
      </c>
      <c r="CH131">
        <f t="shared" si="11"/>
        <v>2702</v>
      </c>
      <c r="CI131">
        <f t="shared" si="11"/>
        <v>2976</v>
      </c>
      <c r="CJ131">
        <f t="shared" si="11"/>
        <v>3239</v>
      </c>
      <c r="CK131">
        <f t="shared" si="11"/>
        <v>3540</v>
      </c>
      <c r="CL131">
        <f t="shared" si="11"/>
        <v>3874</v>
      </c>
      <c r="CM131">
        <f t="shared" si="11"/>
        <v>4099</v>
      </c>
      <c r="CN131">
        <f t="shared" si="11"/>
        <v>4332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604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0</v>
      </c>
      <c r="AA132">
        <f t="shared" si="6"/>
        <v>0</v>
      </c>
      <c r="AB132">
        <f t="shared" si="6"/>
        <v>0</v>
      </c>
      <c r="AC132">
        <f t="shared" si="6"/>
        <v>0</v>
      </c>
      <c r="AD132">
        <f t="shared" si="6"/>
        <v>0</v>
      </c>
      <c r="AE132">
        <f t="shared" si="6"/>
        <v>0</v>
      </c>
      <c r="AF132">
        <f t="shared" si="6"/>
        <v>0</v>
      </c>
      <c r="AG132">
        <f t="shared" si="7"/>
        <v>0</v>
      </c>
      <c r="AH132">
        <f t="shared" si="7"/>
        <v>0</v>
      </c>
      <c r="AI132">
        <f t="shared" si="7"/>
        <v>0</v>
      </c>
      <c r="AJ132">
        <f t="shared" si="7"/>
        <v>0</v>
      </c>
      <c r="AK132">
        <f t="shared" si="7"/>
        <v>0</v>
      </c>
      <c r="AL132">
        <f t="shared" si="7"/>
        <v>0</v>
      </c>
      <c r="AM132">
        <f t="shared" si="7"/>
        <v>0</v>
      </c>
      <c r="AN132">
        <f t="shared" si="7"/>
        <v>0</v>
      </c>
      <c r="AO132">
        <f t="shared" si="7"/>
        <v>0</v>
      </c>
      <c r="AP132">
        <f t="shared" si="7"/>
        <v>0</v>
      </c>
      <c r="AQ132">
        <f t="shared" si="8"/>
        <v>0</v>
      </c>
      <c r="AR132">
        <f t="shared" si="8"/>
        <v>0</v>
      </c>
      <c r="AS132">
        <f t="shared" si="8"/>
        <v>0</v>
      </c>
      <c r="AT132">
        <f t="shared" si="8"/>
        <v>0</v>
      </c>
      <c r="AU132">
        <f t="shared" si="8"/>
        <v>0</v>
      </c>
      <c r="AV132">
        <f t="shared" si="8"/>
        <v>0</v>
      </c>
      <c r="AW132">
        <f t="shared" si="8"/>
        <v>1</v>
      </c>
      <c r="AX132">
        <f t="shared" si="8"/>
        <v>1</v>
      </c>
      <c r="AY132">
        <f t="shared" si="8"/>
        <v>2</v>
      </c>
      <c r="AZ132">
        <f t="shared" si="8"/>
        <v>2</v>
      </c>
      <c r="BA132">
        <f t="shared" si="9"/>
        <v>3</v>
      </c>
      <c r="BB132">
        <f t="shared" si="9"/>
        <v>6</v>
      </c>
      <c r="BC132">
        <f t="shared" si="9"/>
        <v>7</v>
      </c>
      <c r="BD132">
        <f t="shared" si="9"/>
        <v>8</v>
      </c>
      <c r="BE132">
        <f t="shared" si="9"/>
        <v>8</v>
      </c>
      <c r="BF132">
        <f t="shared" si="9"/>
        <v>11</v>
      </c>
      <c r="BG132">
        <f t="shared" si="9"/>
        <v>17</v>
      </c>
      <c r="BH132">
        <f t="shared" si="9"/>
        <v>20</v>
      </c>
      <c r="BI132">
        <f t="shared" si="9"/>
        <v>25</v>
      </c>
      <c r="BJ132">
        <f t="shared" si="9"/>
        <v>33</v>
      </c>
      <c r="BK132">
        <f t="shared" si="10"/>
        <v>44</v>
      </c>
      <c r="BL132">
        <f t="shared" si="10"/>
        <v>50</v>
      </c>
      <c r="BM132">
        <f t="shared" si="10"/>
        <v>56</v>
      </c>
      <c r="BN132">
        <f t="shared" si="10"/>
        <v>62</v>
      </c>
      <c r="BO132">
        <f t="shared" si="10"/>
        <v>80</v>
      </c>
      <c r="BP132">
        <f t="shared" si="10"/>
        <v>104</v>
      </c>
      <c r="BQ132">
        <f t="shared" si="10"/>
        <v>122</v>
      </c>
      <c r="BR132">
        <f t="shared" si="10"/>
        <v>136</v>
      </c>
      <c r="BS132">
        <f t="shared" si="10"/>
        <v>153</v>
      </c>
      <c r="BT132">
        <f t="shared" si="10"/>
        <v>176</v>
      </c>
      <c r="BU132">
        <f t="shared" si="10"/>
        <v>206</v>
      </c>
      <c r="BV132">
        <f t="shared" si="11"/>
        <v>254</v>
      </c>
      <c r="BW132">
        <f t="shared" si="11"/>
        <v>298</v>
      </c>
      <c r="BX132">
        <f t="shared" si="11"/>
        <v>346</v>
      </c>
      <c r="BY132">
        <f t="shared" si="11"/>
        <v>398</v>
      </c>
      <c r="BZ132">
        <f t="shared" si="11"/>
        <v>440</v>
      </c>
      <c r="CA132">
        <f t="shared" si="11"/>
        <v>483</v>
      </c>
      <c r="CB132">
        <f t="shared" si="11"/>
        <v>518</v>
      </c>
      <c r="CC132">
        <f t="shared" si="11"/>
        <v>571</v>
      </c>
      <c r="CD132">
        <f t="shared" si="11"/>
        <v>630</v>
      </c>
      <c r="CE132">
        <f t="shared" si="11"/>
        <v>675</v>
      </c>
      <c r="CF132">
        <f t="shared" si="11"/>
        <v>718</v>
      </c>
      <c r="CG132">
        <f t="shared" si="11"/>
        <v>760</v>
      </c>
      <c r="CH132">
        <f t="shared" si="11"/>
        <v>794</v>
      </c>
      <c r="CI132">
        <f t="shared" si="11"/>
        <v>827</v>
      </c>
      <c r="CJ132">
        <f t="shared" si="11"/>
        <v>881</v>
      </c>
      <c r="CK132">
        <f t="shared" si="11"/>
        <v>924</v>
      </c>
      <c r="CL132">
        <f t="shared" si="11"/>
        <v>963</v>
      </c>
      <c r="CM132">
        <f t="shared" si="11"/>
        <v>1020</v>
      </c>
      <c r="CN132">
        <f t="shared" si="11"/>
        <v>1054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601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0</v>
      </c>
      <c r="K133">
        <f t="shared" si="4"/>
        <v>0</v>
      </c>
      <c r="L133">
        <f t="shared" si="4"/>
        <v>0</v>
      </c>
      <c r="M133">
        <f t="shared" si="5"/>
        <v>0</v>
      </c>
      <c r="N133">
        <f t="shared" si="5"/>
        <v>0</v>
      </c>
      <c r="O133">
        <f t="shared" si="5"/>
        <v>0</v>
      </c>
      <c r="P133">
        <f t="shared" si="5"/>
        <v>0</v>
      </c>
      <c r="Q133">
        <f t="shared" si="5"/>
        <v>0</v>
      </c>
      <c r="R133">
        <f t="shared" si="5"/>
        <v>0</v>
      </c>
      <c r="S133">
        <f t="shared" si="5"/>
        <v>0</v>
      </c>
      <c r="T133">
        <f t="shared" si="5"/>
        <v>0</v>
      </c>
      <c r="U133">
        <f t="shared" si="5"/>
        <v>0</v>
      </c>
      <c r="V133">
        <f t="shared" si="5"/>
        <v>0</v>
      </c>
      <c r="W133">
        <f t="shared" si="6"/>
        <v>0</v>
      </c>
      <c r="X133">
        <f t="shared" si="6"/>
        <v>0</v>
      </c>
      <c r="Y133">
        <f t="shared" si="6"/>
        <v>0</v>
      </c>
      <c r="Z133">
        <f t="shared" si="6"/>
        <v>0</v>
      </c>
      <c r="AA133">
        <f t="shared" si="6"/>
        <v>0</v>
      </c>
      <c r="AB133">
        <f t="shared" si="6"/>
        <v>0</v>
      </c>
      <c r="AC133">
        <f t="shared" si="6"/>
        <v>0</v>
      </c>
      <c r="AD133">
        <f t="shared" si="6"/>
        <v>0</v>
      </c>
      <c r="AE133">
        <f t="shared" si="6"/>
        <v>2</v>
      </c>
      <c r="AF133">
        <f t="shared" si="6"/>
        <v>2</v>
      </c>
      <c r="AG133">
        <f t="shared" si="7"/>
        <v>4</v>
      </c>
      <c r="AH133">
        <f t="shared" si="7"/>
        <v>5</v>
      </c>
      <c r="AI133">
        <f t="shared" si="7"/>
        <v>8</v>
      </c>
      <c r="AJ133">
        <f t="shared" si="7"/>
        <v>12</v>
      </c>
      <c r="AK133">
        <f t="shared" si="7"/>
        <v>16</v>
      </c>
      <c r="AL133">
        <f t="shared" si="7"/>
        <v>19</v>
      </c>
      <c r="AM133">
        <f t="shared" si="7"/>
        <v>26</v>
      </c>
      <c r="AN133">
        <f t="shared" si="7"/>
        <v>34</v>
      </c>
      <c r="AO133">
        <f t="shared" si="7"/>
        <v>43</v>
      </c>
      <c r="AP133">
        <f t="shared" si="7"/>
        <v>54</v>
      </c>
      <c r="AQ133">
        <f t="shared" si="8"/>
        <v>66</v>
      </c>
      <c r="AR133">
        <f t="shared" si="8"/>
        <v>77</v>
      </c>
      <c r="AS133">
        <f t="shared" si="8"/>
        <v>94</v>
      </c>
      <c r="AT133">
        <f t="shared" si="8"/>
        <v>109</v>
      </c>
      <c r="AU133">
        <f t="shared" si="8"/>
        <v>127</v>
      </c>
      <c r="AV133">
        <f t="shared" si="8"/>
        <v>149</v>
      </c>
      <c r="AW133">
        <f t="shared" si="8"/>
        <v>200</v>
      </c>
      <c r="AX133">
        <f t="shared" si="8"/>
        <v>243</v>
      </c>
      <c r="AY133">
        <f t="shared" si="8"/>
        <v>299</v>
      </c>
      <c r="AZ133">
        <f t="shared" si="8"/>
        <v>364</v>
      </c>
      <c r="BA133">
        <f t="shared" si="9"/>
        <v>440</v>
      </c>
      <c r="BB133">
        <f t="shared" si="9"/>
        <v>526</v>
      </c>
      <c r="BC133">
        <f t="shared" si="9"/>
        <v>624</v>
      </c>
      <c r="BD133">
        <f t="shared" si="9"/>
        <v>737</v>
      </c>
      <c r="BE133">
        <f t="shared" si="9"/>
        <v>867</v>
      </c>
      <c r="BF133">
        <f t="shared" si="9"/>
        <v>1003</v>
      </c>
      <c r="BG133">
        <f t="shared" si="9"/>
        <v>1151</v>
      </c>
      <c r="BH133">
        <f t="shared" si="9"/>
        <v>1302</v>
      </c>
      <c r="BI133">
        <f t="shared" si="9"/>
        <v>1457</v>
      </c>
      <c r="BJ133">
        <f t="shared" si="9"/>
        <v>1581</v>
      </c>
      <c r="BK133">
        <f t="shared" si="10"/>
        <v>1715</v>
      </c>
      <c r="BL133">
        <f t="shared" si="10"/>
        <v>1845</v>
      </c>
      <c r="BM133">
        <f t="shared" si="10"/>
        <v>1975</v>
      </c>
      <c r="BN133">
        <f t="shared" si="10"/>
        <v>2127</v>
      </c>
      <c r="BO133">
        <f t="shared" si="10"/>
        <v>2297</v>
      </c>
      <c r="BP133">
        <f t="shared" si="10"/>
        <v>2452</v>
      </c>
      <c r="BQ133">
        <f t="shared" si="10"/>
        <v>2595</v>
      </c>
      <c r="BR133">
        <f t="shared" si="10"/>
        <v>2730</v>
      </c>
      <c r="BS133">
        <f t="shared" si="10"/>
        <v>2857</v>
      </c>
      <c r="BT133">
        <f t="shared" si="10"/>
        <v>3012</v>
      </c>
      <c r="BU133">
        <f t="shared" si="10"/>
        <v>3168</v>
      </c>
      <c r="BV133">
        <f t="shared" si="11"/>
        <v>3314</v>
      </c>
      <c r="BW133">
        <f t="shared" si="11"/>
        <v>3458</v>
      </c>
      <c r="BX133">
        <f t="shared" si="11"/>
        <v>3630</v>
      </c>
      <c r="BY133">
        <f t="shared" si="11"/>
        <v>3798</v>
      </c>
      <c r="BZ133">
        <f t="shared" si="11"/>
        <v>3956</v>
      </c>
      <c r="CA133">
        <f t="shared" si="11"/>
        <v>4108</v>
      </c>
      <c r="CB133">
        <f t="shared" si="11"/>
        <v>4241</v>
      </c>
      <c r="CC133">
        <f t="shared" si="11"/>
        <v>4379</v>
      </c>
      <c r="CD133">
        <f t="shared" si="11"/>
        <v>4518</v>
      </c>
      <c r="CE133">
        <f t="shared" si="11"/>
        <v>4663</v>
      </c>
      <c r="CF133">
        <f t="shared" si="11"/>
        <v>4797</v>
      </c>
      <c r="CG133">
        <f t="shared" si="11"/>
        <v>4936</v>
      </c>
      <c r="CH133">
        <f t="shared" si="11"/>
        <v>5057</v>
      </c>
      <c r="CI133">
        <f t="shared" si="11"/>
        <v>5172</v>
      </c>
      <c r="CJ133">
        <f t="shared" si="11"/>
        <v>5288</v>
      </c>
      <c r="CK133">
        <f t="shared" si="11"/>
        <v>5397</v>
      </c>
      <c r="CL133">
        <f t="shared" si="11"/>
        <v>5491</v>
      </c>
      <c r="CM133">
        <f t="shared" si="11"/>
        <v>5600</v>
      </c>
      <c r="CN133">
        <f t="shared" si="11"/>
        <v>5710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454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455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456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457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458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459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460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461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462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465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466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468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469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470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471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483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482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479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480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478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481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503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484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513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467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514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515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516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517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518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519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522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523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524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525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526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527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528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529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530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545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546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547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548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549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552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553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554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555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556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461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566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467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454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567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568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569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570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571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CP265"/>
  <sheetViews>
    <sheetView workbookViewId="0">
      <selection sqref="A1:FA1000"/>
    </sheetView>
  </sheetViews>
  <sheetFormatPr defaultRowHeight="14.4" x14ac:dyDescent="0.3"/>
  <sheetData>
    <row r="1" spans="1:94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  <c r="BW1">
        <v>43922</v>
      </c>
      <c r="BX1">
        <v>43923</v>
      </c>
      <c r="BY1">
        <v>43924</v>
      </c>
      <c r="BZ1">
        <v>43925</v>
      </c>
      <c r="CA1">
        <v>43926</v>
      </c>
      <c r="CB1">
        <v>43927</v>
      </c>
      <c r="CC1">
        <v>43928</v>
      </c>
      <c r="CD1">
        <v>43929</v>
      </c>
      <c r="CE1">
        <v>43930</v>
      </c>
      <c r="CF1">
        <v>43931</v>
      </c>
      <c r="CG1">
        <v>43932</v>
      </c>
      <c r="CH1">
        <v>43933</v>
      </c>
      <c r="CI1">
        <v>43934</v>
      </c>
      <c r="CJ1">
        <v>43935</v>
      </c>
      <c r="CK1">
        <v>43936</v>
      </c>
      <c r="CL1">
        <v>43937</v>
      </c>
      <c r="CM1">
        <v>43938</v>
      </c>
      <c r="CN1">
        <v>43939</v>
      </c>
      <c r="CO1">
        <v>43940</v>
      </c>
      <c r="CP1">
        <v>43941</v>
      </c>
    </row>
    <row r="2" spans="1:94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6</v>
      </c>
      <c r="BY2">
        <v>6</v>
      </c>
      <c r="BZ2">
        <v>7</v>
      </c>
      <c r="CA2">
        <v>7</v>
      </c>
      <c r="CB2">
        <v>11</v>
      </c>
      <c r="CC2">
        <v>14</v>
      </c>
      <c r="CD2">
        <v>14</v>
      </c>
      <c r="CE2">
        <v>15</v>
      </c>
      <c r="CF2">
        <v>15</v>
      </c>
      <c r="CG2">
        <v>18</v>
      </c>
      <c r="CH2">
        <v>18</v>
      </c>
      <c r="CI2">
        <v>21</v>
      </c>
      <c r="CJ2">
        <v>23</v>
      </c>
      <c r="CK2">
        <v>25</v>
      </c>
      <c r="CL2">
        <v>30</v>
      </c>
      <c r="CM2">
        <v>30</v>
      </c>
      <c r="CN2">
        <v>30</v>
      </c>
      <c r="CO2">
        <v>33</v>
      </c>
      <c r="CP2">
        <v>36</v>
      </c>
    </row>
    <row r="3" spans="1:94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  <c r="BW3">
        <v>15</v>
      </c>
      <c r="BX3">
        <v>16</v>
      </c>
      <c r="BY3">
        <v>17</v>
      </c>
      <c r="BZ3">
        <v>20</v>
      </c>
      <c r="CA3">
        <v>20</v>
      </c>
      <c r="CB3">
        <v>21</v>
      </c>
      <c r="CC3">
        <v>22</v>
      </c>
      <c r="CD3">
        <v>22</v>
      </c>
      <c r="CE3">
        <v>23</v>
      </c>
      <c r="CF3">
        <v>23</v>
      </c>
      <c r="CG3">
        <v>23</v>
      </c>
      <c r="CH3">
        <v>23</v>
      </c>
      <c r="CI3">
        <v>23</v>
      </c>
      <c r="CJ3">
        <v>24</v>
      </c>
      <c r="CK3">
        <v>25</v>
      </c>
      <c r="CL3">
        <v>26</v>
      </c>
      <c r="CM3">
        <v>26</v>
      </c>
      <c r="CN3">
        <v>26</v>
      </c>
      <c r="CO3">
        <v>26</v>
      </c>
      <c r="CP3">
        <v>26</v>
      </c>
    </row>
    <row r="4" spans="1:94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  <c r="BW4">
        <v>58</v>
      </c>
      <c r="BX4">
        <v>86</v>
      </c>
      <c r="BY4">
        <v>105</v>
      </c>
      <c r="BZ4">
        <v>130</v>
      </c>
      <c r="CA4">
        <v>152</v>
      </c>
      <c r="CB4">
        <v>173</v>
      </c>
      <c r="CC4">
        <v>193</v>
      </c>
      <c r="CD4">
        <v>205</v>
      </c>
      <c r="CE4">
        <v>235</v>
      </c>
      <c r="CF4">
        <v>256</v>
      </c>
      <c r="CG4">
        <v>275</v>
      </c>
      <c r="CH4">
        <v>293</v>
      </c>
      <c r="CI4">
        <v>313</v>
      </c>
      <c r="CJ4">
        <v>326</v>
      </c>
      <c r="CK4">
        <v>336</v>
      </c>
      <c r="CL4">
        <v>348</v>
      </c>
      <c r="CM4">
        <v>364</v>
      </c>
      <c r="CN4">
        <v>367</v>
      </c>
      <c r="CO4">
        <v>375</v>
      </c>
      <c r="CP4">
        <v>384</v>
      </c>
    </row>
    <row r="5" spans="1:94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  <c r="BW5">
        <v>14</v>
      </c>
      <c r="BX5">
        <v>15</v>
      </c>
      <c r="BY5">
        <v>16</v>
      </c>
      <c r="BZ5">
        <v>17</v>
      </c>
      <c r="CA5">
        <v>18</v>
      </c>
      <c r="CB5">
        <v>21</v>
      </c>
      <c r="CC5">
        <v>22</v>
      </c>
      <c r="CD5">
        <v>23</v>
      </c>
      <c r="CE5">
        <v>25</v>
      </c>
      <c r="CF5">
        <v>26</v>
      </c>
      <c r="CG5">
        <v>26</v>
      </c>
      <c r="CH5">
        <v>29</v>
      </c>
      <c r="CI5">
        <v>29</v>
      </c>
      <c r="CJ5">
        <v>31</v>
      </c>
      <c r="CK5">
        <v>33</v>
      </c>
      <c r="CL5">
        <v>33</v>
      </c>
      <c r="CM5">
        <v>35</v>
      </c>
      <c r="CN5">
        <v>35</v>
      </c>
      <c r="CO5">
        <v>36</v>
      </c>
      <c r="CP5">
        <v>37</v>
      </c>
    </row>
    <row r="6" spans="1:94" x14ac:dyDescent="0.3">
      <c r="B6" t="s">
        <v>524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  <c r="CN6">
        <v>2</v>
      </c>
      <c r="CO6">
        <v>2</v>
      </c>
      <c r="CP6">
        <v>2</v>
      </c>
    </row>
    <row r="7" spans="1:94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1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  <c r="CJ7">
        <v>2</v>
      </c>
      <c r="CK7">
        <v>2</v>
      </c>
      <c r="CL7">
        <v>3</v>
      </c>
      <c r="CM7">
        <v>3</v>
      </c>
      <c r="CN7">
        <v>3</v>
      </c>
      <c r="CO7">
        <v>3</v>
      </c>
      <c r="CP7">
        <v>3</v>
      </c>
    </row>
    <row r="8" spans="1:94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  <c r="BW8">
        <v>28</v>
      </c>
      <c r="BX8">
        <v>36</v>
      </c>
      <c r="BY8">
        <v>39</v>
      </c>
      <c r="BZ8">
        <v>43</v>
      </c>
      <c r="CA8">
        <v>44</v>
      </c>
      <c r="CB8">
        <v>48</v>
      </c>
      <c r="CC8">
        <v>56</v>
      </c>
      <c r="CD8">
        <v>63</v>
      </c>
      <c r="CE8">
        <v>72</v>
      </c>
      <c r="CF8">
        <v>82</v>
      </c>
      <c r="CG8">
        <v>83</v>
      </c>
      <c r="CH8">
        <v>90</v>
      </c>
      <c r="CI8">
        <v>97</v>
      </c>
      <c r="CJ8">
        <v>102</v>
      </c>
      <c r="CK8">
        <v>111</v>
      </c>
      <c r="CL8">
        <v>115</v>
      </c>
      <c r="CM8">
        <v>123</v>
      </c>
      <c r="CN8">
        <v>129</v>
      </c>
      <c r="CO8">
        <v>132</v>
      </c>
      <c r="CP8">
        <v>136</v>
      </c>
    </row>
    <row r="9" spans="1:94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  <c r="BW9">
        <v>4</v>
      </c>
      <c r="BX9">
        <v>7</v>
      </c>
      <c r="BY9">
        <v>7</v>
      </c>
      <c r="BZ9">
        <v>7</v>
      </c>
      <c r="CA9">
        <v>7</v>
      </c>
      <c r="CB9">
        <v>8</v>
      </c>
      <c r="CC9">
        <v>8</v>
      </c>
      <c r="CD9">
        <v>9</v>
      </c>
      <c r="CE9">
        <v>10</v>
      </c>
      <c r="CF9">
        <v>12</v>
      </c>
      <c r="CG9">
        <v>13</v>
      </c>
      <c r="CH9">
        <v>13</v>
      </c>
      <c r="CI9">
        <v>14</v>
      </c>
      <c r="CJ9">
        <v>16</v>
      </c>
      <c r="CK9">
        <v>17</v>
      </c>
      <c r="CL9">
        <v>18</v>
      </c>
      <c r="CM9">
        <v>19</v>
      </c>
      <c r="CN9">
        <v>20</v>
      </c>
      <c r="CO9">
        <v>20</v>
      </c>
      <c r="CP9">
        <v>22</v>
      </c>
    </row>
    <row r="10" spans="1:94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2</v>
      </c>
      <c r="CA10">
        <v>2</v>
      </c>
      <c r="CB10">
        <v>2</v>
      </c>
      <c r="CC10">
        <v>2</v>
      </c>
      <c r="CD10">
        <v>2</v>
      </c>
      <c r="CE10">
        <v>2</v>
      </c>
      <c r="CF10">
        <v>2</v>
      </c>
      <c r="CG10">
        <v>2</v>
      </c>
      <c r="CH10">
        <v>2</v>
      </c>
      <c r="CI10">
        <v>2</v>
      </c>
      <c r="CJ10">
        <v>2</v>
      </c>
      <c r="CK10">
        <v>3</v>
      </c>
      <c r="CL10">
        <v>3</v>
      </c>
      <c r="CM10">
        <v>3</v>
      </c>
      <c r="CN10">
        <v>3</v>
      </c>
      <c r="CO10">
        <v>3</v>
      </c>
      <c r="CP10">
        <v>3</v>
      </c>
    </row>
    <row r="11" spans="1:94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  <c r="BW11">
        <v>9</v>
      </c>
      <c r="BX11">
        <v>10</v>
      </c>
      <c r="BY11">
        <v>12</v>
      </c>
      <c r="BZ11">
        <v>12</v>
      </c>
      <c r="CA11">
        <v>16</v>
      </c>
      <c r="CB11">
        <v>18</v>
      </c>
      <c r="CC11">
        <v>21</v>
      </c>
      <c r="CD11">
        <v>21</v>
      </c>
      <c r="CE11">
        <v>21</v>
      </c>
      <c r="CF11">
        <v>22</v>
      </c>
      <c r="CG11">
        <v>23</v>
      </c>
      <c r="CH11">
        <v>24</v>
      </c>
      <c r="CI11">
        <v>25</v>
      </c>
      <c r="CJ11">
        <v>25</v>
      </c>
      <c r="CK11">
        <v>25</v>
      </c>
      <c r="CL11">
        <v>25</v>
      </c>
      <c r="CM11">
        <v>26</v>
      </c>
      <c r="CN11">
        <v>26</v>
      </c>
      <c r="CO11">
        <v>26</v>
      </c>
      <c r="CP11">
        <v>26</v>
      </c>
    </row>
    <row r="12" spans="1:94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</row>
    <row r="13" spans="1:94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  <c r="BW13">
        <v>2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  <c r="CD13">
        <v>4</v>
      </c>
      <c r="CE13">
        <v>4</v>
      </c>
      <c r="CF13">
        <v>4</v>
      </c>
      <c r="CG13">
        <v>5</v>
      </c>
      <c r="CH13">
        <v>5</v>
      </c>
      <c r="CI13">
        <v>5</v>
      </c>
      <c r="CJ13">
        <v>5</v>
      </c>
      <c r="CK13">
        <v>5</v>
      </c>
      <c r="CL13">
        <v>5</v>
      </c>
      <c r="CM13">
        <v>5</v>
      </c>
      <c r="CN13">
        <v>6</v>
      </c>
      <c r="CO13">
        <v>6</v>
      </c>
      <c r="CP13">
        <v>6</v>
      </c>
    </row>
    <row r="14" spans="1:94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2</v>
      </c>
      <c r="CE14">
        <v>3</v>
      </c>
      <c r="CF14">
        <v>3</v>
      </c>
      <c r="CG14">
        <v>3</v>
      </c>
      <c r="CH14">
        <v>4</v>
      </c>
      <c r="CI14">
        <v>4</v>
      </c>
      <c r="CJ14">
        <v>4</v>
      </c>
      <c r="CK14">
        <v>4</v>
      </c>
      <c r="CL14">
        <v>4</v>
      </c>
      <c r="CM14">
        <v>4</v>
      </c>
      <c r="CN14">
        <v>4</v>
      </c>
      <c r="CO14">
        <v>4</v>
      </c>
      <c r="CP14">
        <v>4</v>
      </c>
    </row>
    <row r="15" spans="1:94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2</v>
      </c>
      <c r="CC15">
        <v>2</v>
      </c>
      <c r="CD15">
        <v>3</v>
      </c>
      <c r="CE15">
        <v>3</v>
      </c>
      <c r="CF15">
        <v>4</v>
      </c>
      <c r="CG15">
        <v>4</v>
      </c>
      <c r="CH15">
        <v>5</v>
      </c>
      <c r="CI15">
        <v>5</v>
      </c>
      <c r="CJ15">
        <v>6</v>
      </c>
      <c r="CK15">
        <v>6</v>
      </c>
      <c r="CL15">
        <v>6</v>
      </c>
      <c r="CM15">
        <v>7</v>
      </c>
      <c r="CN15">
        <v>7</v>
      </c>
      <c r="CO15">
        <v>7</v>
      </c>
      <c r="CP15">
        <v>7</v>
      </c>
    </row>
    <row r="16" spans="1:94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  <c r="BW16">
        <v>4</v>
      </c>
      <c r="BX16">
        <v>5</v>
      </c>
      <c r="BY16">
        <v>7</v>
      </c>
      <c r="BZ16">
        <v>8</v>
      </c>
      <c r="CA16">
        <v>8</v>
      </c>
      <c r="CB16">
        <v>10</v>
      </c>
      <c r="CC16">
        <v>11</v>
      </c>
      <c r="CD16">
        <v>12</v>
      </c>
      <c r="CE16">
        <v>12</v>
      </c>
      <c r="CF16">
        <v>13</v>
      </c>
      <c r="CG16">
        <v>14</v>
      </c>
      <c r="CH16">
        <v>14</v>
      </c>
      <c r="CI16">
        <v>14</v>
      </c>
      <c r="CJ16">
        <v>14</v>
      </c>
      <c r="CK16">
        <v>14</v>
      </c>
      <c r="CL16">
        <v>14</v>
      </c>
      <c r="CM16">
        <v>14</v>
      </c>
      <c r="CN16">
        <v>14</v>
      </c>
      <c r="CO16">
        <v>14</v>
      </c>
      <c r="CP16">
        <v>14</v>
      </c>
    </row>
    <row r="17" spans="1:94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3</v>
      </c>
      <c r="CB17">
        <v>4</v>
      </c>
      <c r="CC17">
        <v>4</v>
      </c>
      <c r="CD17">
        <v>6</v>
      </c>
      <c r="CE17">
        <v>6</v>
      </c>
      <c r="CF17">
        <v>6</v>
      </c>
      <c r="CG17">
        <v>6</v>
      </c>
      <c r="CH17">
        <v>6</v>
      </c>
      <c r="CI17">
        <v>6</v>
      </c>
      <c r="CJ17">
        <v>6</v>
      </c>
      <c r="CK17">
        <v>6</v>
      </c>
      <c r="CL17">
        <v>6</v>
      </c>
      <c r="CM17">
        <v>7</v>
      </c>
      <c r="CN17">
        <v>7</v>
      </c>
      <c r="CO17">
        <v>7</v>
      </c>
      <c r="CP17">
        <v>7</v>
      </c>
    </row>
    <row r="18" spans="1:94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  <c r="BW18">
        <v>146</v>
      </c>
      <c r="BX18">
        <v>158</v>
      </c>
      <c r="BY18">
        <v>168</v>
      </c>
      <c r="BZ18">
        <v>186</v>
      </c>
      <c r="CA18">
        <v>204</v>
      </c>
      <c r="CB18">
        <v>220</v>
      </c>
      <c r="CC18">
        <v>243</v>
      </c>
      <c r="CD18">
        <v>273</v>
      </c>
      <c r="CE18">
        <v>295</v>
      </c>
      <c r="CF18">
        <v>319</v>
      </c>
      <c r="CG18">
        <v>337</v>
      </c>
      <c r="CH18">
        <v>350</v>
      </c>
      <c r="CI18">
        <v>368</v>
      </c>
      <c r="CJ18">
        <v>384</v>
      </c>
      <c r="CK18">
        <v>393</v>
      </c>
      <c r="CL18">
        <v>410</v>
      </c>
      <c r="CM18">
        <v>431</v>
      </c>
      <c r="CN18">
        <v>443</v>
      </c>
      <c r="CO18">
        <v>452</v>
      </c>
      <c r="CP18">
        <v>470</v>
      </c>
    </row>
    <row r="19" spans="1:94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  <c r="BW19">
        <v>5</v>
      </c>
      <c r="BX19">
        <v>5</v>
      </c>
      <c r="BY19">
        <v>5</v>
      </c>
      <c r="BZ19">
        <v>5</v>
      </c>
      <c r="CA19">
        <v>7</v>
      </c>
      <c r="CB19">
        <v>7</v>
      </c>
      <c r="CC19">
        <v>8</v>
      </c>
      <c r="CD19">
        <v>8</v>
      </c>
      <c r="CE19">
        <v>9</v>
      </c>
      <c r="CF19">
        <v>10</v>
      </c>
      <c r="CG19">
        <v>11</v>
      </c>
      <c r="CH19">
        <v>11</v>
      </c>
      <c r="CI19">
        <v>12</v>
      </c>
      <c r="CJ19">
        <v>13</v>
      </c>
      <c r="CK19">
        <v>13</v>
      </c>
      <c r="CL19">
        <v>15</v>
      </c>
      <c r="CM19">
        <v>15</v>
      </c>
      <c r="CN19">
        <v>18</v>
      </c>
      <c r="CO19">
        <v>19</v>
      </c>
      <c r="CP19">
        <v>19</v>
      </c>
    </row>
    <row r="20" spans="1:94" x14ac:dyDescent="0.3">
      <c r="B20" t="s">
        <v>572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1</v>
      </c>
      <c r="BX20">
        <v>1</v>
      </c>
      <c r="BY20">
        <v>1</v>
      </c>
      <c r="BZ20">
        <v>4</v>
      </c>
      <c r="CA20">
        <v>4</v>
      </c>
      <c r="CB20">
        <v>5</v>
      </c>
      <c r="CC20">
        <v>6</v>
      </c>
      <c r="CD20">
        <v>7</v>
      </c>
      <c r="CE20">
        <v>8</v>
      </c>
      <c r="CF20">
        <v>8</v>
      </c>
      <c r="CG20">
        <v>8</v>
      </c>
      <c r="CH20">
        <v>8</v>
      </c>
      <c r="CI20">
        <v>8</v>
      </c>
      <c r="CJ20">
        <v>8</v>
      </c>
      <c r="CK20">
        <v>8</v>
      </c>
      <c r="CL20">
        <v>8</v>
      </c>
      <c r="CM20">
        <v>9</v>
      </c>
      <c r="CN20">
        <v>9</v>
      </c>
      <c r="CO20">
        <v>9</v>
      </c>
      <c r="CP20">
        <v>9</v>
      </c>
    </row>
    <row r="21" spans="1:94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4</v>
      </c>
      <c r="CB21">
        <v>4</v>
      </c>
      <c r="CC21">
        <v>5</v>
      </c>
      <c r="CD21">
        <v>5</v>
      </c>
      <c r="CE21">
        <v>5</v>
      </c>
      <c r="CF21">
        <v>6</v>
      </c>
      <c r="CG21">
        <v>6</v>
      </c>
      <c r="CH21">
        <v>6</v>
      </c>
      <c r="CI21">
        <v>6</v>
      </c>
      <c r="CJ21">
        <v>7</v>
      </c>
      <c r="CK21">
        <v>7</v>
      </c>
      <c r="CL21">
        <v>7</v>
      </c>
      <c r="CM21">
        <v>7</v>
      </c>
      <c r="CN21">
        <v>7</v>
      </c>
      <c r="CO21">
        <v>7</v>
      </c>
      <c r="CP21">
        <v>7</v>
      </c>
    </row>
    <row r="22" spans="1:94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6</v>
      </c>
      <c r="BX22">
        <v>6</v>
      </c>
      <c r="BY22">
        <v>6</v>
      </c>
      <c r="BZ22">
        <v>8</v>
      </c>
      <c r="CA22">
        <v>9</v>
      </c>
      <c r="CB22">
        <v>12</v>
      </c>
      <c r="CC22">
        <v>17</v>
      </c>
      <c r="CD22">
        <v>20</v>
      </c>
      <c r="CE22">
        <v>21</v>
      </c>
      <c r="CF22">
        <v>27</v>
      </c>
      <c r="CG22">
        <v>30</v>
      </c>
      <c r="CH22">
        <v>34</v>
      </c>
      <c r="CI22">
        <v>39</v>
      </c>
      <c r="CJ22">
        <v>46</v>
      </c>
      <c r="CK22">
        <v>50</v>
      </c>
      <c r="CL22">
        <v>60</v>
      </c>
      <c r="CM22">
        <v>75</v>
      </c>
      <c r="CN22">
        <v>84</v>
      </c>
      <c r="CO22">
        <v>91</v>
      </c>
      <c r="CP22">
        <v>101</v>
      </c>
    </row>
    <row r="23" spans="1:94" x14ac:dyDescent="0.3">
      <c r="B23" t="s">
        <v>483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1</v>
      </c>
      <c r="CB23">
        <v>2</v>
      </c>
      <c r="CC23">
        <v>3</v>
      </c>
      <c r="CD23">
        <v>3</v>
      </c>
      <c r="CE23">
        <v>3</v>
      </c>
      <c r="CF23">
        <v>4</v>
      </c>
      <c r="CG23">
        <v>4</v>
      </c>
      <c r="CH23">
        <v>4</v>
      </c>
      <c r="CI23">
        <v>4</v>
      </c>
      <c r="CJ23">
        <v>4</v>
      </c>
      <c r="CK23">
        <v>5</v>
      </c>
      <c r="CL23">
        <v>5</v>
      </c>
      <c r="CM23">
        <v>5</v>
      </c>
      <c r="CN23">
        <v>5</v>
      </c>
      <c r="CO23">
        <v>5</v>
      </c>
      <c r="CP23">
        <v>5</v>
      </c>
    </row>
    <row r="24" spans="1:94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W24">
        <v>2</v>
      </c>
      <c r="BX24">
        <v>4</v>
      </c>
      <c r="BY24">
        <v>4</v>
      </c>
      <c r="BZ24">
        <v>5</v>
      </c>
      <c r="CA24">
        <v>8</v>
      </c>
      <c r="CB24">
        <v>13</v>
      </c>
      <c r="CC24">
        <v>13</v>
      </c>
      <c r="CD24">
        <v>13</v>
      </c>
      <c r="CE24">
        <v>16</v>
      </c>
      <c r="CF24">
        <v>19</v>
      </c>
      <c r="CG24">
        <v>23</v>
      </c>
      <c r="CH24">
        <v>26</v>
      </c>
      <c r="CI24">
        <v>29</v>
      </c>
      <c r="CJ24">
        <v>33</v>
      </c>
      <c r="CK24">
        <v>36</v>
      </c>
      <c r="CL24">
        <v>40</v>
      </c>
      <c r="CM24">
        <v>42</v>
      </c>
      <c r="CN24">
        <v>45</v>
      </c>
      <c r="CO24">
        <v>47</v>
      </c>
      <c r="CP24">
        <v>51</v>
      </c>
    </row>
    <row r="25" spans="1:94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  <c r="BW25">
        <v>828</v>
      </c>
      <c r="BX25">
        <v>1011</v>
      </c>
      <c r="BY25">
        <v>1143</v>
      </c>
      <c r="BZ25">
        <v>1283</v>
      </c>
      <c r="CA25">
        <v>1447</v>
      </c>
      <c r="CB25">
        <v>1632</v>
      </c>
      <c r="CC25">
        <v>2035</v>
      </c>
      <c r="CD25">
        <v>2240</v>
      </c>
      <c r="CE25">
        <v>2523</v>
      </c>
      <c r="CF25">
        <v>3019</v>
      </c>
      <c r="CG25">
        <v>3346</v>
      </c>
      <c r="CH25">
        <v>3600</v>
      </c>
      <c r="CI25">
        <v>3903</v>
      </c>
      <c r="CJ25">
        <v>4157</v>
      </c>
      <c r="CK25">
        <v>4440</v>
      </c>
      <c r="CL25">
        <v>4857</v>
      </c>
      <c r="CM25">
        <v>5163</v>
      </c>
      <c r="CN25">
        <v>5453</v>
      </c>
      <c r="CO25">
        <v>5683</v>
      </c>
      <c r="CP25">
        <v>5828</v>
      </c>
    </row>
    <row r="26" spans="1:94" x14ac:dyDescent="0.3">
      <c r="B26" t="s">
        <v>466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1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1</v>
      </c>
      <c r="CI26">
        <v>1</v>
      </c>
      <c r="CJ26">
        <v>1</v>
      </c>
      <c r="CK26">
        <v>1</v>
      </c>
      <c r="CL26">
        <v>1</v>
      </c>
      <c r="CM26">
        <v>1</v>
      </c>
      <c r="CN26">
        <v>1</v>
      </c>
      <c r="CO26">
        <v>1</v>
      </c>
      <c r="CP26">
        <v>1</v>
      </c>
    </row>
    <row r="27" spans="1:94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</row>
    <row r="28" spans="1:94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  <c r="BW28">
        <v>7</v>
      </c>
      <c r="BX28">
        <v>8</v>
      </c>
      <c r="BY28">
        <v>9</v>
      </c>
      <c r="BZ28">
        <v>10</v>
      </c>
      <c r="CA28">
        <v>10</v>
      </c>
      <c r="CB28">
        <v>11</v>
      </c>
      <c r="CC28">
        <v>14</v>
      </c>
      <c r="CD28">
        <v>15</v>
      </c>
      <c r="CE28">
        <v>18</v>
      </c>
      <c r="CF28">
        <v>19</v>
      </c>
      <c r="CG28">
        <v>20</v>
      </c>
      <c r="CH28">
        <v>24</v>
      </c>
      <c r="CI28">
        <v>27</v>
      </c>
      <c r="CJ28">
        <v>28</v>
      </c>
      <c r="CK28">
        <v>28</v>
      </c>
      <c r="CL28">
        <v>29</v>
      </c>
      <c r="CM28">
        <v>31</v>
      </c>
      <c r="CN28">
        <v>31</v>
      </c>
      <c r="CO28">
        <v>32</v>
      </c>
      <c r="CP28">
        <v>33</v>
      </c>
    </row>
    <row r="29" spans="1:94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  <c r="BW29">
        <v>13</v>
      </c>
      <c r="BX29">
        <v>16</v>
      </c>
      <c r="BY29">
        <v>17</v>
      </c>
      <c r="BZ29">
        <v>21</v>
      </c>
      <c r="CA29">
        <v>23</v>
      </c>
      <c r="CB29">
        <v>29</v>
      </c>
      <c r="CC29">
        <v>33</v>
      </c>
      <c r="CD29">
        <v>34</v>
      </c>
      <c r="CE29">
        <v>35</v>
      </c>
      <c r="CF29">
        <v>36</v>
      </c>
      <c r="CG29">
        <v>37</v>
      </c>
      <c r="CH29">
        <v>39</v>
      </c>
      <c r="CI29">
        <v>39</v>
      </c>
      <c r="CJ29">
        <v>40</v>
      </c>
      <c r="CK29">
        <v>41</v>
      </c>
      <c r="CL29">
        <v>43</v>
      </c>
      <c r="CM29">
        <v>46</v>
      </c>
      <c r="CN29">
        <v>47</v>
      </c>
      <c r="CO29">
        <v>48</v>
      </c>
      <c r="CP29">
        <v>49</v>
      </c>
    </row>
    <row r="30" spans="1:94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  <c r="BW30">
        <v>240</v>
      </c>
      <c r="BX30">
        <v>324</v>
      </c>
      <c r="BY30">
        <v>359</v>
      </c>
      <c r="BZ30">
        <v>445</v>
      </c>
      <c r="CA30">
        <v>486</v>
      </c>
      <c r="CB30">
        <v>564</v>
      </c>
      <c r="CC30">
        <v>686</v>
      </c>
      <c r="CD30">
        <v>819</v>
      </c>
      <c r="CE30">
        <v>950</v>
      </c>
      <c r="CF30">
        <v>1057</v>
      </c>
      <c r="CG30">
        <v>1124</v>
      </c>
      <c r="CH30">
        <v>1223</v>
      </c>
      <c r="CI30">
        <v>1328</v>
      </c>
      <c r="CJ30">
        <v>1532</v>
      </c>
      <c r="CK30">
        <v>1736</v>
      </c>
      <c r="CL30">
        <v>1924</v>
      </c>
      <c r="CM30">
        <v>2141</v>
      </c>
      <c r="CN30">
        <v>2354</v>
      </c>
      <c r="CO30">
        <v>2462</v>
      </c>
      <c r="CP30">
        <v>2587</v>
      </c>
    </row>
    <row r="31" spans="1:94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  <c r="CG31">
        <v>1</v>
      </c>
      <c r="CH31">
        <v>1</v>
      </c>
      <c r="CI31">
        <v>1</v>
      </c>
      <c r="CJ31">
        <v>1</v>
      </c>
      <c r="CK31">
        <v>1</v>
      </c>
      <c r="CL31">
        <v>1</v>
      </c>
      <c r="CM31">
        <v>1</v>
      </c>
      <c r="CN31">
        <v>1</v>
      </c>
      <c r="CO31">
        <v>1</v>
      </c>
      <c r="CP31">
        <v>1</v>
      </c>
    </row>
    <row r="32" spans="1:94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  <c r="BW32">
        <v>10</v>
      </c>
      <c r="BX32">
        <v>10</v>
      </c>
      <c r="BY32">
        <v>14</v>
      </c>
      <c r="BZ32">
        <v>17</v>
      </c>
      <c r="CA32">
        <v>20</v>
      </c>
      <c r="CB32">
        <v>22</v>
      </c>
      <c r="CC32">
        <v>23</v>
      </c>
      <c r="CD32">
        <v>24</v>
      </c>
      <c r="CE32">
        <v>24</v>
      </c>
      <c r="CF32">
        <v>25</v>
      </c>
      <c r="CG32">
        <v>28</v>
      </c>
      <c r="CH32">
        <v>29</v>
      </c>
      <c r="CI32">
        <v>32</v>
      </c>
      <c r="CJ32">
        <v>35</v>
      </c>
      <c r="CK32">
        <v>36</v>
      </c>
      <c r="CL32">
        <v>38</v>
      </c>
      <c r="CM32">
        <v>41</v>
      </c>
      <c r="CN32">
        <v>41</v>
      </c>
      <c r="CO32">
        <v>42</v>
      </c>
      <c r="CP32">
        <v>43</v>
      </c>
    </row>
    <row r="33" spans="1:94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  <c r="BW33">
        <v>16</v>
      </c>
      <c r="BX33">
        <v>16</v>
      </c>
      <c r="BY33">
        <v>16</v>
      </c>
      <c r="BZ33">
        <v>16</v>
      </c>
      <c r="CA33">
        <v>17</v>
      </c>
      <c r="CB33">
        <v>18</v>
      </c>
      <c r="CC33">
        <v>19</v>
      </c>
      <c r="CD33">
        <v>23</v>
      </c>
      <c r="CE33">
        <v>24</v>
      </c>
      <c r="CF33">
        <v>24</v>
      </c>
      <c r="CG33">
        <v>27</v>
      </c>
      <c r="CH33">
        <v>27</v>
      </c>
      <c r="CI33">
        <v>27</v>
      </c>
      <c r="CJ33">
        <v>30</v>
      </c>
      <c r="CK33">
        <v>32</v>
      </c>
      <c r="CL33">
        <v>32</v>
      </c>
      <c r="CM33">
        <v>35</v>
      </c>
      <c r="CN33">
        <v>36</v>
      </c>
      <c r="CO33">
        <v>36</v>
      </c>
      <c r="CP33">
        <v>38</v>
      </c>
    </row>
    <row r="34" spans="1:94" x14ac:dyDescent="0.3">
      <c r="B34" t="s">
        <v>525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  <c r="CJ34">
        <v>1</v>
      </c>
      <c r="CK34">
        <v>1</v>
      </c>
      <c r="CL34">
        <v>1</v>
      </c>
      <c r="CM34">
        <v>1</v>
      </c>
      <c r="CN34">
        <v>1</v>
      </c>
      <c r="CO34">
        <v>1</v>
      </c>
      <c r="CP34">
        <v>1</v>
      </c>
    </row>
    <row r="35" spans="1:94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</row>
    <row r="36" spans="1:94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  <c r="BW36">
        <v>6</v>
      </c>
      <c r="BX36">
        <v>7</v>
      </c>
      <c r="BY36">
        <v>8</v>
      </c>
      <c r="BZ36">
        <v>9</v>
      </c>
      <c r="CA36">
        <v>9</v>
      </c>
      <c r="CB36">
        <v>9</v>
      </c>
      <c r="CC36">
        <v>9</v>
      </c>
      <c r="CD36">
        <v>10</v>
      </c>
      <c r="CE36">
        <v>10</v>
      </c>
      <c r="CF36">
        <v>12</v>
      </c>
      <c r="CG36">
        <v>12</v>
      </c>
      <c r="CH36">
        <v>12</v>
      </c>
      <c r="CI36">
        <v>12</v>
      </c>
      <c r="CJ36">
        <v>14</v>
      </c>
      <c r="CK36">
        <v>17</v>
      </c>
      <c r="CL36">
        <v>22</v>
      </c>
      <c r="CM36">
        <v>22</v>
      </c>
      <c r="CN36">
        <v>22</v>
      </c>
      <c r="CO36">
        <v>42</v>
      </c>
      <c r="CP36">
        <v>42</v>
      </c>
    </row>
    <row r="37" spans="1:94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  <c r="BW37">
        <v>9</v>
      </c>
      <c r="BX37">
        <v>13</v>
      </c>
      <c r="BY37">
        <v>13</v>
      </c>
      <c r="BZ37">
        <v>18</v>
      </c>
      <c r="CA37">
        <v>20</v>
      </c>
      <c r="CB37">
        <v>23</v>
      </c>
      <c r="CC37">
        <v>24</v>
      </c>
      <c r="CD37">
        <v>26</v>
      </c>
      <c r="CE37">
        <v>29</v>
      </c>
      <c r="CF37">
        <v>32</v>
      </c>
      <c r="CG37">
        <v>40</v>
      </c>
      <c r="CH37">
        <v>40</v>
      </c>
      <c r="CI37">
        <v>46</v>
      </c>
      <c r="CJ37">
        <v>48</v>
      </c>
      <c r="CK37">
        <v>48</v>
      </c>
      <c r="CL37">
        <v>48</v>
      </c>
      <c r="CM37">
        <v>50</v>
      </c>
      <c r="CN37">
        <v>51</v>
      </c>
      <c r="CO37">
        <v>51</v>
      </c>
      <c r="CP37">
        <v>59</v>
      </c>
    </row>
    <row r="38" spans="1:94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  <c r="BW38">
        <v>24</v>
      </c>
      <c r="BX38">
        <v>31</v>
      </c>
      <c r="BY38">
        <v>31</v>
      </c>
      <c r="BZ38">
        <v>38</v>
      </c>
      <c r="CA38">
        <v>38</v>
      </c>
      <c r="CB38">
        <v>38</v>
      </c>
      <c r="CC38">
        <v>39</v>
      </c>
      <c r="CD38">
        <v>43</v>
      </c>
      <c r="CE38">
        <v>48</v>
      </c>
      <c r="CF38">
        <v>50</v>
      </c>
      <c r="CG38">
        <v>58</v>
      </c>
      <c r="CH38">
        <v>58</v>
      </c>
      <c r="CI38">
        <v>69</v>
      </c>
      <c r="CJ38">
        <v>69</v>
      </c>
      <c r="CK38">
        <v>72</v>
      </c>
      <c r="CL38">
        <v>75</v>
      </c>
      <c r="CM38">
        <v>77</v>
      </c>
      <c r="CN38">
        <v>78</v>
      </c>
      <c r="CO38">
        <v>81</v>
      </c>
      <c r="CP38">
        <v>82</v>
      </c>
    </row>
    <row r="39" spans="1:94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</row>
    <row r="40" spans="1:94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2</v>
      </c>
      <c r="BZ40">
        <v>2</v>
      </c>
      <c r="CA40">
        <v>2</v>
      </c>
      <c r="CB40">
        <v>2</v>
      </c>
      <c r="CC40">
        <v>3</v>
      </c>
      <c r="CD40">
        <v>3</v>
      </c>
      <c r="CE40">
        <v>3</v>
      </c>
      <c r="CF40">
        <v>3</v>
      </c>
      <c r="CG40">
        <v>4</v>
      </c>
      <c r="CH40">
        <v>4</v>
      </c>
      <c r="CI40">
        <v>4</v>
      </c>
      <c r="CJ40">
        <v>4</v>
      </c>
      <c r="CK40">
        <v>5</v>
      </c>
      <c r="CL40">
        <v>5</v>
      </c>
      <c r="CM40">
        <v>5</v>
      </c>
      <c r="CN40">
        <v>5</v>
      </c>
      <c r="CO40">
        <v>5</v>
      </c>
      <c r="CP40">
        <v>6</v>
      </c>
    </row>
    <row r="41" spans="1:94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</row>
    <row r="42" spans="1:94" x14ac:dyDescent="0.3">
      <c r="A42" t="s">
        <v>456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2</v>
      </c>
      <c r="CF42">
        <v>3</v>
      </c>
      <c r="CG42">
        <v>3</v>
      </c>
      <c r="CH42">
        <v>3</v>
      </c>
      <c r="CI42">
        <v>3</v>
      </c>
      <c r="CJ42">
        <v>3</v>
      </c>
      <c r="CK42">
        <v>3</v>
      </c>
      <c r="CL42">
        <v>3</v>
      </c>
      <c r="CM42">
        <v>3</v>
      </c>
      <c r="CN42">
        <v>3</v>
      </c>
      <c r="CO42">
        <v>3</v>
      </c>
      <c r="CP42">
        <v>3</v>
      </c>
    </row>
    <row r="43" spans="1:94" x14ac:dyDescent="0.3">
      <c r="A43" t="s">
        <v>465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1</v>
      </c>
      <c r="CD43">
        <v>1</v>
      </c>
      <c r="CE43">
        <v>1</v>
      </c>
      <c r="CF43">
        <v>2</v>
      </c>
      <c r="CG43">
        <v>2</v>
      </c>
      <c r="CH43">
        <v>2</v>
      </c>
      <c r="CI43">
        <v>3</v>
      </c>
      <c r="CJ43">
        <v>3</v>
      </c>
      <c r="CK43">
        <v>3</v>
      </c>
      <c r="CL43">
        <v>3</v>
      </c>
      <c r="CM43">
        <v>4</v>
      </c>
      <c r="CN43">
        <v>7</v>
      </c>
      <c r="CO43">
        <v>9</v>
      </c>
      <c r="CP43">
        <v>9</v>
      </c>
    </row>
    <row r="44" spans="1:94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  <c r="BW44">
        <v>37</v>
      </c>
      <c r="BX44">
        <v>53</v>
      </c>
      <c r="BY44">
        <v>67</v>
      </c>
      <c r="BZ44">
        <v>94</v>
      </c>
      <c r="CA44">
        <v>119</v>
      </c>
      <c r="CB44">
        <v>150</v>
      </c>
      <c r="CC44">
        <v>153</v>
      </c>
      <c r="CD44">
        <v>153</v>
      </c>
      <c r="CE44">
        <v>200</v>
      </c>
      <c r="CF44">
        <v>222</v>
      </c>
      <c r="CG44">
        <v>253</v>
      </c>
      <c r="CH44">
        <v>274</v>
      </c>
      <c r="CI44">
        <v>291</v>
      </c>
      <c r="CJ44">
        <v>334</v>
      </c>
      <c r="CK44">
        <v>385</v>
      </c>
      <c r="CL44">
        <v>490</v>
      </c>
      <c r="CM44">
        <v>524</v>
      </c>
      <c r="CN44">
        <v>564</v>
      </c>
      <c r="CO44">
        <v>591</v>
      </c>
      <c r="CP44">
        <v>624</v>
      </c>
    </row>
    <row r="45" spans="1:94" x14ac:dyDescent="0.3">
      <c r="A45" t="s">
        <v>457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1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</row>
    <row r="46" spans="1:94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  <c r="BW46">
        <v>33</v>
      </c>
      <c r="BX46">
        <v>36</v>
      </c>
      <c r="BY46">
        <v>61</v>
      </c>
      <c r="BZ46">
        <v>61</v>
      </c>
      <c r="CA46">
        <v>75</v>
      </c>
      <c r="CB46">
        <v>121</v>
      </c>
      <c r="CC46">
        <v>150</v>
      </c>
      <c r="CD46">
        <v>175</v>
      </c>
      <c r="CE46">
        <v>216</v>
      </c>
      <c r="CF46">
        <v>241</v>
      </c>
      <c r="CG46">
        <v>289</v>
      </c>
      <c r="CH46">
        <v>328</v>
      </c>
      <c r="CI46">
        <v>360</v>
      </c>
      <c r="CJ46">
        <v>435</v>
      </c>
      <c r="CK46">
        <v>487</v>
      </c>
      <c r="CL46">
        <v>630</v>
      </c>
      <c r="CM46">
        <v>688</v>
      </c>
      <c r="CN46">
        <v>688</v>
      </c>
      <c r="CO46">
        <v>820</v>
      </c>
      <c r="CP46">
        <v>939</v>
      </c>
    </row>
    <row r="47" spans="1:94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3</v>
      </c>
      <c r="CF47">
        <v>3</v>
      </c>
      <c r="CG47">
        <v>4</v>
      </c>
      <c r="CH47">
        <v>4</v>
      </c>
      <c r="CI47">
        <v>4</v>
      </c>
      <c r="CJ47">
        <v>4</v>
      </c>
      <c r="CK47">
        <v>4</v>
      </c>
      <c r="CL47">
        <v>4</v>
      </c>
      <c r="CM47">
        <v>4</v>
      </c>
      <c r="CN47">
        <v>4</v>
      </c>
      <c r="CO47">
        <v>4</v>
      </c>
      <c r="CP47">
        <v>4</v>
      </c>
    </row>
    <row r="48" spans="1:94" x14ac:dyDescent="0.3">
      <c r="B48" t="s">
        <v>458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</row>
    <row r="49" spans="1:94" x14ac:dyDescent="0.3">
      <c r="B49" t="s">
        <v>516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</row>
    <row r="50" spans="1:94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  <c r="BW50">
        <v>16</v>
      </c>
      <c r="BX50">
        <v>18</v>
      </c>
      <c r="BY50">
        <v>22</v>
      </c>
      <c r="BZ50">
        <v>27</v>
      </c>
      <c r="CA50">
        <v>34</v>
      </c>
      <c r="CB50">
        <v>37</v>
      </c>
      <c r="CC50">
        <v>43</v>
      </c>
      <c r="CD50">
        <v>48</v>
      </c>
      <c r="CE50">
        <v>57</v>
      </c>
      <c r="CF50">
        <v>65</v>
      </c>
      <c r="CG50">
        <v>73</v>
      </c>
      <c r="CH50">
        <v>80</v>
      </c>
      <c r="CI50">
        <v>82</v>
      </c>
      <c r="CJ50">
        <v>92</v>
      </c>
      <c r="CK50">
        <v>94</v>
      </c>
      <c r="CL50">
        <v>105</v>
      </c>
      <c r="CM50">
        <v>116</v>
      </c>
      <c r="CN50">
        <v>126</v>
      </c>
      <c r="CO50">
        <v>133</v>
      </c>
      <c r="CP50">
        <v>139</v>
      </c>
    </row>
    <row r="51" spans="1:94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  <c r="CJ51">
        <v>6</v>
      </c>
      <c r="CK51">
        <v>6</v>
      </c>
      <c r="CL51">
        <v>6</v>
      </c>
      <c r="CM51">
        <v>6</v>
      </c>
      <c r="CN51">
        <v>6</v>
      </c>
      <c r="CO51">
        <v>6</v>
      </c>
      <c r="CP51">
        <v>6</v>
      </c>
    </row>
    <row r="52" spans="1:94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  <c r="CD52">
        <v>8</v>
      </c>
      <c r="CE52">
        <v>8</v>
      </c>
      <c r="CF52">
        <v>8</v>
      </c>
      <c r="CG52">
        <v>8</v>
      </c>
      <c r="CH52">
        <v>8</v>
      </c>
      <c r="CI52">
        <v>8</v>
      </c>
      <c r="CJ52">
        <v>8</v>
      </c>
      <c r="CK52">
        <v>8</v>
      </c>
      <c r="CL52">
        <v>8</v>
      </c>
      <c r="CM52">
        <v>8</v>
      </c>
      <c r="CN52">
        <v>8</v>
      </c>
      <c r="CO52">
        <v>8</v>
      </c>
      <c r="CP52">
        <v>8</v>
      </c>
    </row>
    <row r="53" spans="1:94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  <c r="CM53">
        <v>6</v>
      </c>
      <c r="CN53">
        <v>6</v>
      </c>
      <c r="CO53">
        <v>6</v>
      </c>
      <c r="CP53">
        <v>6</v>
      </c>
    </row>
    <row r="54" spans="1:94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J54">
        <v>1</v>
      </c>
      <c r="CK54">
        <v>1</v>
      </c>
      <c r="CL54">
        <v>1</v>
      </c>
      <c r="CM54">
        <v>1</v>
      </c>
      <c r="CN54">
        <v>1</v>
      </c>
      <c r="CO54">
        <v>1</v>
      </c>
      <c r="CP54">
        <v>1</v>
      </c>
    </row>
    <row r="55" spans="1:94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  <c r="CM55">
        <v>2</v>
      </c>
      <c r="CN55">
        <v>2</v>
      </c>
      <c r="CO55">
        <v>2</v>
      </c>
      <c r="CP55">
        <v>2</v>
      </c>
    </row>
    <row r="56" spans="1:94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  <c r="CD56">
        <v>8</v>
      </c>
      <c r="CE56">
        <v>8</v>
      </c>
      <c r="CF56">
        <v>8</v>
      </c>
      <c r="CG56">
        <v>8</v>
      </c>
      <c r="CH56">
        <v>8</v>
      </c>
      <c r="CI56">
        <v>8</v>
      </c>
      <c r="CJ56">
        <v>8</v>
      </c>
      <c r="CK56">
        <v>8</v>
      </c>
      <c r="CL56">
        <v>8</v>
      </c>
      <c r="CM56">
        <v>8</v>
      </c>
      <c r="CN56">
        <v>8</v>
      </c>
      <c r="CO56">
        <v>8</v>
      </c>
      <c r="CP56">
        <v>8</v>
      </c>
    </row>
    <row r="57" spans="1:94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  <c r="CA57">
        <v>2</v>
      </c>
      <c r="CB57">
        <v>2</v>
      </c>
      <c r="CC57">
        <v>2</v>
      </c>
      <c r="CD57">
        <v>2</v>
      </c>
      <c r="CE57">
        <v>2</v>
      </c>
      <c r="CF57">
        <v>2</v>
      </c>
      <c r="CG57">
        <v>2</v>
      </c>
      <c r="CH57">
        <v>2</v>
      </c>
      <c r="CI57">
        <v>2</v>
      </c>
      <c r="CJ57">
        <v>2</v>
      </c>
      <c r="CK57">
        <v>2</v>
      </c>
      <c r="CL57">
        <v>2</v>
      </c>
      <c r="CM57">
        <v>2</v>
      </c>
      <c r="CN57">
        <v>2</v>
      </c>
      <c r="CO57">
        <v>2</v>
      </c>
      <c r="CP57">
        <v>2</v>
      </c>
    </row>
    <row r="58" spans="1:94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  <c r="CD58">
        <v>2</v>
      </c>
      <c r="CE58">
        <v>2</v>
      </c>
      <c r="CF58">
        <v>2</v>
      </c>
      <c r="CG58">
        <v>2</v>
      </c>
      <c r="CH58">
        <v>2</v>
      </c>
      <c r="CI58">
        <v>2</v>
      </c>
      <c r="CJ58">
        <v>2</v>
      </c>
      <c r="CK58">
        <v>2</v>
      </c>
      <c r="CL58">
        <v>2</v>
      </c>
      <c r="CM58">
        <v>2</v>
      </c>
      <c r="CN58">
        <v>2</v>
      </c>
      <c r="CO58">
        <v>2</v>
      </c>
      <c r="CP58">
        <v>2</v>
      </c>
    </row>
    <row r="59" spans="1:94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  <c r="BZ59">
        <v>6</v>
      </c>
      <c r="CA59">
        <v>6</v>
      </c>
      <c r="CB59">
        <v>6</v>
      </c>
      <c r="CC59">
        <v>6</v>
      </c>
      <c r="CD59">
        <v>6</v>
      </c>
      <c r="CE59">
        <v>6</v>
      </c>
      <c r="CF59">
        <v>6</v>
      </c>
      <c r="CG59">
        <v>6</v>
      </c>
      <c r="CH59">
        <v>6</v>
      </c>
      <c r="CI59">
        <v>6</v>
      </c>
      <c r="CJ59">
        <v>6</v>
      </c>
      <c r="CK59">
        <v>6</v>
      </c>
      <c r="CL59">
        <v>6</v>
      </c>
      <c r="CM59">
        <v>6</v>
      </c>
      <c r="CN59">
        <v>6</v>
      </c>
      <c r="CO59">
        <v>6</v>
      </c>
      <c r="CP59">
        <v>6</v>
      </c>
    </row>
    <row r="60" spans="1:94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  <c r="CD60">
        <v>6</v>
      </c>
      <c r="CE60">
        <v>6</v>
      </c>
      <c r="CF60">
        <v>6</v>
      </c>
      <c r="CG60">
        <v>6</v>
      </c>
      <c r="CH60">
        <v>6</v>
      </c>
      <c r="CI60">
        <v>6</v>
      </c>
      <c r="CJ60">
        <v>6</v>
      </c>
      <c r="CK60">
        <v>6</v>
      </c>
      <c r="CL60">
        <v>6</v>
      </c>
      <c r="CM60">
        <v>6</v>
      </c>
      <c r="CN60">
        <v>6</v>
      </c>
      <c r="CO60">
        <v>6</v>
      </c>
      <c r="CP60">
        <v>6</v>
      </c>
    </row>
    <row r="61" spans="1:94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  <c r="BX61">
        <v>13</v>
      </c>
      <c r="BY61">
        <v>13</v>
      </c>
      <c r="BZ61">
        <v>13</v>
      </c>
      <c r="CA61">
        <v>13</v>
      </c>
      <c r="CB61">
        <v>13</v>
      </c>
      <c r="CC61">
        <v>13</v>
      </c>
      <c r="CD61">
        <v>13</v>
      </c>
      <c r="CE61">
        <v>13</v>
      </c>
      <c r="CF61">
        <v>13</v>
      </c>
      <c r="CG61">
        <v>13</v>
      </c>
      <c r="CH61">
        <v>13</v>
      </c>
      <c r="CI61">
        <v>13</v>
      </c>
      <c r="CJ61">
        <v>13</v>
      </c>
      <c r="CK61">
        <v>13</v>
      </c>
      <c r="CL61">
        <v>13</v>
      </c>
      <c r="CM61">
        <v>13</v>
      </c>
      <c r="CN61">
        <v>13</v>
      </c>
      <c r="CO61">
        <v>13</v>
      </c>
      <c r="CP61">
        <v>13</v>
      </c>
    </row>
    <row r="62" spans="1:94" x14ac:dyDescent="0.3">
      <c r="A62" t="s">
        <v>15</v>
      </c>
      <c r="B62" t="s">
        <v>337</v>
      </c>
      <c r="C62">
        <v>33.881999999999998</v>
      </c>
      <c r="D62">
        <v>113.614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  <c r="BX62">
        <v>22</v>
      </c>
      <c r="BY62">
        <v>22</v>
      </c>
      <c r="BZ62">
        <v>22</v>
      </c>
      <c r="CA62">
        <v>22</v>
      </c>
      <c r="CB62">
        <v>22</v>
      </c>
      <c r="CC62">
        <v>22</v>
      </c>
      <c r="CD62">
        <v>22</v>
      </c>
      <c r="CE62">
        <v>22</v>
      </c>
      <c r="CF62">
        <v>22</v>
      </c>
      <c r="CG62">
        <v>22</v>
      </c>
      <c r="CH62">
        <v>22</v>
      </c>
      <c r="CI62">
        <v>22</v>
      </c>
      <c r="CJ62">
        <v>22</v>
      </c>
      <c r="CK62">
        <v>22</v>
      </c>
      <c r="CL62">
        <v>22</v>
      </c>
      <c r="CM62">
        <v>22</v>
      </c>
      <c r="CN62">
        <v>22</v>
      </c>
      <c r="CO62">
        <v>22</v>
      </c>
      <c r="CP62">
        <v>22</v>
      </c>
    </row>
    <row r="63" spans="1:94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  <c r="BY63">
        <v>4</v>
      </c>
      <c r="BZ63">
        <v>4</v>
      </c>
      <c r="CA63">
        <v>4</v>
      </c>
      <c r="CB63">
        <v>4</v>
      </c>
      <c r="CC63">
        <v>4</v>
      </c>
      <c r="CD63">
        <v>4</v>
      </c>
      <c r="CE63">
        <v>4</v>
      </c>
      <c r="CF63">
        <v>4</v>
      </c>
      <c r="CG63">
        <v>4</v>
      </c>
      <c r="CH63">
        <v>4</v>
      </c>
      <c r="CI63">
        <v>4</v>
      </c>
      <c r="CJ63">
        <v>4</v>
      </c>
      <c r="CK63">
        <v>4</v>
      </c>
      <c r="CL63">
        <v>4</v>
      </c>
      <c r="CM63">
        <v>4</v>
      </c>
      <c r="CN63">
        <v>4</v>
      </c>
      <c r="CO63">
        <v>4</v>
      </c>
      <c r="CP63">
        <v>4</v>
      </c>
    </row>
    <row r="64" spans="1:94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  <c r="BW64">
        <v>3193</v>
      </c>
      <c r="BX64">
        <v>3199</v>
      </c>
      <c r="BY64">
        <v>3203</v>
      </c>
      <c r="BZ64">
        <v>3207</v>
      </c>
      <c r="CA64">
        <v>3210</v>
      </c>
      <c r="CB64">
        <v>3212</v>
      </c>
      <c r="CC64">
        <v>3212</v>
      </c>
      <c r="CD64">
        <v>3213</v>
      </c>
      <c r="CE64">
        <v>3215</v>
      </c>
      <c r="CF64">
        <v>3216</v>
      </c>
      <c r="CG64">
        <v>3219</v>
      </c>
      <c r="CH64">
        <v>3219</v>
      </c>
      <c r="CI64">
        <v>3221</v>
      </c>
      <c r="CJ64">
        <v>3221</v>
      </c>
      <c r="CK64">
        <v>3222</v>
      </c>
      <c r="CL64">
        <v>3222</v>
      </c>
      <c r="CM64">
        <v>4512</v>
      </c>
      <c r="CN64">
        <v>4512</v>
      </c>
      <c r="CO64">
        <v>4512</v>
      </c>
      <c r="CP64">
        <v>4512</v>
      </c>
    </row>
    <row r="65" spans="1:94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4</v>
      </c>
      <c r="BY65">
        <v>4</v>
      </c>
      <c r="BZ65">
        <v>4</v>
      </c>
      <c r="CA65">
        <v>4</v>
      </c>
      <c r="CB65">
        <v>4</v>
      </c>
      <c r="CC65">
        <v>4</v>
      </c>
      <c r="CD65">
        <v>4</v>
      </c>
      <c r="CE65">
        <v>4</v>
      </c>
      <c r="CF65">
        <v>4</v>
      </c>
      <c r="CG65">
        <v>4</v>
      </c>
      <c r="CH65">
        <v>4</v>
      </c>
      <c r="CI65">
        <v>4</v>
      </c>
      <c r="CJ65">
        <v>4</v>
      </c>
      <c r="CK65">
        <v>4</v>
      </c>
      <c r="CL65">
        <v>4</v>
      </c>
      <c r="CM65">
        <v>4</v>
      </c>
      <c r="CN65">
        <v>4</v>
      </c>
      <c r="CO65">
        <v>4</v>
      </c>
      <c r="CP65">
        <v>4</v>
      </c>
    </row>
    <row r="66" spans="1:94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  <c r="CE66">
        <v>1</v>
      </c>
      <c r="CF66">
        <v>1</v>
      </c>
      <c r="CG66">
        <v>1</v>
      </c>
      <c r="CH66">
        <v>1</v>
      </c>
      <c r="CI66">
        <v>1</v>
      </c>
      <c r="CJ66">
        <v>1</v>
      </c>
      <c r="CK66">
        <v>1</v>
      </c>
      <c r="CL66">
        <v>1</v>
      </c>
      <c r="CM66">
        <v>1</v>
      </c>
      <c r="CN66">
        <v>1</v>
      </c>
      <c r="CO66">
        <v>1</v>
      </c>
      <c r="CP66">
        <v>1</v>
      </c>
    </row>
    <row r="67" spans="1:94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</row>
    <row r="68" spans="1:94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  <c r="CG68">
        <v>1</v>
      </c>
      <c r="CH68">
        <v>1</v>
      </c>
      <c r="CI68">
        <v>1</v>
      </c>
      <c r="CJ68">
        <v>1</v>
      </c>
      <c r="CK68">
        <v>1</v>
      </c>
      <c r="CL68">
        <v>1</v>
      </c>
      <c r="CM68">
        <v>1</v>
      </c>
      <c r="CN68">
        <v>1</v>
      </c>
      <c r="CO68">
        <v>1</v>
      </c>
      <c r="CP68">
        <v>1</v>
      </c>
    </row>
    <row r="69" spans="1:94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  <c r="CG69">
        <v>1</v>
      </c>
      <c r="CH69">
        <v>1</v>
      </c>
      <c r="CI69">
        <v>1</v>
      </c>
      <c r="CJ69">
        <v>1</v>
      </c>
      <c r="CK69">
        <v>1</v>
      </c>
      <c r="CL69">
        <v>1</v>
      </c>
      <c r="CM69">
        <v>1</v>
      </c>
      <c r="CN69">
        <v>1</v>
      </c>
      <c r="CO69">
        <v>1</v>
      </c>
      <c r="CP69">
        <v>1</v>
      </c>
    </row>
    <row r="70" spans="1:94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  <c r="BX70">
        <v>2</v>
      </c>
      <c r="BY70">
        <v>2</v>
      </c>
      <c r="BZ70">
        <v>2</v>
      </c>
      <c r="CA70">
        <v>2</v>
      </c>
      <c r="CB70">
        <v>2</v>
      </c>
      <c r="CC70">
        <v>2</v>
      </c>
      <c r="CD70">
        <v>2</v>
      </c>
      <c r="CE70">
        <v>2</v>
      </c>
      <c r="CF70">
        <v>2</v>
      </c>
      <c r="CG70">
        <v>2</v>
      </c>
      <c r="CH70">
        <v>2</v>
      </c>
      <c r="CI70">
        <v>2</v>
      </c>
      <c r="CJ70">
        <v>2</v>
      </c>
      <c r="CK70">
        <v>2</v>
      </c>
      <c r="CL70">
        <v>2</v>
      </c>
      <c r="CM70">
        <v>2</v>
      </c>
      <c r="CN70">
        <v>2</v>
      </c>
      <c r="CO70">
        <v>2</v>
      </c>
      <c r="CP70">
        <v>2</v>
      </c>
    </row>
    <row r="71" spans="1:94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</row>
    <row r="72" spans="1:94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</row>
    <row r="73" spans="1:94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</row>
    <row r="74" spans="1:94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  <c r="BX74">
        <v>3</v>
      </c>
      <c r="BY74">
        <v>3</v>
      </c>
      <c r="BZ74">
        <v>3</v>
      </c>
      <c r="CA74">
        <v>3</v>
      </c>
      <c r="CB74">
        <v>3</v>
      </c>
      <c r="CC74">
        <v>3</v>
      </c>
      <c r="CD74">
        <v>3</v>
      </c>
      <c r="CE74">
        <v>3</v>
      </c>
      <c r="CF74">
        <v>3</v>
      </c>
      <c r="CG74">
        <v>3</v>
      </c>
      <c r="CH74">
        <v>3</v>
      </c>
      <c r="CI74">
        <v>3</v>
      </c>
      <c r="CJ74">
        <v>3</v>
      </c>
      <c r="CK74">
        <v>3</v>
      </c>
      <c r="CL74">
        <v>3</v>
      </c>
      <c r="CM74">
        <v>3</v>
      </c>
      <c r="CN74">
        <v>3</v>
      </c>
      <c r="CO74">
        <v>3</v>
      </c>
      <c r="CP74">
        <v>3</v>
      </c>
    </row>
    <row r="75" spans="1:94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  <c r="BX75">
        <v>7</v>
      </c>
      <c r="BY75">
        <v>7</v>
      </c>
      <c r="BZ75">
        <v>7</v>
      </c>
      <c r="CA75">
        <v>7</v>
      </c>
      <c r="CB75">
        <v>7</v>
      </c>
      <c r="CC75">
        <v>7</v>
      </c>
      <c r="CD75">
        <v>7</v>
      </c>
      <c r="CE75">
        <v>7</v>
      </c>
      <c r="CF75">
        <v>7</v>
      </c>
      <c r="CG75">
        <v>7</v>
      </c>
      <c r="CH75">
        <v>7</v>
      </c>
      <c r="CI75">
        <v>7</v>
      </c>
      <c r="CJ75">
        <v>7</v>
      </c>
      <c r="CK75">
        <v>7</v>
      </c>
      <c r="CL75">
        <v>7</v>
      </c>
      <c r="CM75">
        <v>7</v>
      </c>
      <c r="CN75">
        <v>7</v>
      </c>
      <c r="CO75">
        <v>7</v>
      </c>
      <c r="CP75">
        <v>7</v>
      </c>
    </row>
    <row r="76" spans="1:94" x14ac:dyDescent="0.3">
      <c r="A76" t="s">
        <v>27</v>
      </c>
      <c r="B76" t="s">
        <v>337</v>
      </c>
      <c r="C76">
        <v>31.202000000000002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  <c r="BW76">
        <v>6</v>
      </c>
      <c r="BX76">
        <v>6</v>
      </c>
      <c r="BY76">
        <v>6</v>
      </c>
      <c r="BZ76">
        <v>6</v>
      </c>
      <c r="CA76">
        <v>6</v>
      </c>
      <c r="CB76">
        <v>6</v>
      </c>
      <c r="CC76">
        <v>6</v>
      </c>
      <c r="CD76">
        <v>7</v>
      </c>
      <c r="CE76">
        <v>7</v>
      </c>
      <c r="CF76">
        <v>7</v>
      </c>
      <c r="CG76">
        <v>7</v>
      </c>
      <c r="CH76">
        <v>7</v>
      </c>
      <c r="CI76">
        <v>7</v>
      </c>
      <c r="CJ76">
        <v>7</v>
      </c>
      <c r="CK76">
        <v>7</v>
      </c>
      <c r="CL76">
        <v>7</v>
      </c>
      <c r="CM76">
        <v>7</v>
      </c>
      <c r="CN76">
        <v>7</v>
      </c>
      <c r="CO76">
        <v>7</v>
      </c>
      <c r="CP76">
        <v>7</v>
      </c>
    </row>
    <row r="77" spans="1:94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</row>
    <row r="78" spans="1:94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  <c r="BY78">
        <v>3</v>
      </c>
      <c r="BZ78">
        <v>3</v>
      </c>
      <c r="CA78">
        <v>3</v>
      </c>
      <c r="CB78">
        <v>3</v>
      </c>
      <c r="CC78">
        <v>3</v>
      </c>
      <c r="CD78">
        <v>3</v>
      </c>
      <c r="CE78">
        <v>3</v>
      </c>
      <c r="CF78">
        <v>3</v>
      </c>
      <c r="CG78">
        <v>3</v>
      </c>
      <c r="CH78">
        <v>3</v>
      </c>
      <c r="CI78">
        <v>3</v>
      </c>
      <c r="CJ78">
        <v>3</v>
      </c>
      <c r="CK78">
        <v>3</v>
      </c>
      <c r="CL78">
        <v>3</v>
      </c>
      <c r="CM78">
        <v>3</v>
      </c>
      <c r="CN78">
        <v>3</v>
      </c>
      <c r="CO78">
        <v>3</v>
      </c>
      <c r="CP78">
        <v>3</v>
      </c>
    </row>
    <row r="79" spans="1:94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  <c r="BX79">
        <v>3</v>
      </c>
      <c r="BY79">
        <v>3</v>
      </c>
      <c r="BZ79">
        <v>3</v>
      </c>
      <c r="CA79">
        <v>3</v>
      </c>
      <c r="CB79">
        <v>3</v>
      </c>
      <c r="CC79">
        <v>3</v>
      </c>
      <c r="CD79">
        <v>3</v>
      </c>
      <c r="CE79">
        <v>3</v>
      </c>
      <c r="CF79">
        <v>3</v>
      </c>
      <c r="CG79">
        <v>3</v>
      </c>
      <c r="CH79">
        <v>3</v>
      </c>
      <c r="CI79">
        <v>3</v>
      </c>
      <c r="CJ79">
        <v>3</v>
      </c>
      <c r="CK79">
        <v>3</v>
      </c>
      <c r="CL79">
        <v>3</v>
      </c>
      <c r="CM79">
        <v>3</v>
      </c>
      <c r="CN79">
        <v>3</v>
      </c>
      <c r="CO79">
        <v>3</v>
      </c>
      <c r="CP79">
        <v>3</v>
      </c>
    </row>
    <row r="80" spans="1:94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</row>
    <row r="81" spans="1:94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  <c r="BX81">
        <v>3</v>
      </c>
      <c r="BY81">
        <v>3</v>
      </c>
      <c r="BZ81">
        <v>3</v>
      </c>
      <c r="CA81">
        <v>3</v>
      </c>
      <c r="CB81">
        <v>3</v>
      </c>
      <c r="CC81">
        <v>3</v>
      </c>
      <c r="CD81">
        <v>3</v>
      </c>
      <c r="CE81">
        <v>3</v>
      </c>
      <c r="CF81">
        <v>3</v>
      </c>
      <c r="CG81">
        <v>3</v>
      </c>
      <c r="CH81">
        <v>3</v>
      </c>
      <c r="CI81">
        <v>3</v>
      </c>
      <c r="CJ81">
        <v>3</v>
      </c>
      <c r="CK81">
        <v>3</v>
      </c>
      <c r="CL81">
        <v>3</v>
      </c>
      <c r="CM81">
        <v>3</v>
      </c>
      <c r="CN81">
        <v>3</v>
      </c>
      <c r="CO81">
        <v>3</v>
      </c>
      <c r="CP81">
        <v>3</v>
      </c>
    </row>
    <row r="82" spans="1:94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  <c r="BX82">
        <v>2</v>
      </c>
      <c r="BY82">
        <v>2</v>
      </c>
      <c r="BZ82">
        <v>2</v>
      </c>
      <c r="CA82">
        <v>2</v>
      </c>
      <c r="CB82">
        <v>2</v>
      </c>
      <c r="CC82">
        <v>2</v>
      </c>
      <c r="CD82">
        <v>2</v>
      </c>
      <c r="CE82">
        <v>2</v>
      </c>
      <c r="CF82">
        <v>2</v>
      </c>
      <c r="CG82">
        <v>2</v>
      </c>
      <c r="CH82">
        <v>2</v>
      </c>
      <c r="CI82">
        <v>2</v>
      </c>
      <c r="CJ82">
        <v>2</v>
      </c>
      <c r="CK82">
        <v>2</v>
      </c>
      <c r="CL82">
        <v>2</v>
      </c>
      <c r="CM82">
        <v>2</v>
      </c>
      <c r="CN82">
        <v>2</v>
      </c>
      <c r="CO82">
        <v>2</v>
      </c>
      <c r="CP82">
        <v>2</v>
      </c>
    </row>
    <row r="83" spans="1:94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J83">
        <v>1</v>
      </c>
      <c r="CK83">
        <v>1</v>
      </c>
      <c r="CL83">
        <v>1</v>
      </c>
      <c r="CM83">
        <v>1</v>
      </c>
      <c r="CN83">
        <v>1</v>
      </c>
      <c r="CO83">
        <v>1</v>
      </c>
      <c r="CP83">
        <v>1</v>
      </c>
    </row>
    <row r="84" spans="1:94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  <c r="BW84">
        <v>17</v>
      </c>
      <c r="BX84">
        <v>19</v>
      </c>
      <c r="BY84">
        <v>25</v>
      </c>
      <c r="BZ84">
        <v>32</v>
      </c>
      <c r="CA84">
        <v>35</v>
      </c>
      <c r="CB84">
        <v>46</v>
      </c>
      <c r="CC84">
        <v>50</v>
      </c>
      <c r="CD84">
        <v>54</v>
      </c>
      <c r="CE84">
        <v>69</v>
      </c>
      <c r="CF84">
        <v>80</v>
      </c>
      <c r="CG84">
        <v>100</v>
      </c>
      <c r="CH84">
        <v>109</v>
      </c>
      <c r="CI84">
        <v>112</v>
      </c>
      <c r="CJ84">
        <v>127</v>
      </c>
      <c r="CK84">
        <v>131</v>
      </c>
      <c r="CL84">
        <v>144</v>
      </c>
      <c r="CM84">
        <v>153</v>
      </c>
      <c r="CN84">
        <v>153</v>
      </c>
      <c r="CO84">
        <v>179</v>
      </c>
      <c r="CP84">
        <v>189</v>
      </c>
    </row>
    <row r="85" spans="1:94" x14ac:dyDescent="0.3">
      <c r="B85" t="s">
        <v>459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2</v>
      </c>
      <c r="BY85">
        <v>2</v>
      </c>
      <c r="BZ85">
        <v>2</v>
      </c>
      <c r="CA85">
        <v>5</v>
      </c>
      <c r="CB85">
        <v>5</v>
      </c>
      <c r="CC85">
        <v>5</v>
      </c>
      <c r="CD85">
        <v>5</v>
      </c>
      <c r="CE85">
        <v>5</v>
      </c>
      <c r="CF85">
        <v>5</v>
      </c>
      <c r="CG85">
        <v>5</v>
      </c>
      <c r="CH85">
        <v>5</v>
      </c>
      <c r="CI85">
        <v>5</v>
      </c>
      <c r="CJ85">
        <v>5</v>
      </c>
      <c r="CK85">
        <v>5</v>
      </c>
      <c r="CL85">
        <v>5</v>
      </c>
      <c r="CM85">
        <v>6</v>
      </c>
      <c r="CN85">
        <v>6</v>
      </c>
      <c r="CO85">
        <v>6</v>
      </c>
      <c r="CP85">
        <v>6</v>
      </c>
    </row>
    <row r="86" spans="1:94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  <c r="BW86">
        <v>9</v>
      </c>
      <c r="BX86">
        <v>13</v>
      </c>
      <c r="BY86">
        <v>13</v>
      </c>
      <c r="BZ86">
        <v>18</v>
      </c>
      <c r="CA86">
        <v>18</v>
      </c>
      <c r="CB86">
        <v>18</v>
      </c>
      <c r="CC86">
        <v>18</v>
      </c>
      <c r="CD86">
        <v>18</v>
      </c>
      <c r="CE86">
        <v>18</v>
      </c>
      <c r="CF86">
        <v>20</v>
      </c>
      <c r="CG86">
        <v>20</v>
      </c>
      <c r="CH86">
        <v>20</v>
      </c>
      <c r="CI86">
        <v>20</v>
      </c>
      <c r="CJ86">
        <v>20</v>
      </c>
      <c r="CK86">
        <v>21</v>
      </c>
      <c r="CL86">
        <v>22</v>
      </c>
      <c r="CM86">
        <v>23</v>
      </c>
      <c r="CN86">
        <v>25</v>
      </c>
      <c r="CO86">
        <v>25</v>
      </c>
      <c r="CP86">
        <v>25</v>
      </c>
    </row>
    <row r="87" spans="1:94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  <c r="BY87">
        <v>2</v>
      </c>
      <c r="BZ87">
        <v>2</v>
      </c>
      <c r="CA87">
        <v>2</v>
      </c>
      <c r="CB87">
        <v>2</v>
      </c>
      <c r="CC87">
        <v>2</v>
      </c>
      <c r="CD87">
        <v>3</v>
      </c>
      <c r="CE87">
        <v>3</v>
      </c>
      <c r="CF87">
        <v>3</v>
      </c>
      <c r="CG87">
        <v>3</v>
      </c>
      <c r="CH87">
        <v>3</v>
      </c>
      <c r="CI87">
        <v>3</v>
      </c>
      <c r="CJ87">
        <v>3</v>
      </c>
      <c r="CK87">
        <v>4</v>
      </c>
      <c r="CL87">
        <v>4</v>
      </c>
      <c r="CM87">
        <v>4</v>
      </c>
      <c r="CN87">
        <v>4</v>
      </c>
      <c r="CO87">
        <v>5</v>
      </c>
      <c r="CP87">
        <v>6</v>
      </c>
    </row>
    <row r="88" spans="1:94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  <c r="CA88">
        <v>3</v>
      </c>
      <c r="CB88">
        <v>3</v>
      </c>
      <c r="CC88">
        <v>3</v>
      </c>
      <c r="CD88">
        <v>3</v>
      </c>
      <c r="CE88">
        <v>3</v>
      </c>
      <c r="CF88">
        <v>3</v>
      </c>
      <c r="CG88">
        <v>4</v>
      </c>
      <c r="CH88">
        <v>5</v>
      </c>
      <c r="CI88">
        <v>6</v>
      </c>
      <c r="CJ88">
        <v>6</v>
      </c>
      <c r="CK88">
        <v>6</v>
      </c>
      <c r="CL88">
        <v>6</v>
      </c>
      <c r="CM88">
        <v>6</v>
      </c>
      <c r="CN88">
        <v>8</v>
      </c>
      <c r="CO88">
        <v>9</v>
      </c>
      <c r="CP88">
        <v>9</v>
      </c>
    </row>
    <row r="89" spans="1:94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  <c r="BW89">
        <v>6</v>
      </c>
      <c r="BX89">
        <v>7</v>
      </c>
      <c r="BY89">
        <v>8</v>
      </c>
      <c r="BZ89">
        <v>12</v>
      </c>
      <c r="CA89">
        <v>15</v>
      </c>
      <c r="CB89">
        <v>16</v>
      </c>
      <c r="CC89">
        <v>18</v>
      </c>
      <c r="CD89">
        <v>19</v>
      </c>
      <c r="CE89">
        <v>20</v>
      </c>
      <c r="CF89">
        <v>21</v>
      </c>
      <c r="CG89">
        <v>21</v>
      </c>
      <c r="CH89">
        <v>23</v>
      </c>
      <c r="CI89">
        <v>25</v>
      </c>
      <c r="CJ89">
        <v>31</v>
      </c>
      <c r="CK89">
        <v>33</v>
      </c>
      <c r="CL89">
        <v>35</v>
      </c>
      <c r="CM89">
        <v>36</v>
      </c>
      <c r="CN89">
        <v>39</v>
      </c>
      <c r="CO89">
        <v>47</v>
      </c>
      <c r="CP89">
        <v>47</v>
      </c>
    </row>
    <row r="90" spans="1:94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  <c r="BW90">
        <v>11</v>
      </c>
      <c r="BX90">
        <v>11</v>
      </c>
      <c r="BY90">
        <v>11</v>
      </c>
      <c r="BZ90">
        <v>11</v>
      </c>
      <c r="CA90">
        <v>11</v>
      </c>
      <c r="CB90">
        <v>11</v>
      </c>
      <c r="CC90">
        <v>11</v>
      </c>
      <c r="CD90">
        <v>11</v>
      </c>
      <c r="CE90">
        <v>11</v>
      </c>
      <c r="CF90">
        <v>11</v>
      </c>
      <c r="CG90">
        <v>11</v>
      </c>
      <c r="CH90">
        <v>11</v>
      </c>
      <c r="CI90">
        <v>11</v>
      </c>
      <c r="CJ90">
        <v>12</v>
      </c>
      <c r="CK90">
        <v>12</v>
      </c>
      <c r="CL90">
        <v>12</v>
      </c>
      <c r="CM90">
        <v>13</v>
      </c>
      <c r="CN90">
        <v>13</v>
      </c>
      <c r="CO90">
        <v>13</v>
      </c>
      <c r="CP90">
        <v>13</v>
      </c>
    </row>
    <row r="91" spans="1:94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  <c r="BW91">
        <v>6</v>
      </c>
      <c r="BX91">
        <v>6</v>
      </c>
      <c r="BY91">
        <v>6</v>
      </c>
      <c r="BZ91">
        <v>6</v>
      </c>
      <c r="CA91">
        <v>8</v>
      </c>
      <c r="CB91">
        <v>9</v>
      </c>
      <c r="CC91">
        <v>11</v>
      </c>
      <c r="CD91">
        <v>12</v>
      </c>
      <c r="CE91">
        <v>15</v>
      </c>
      <c r="CF91">
        <v>15</v>
      </c>
      <c r="CG91">
        <v>16</v>
      </c>
      <c r="CH91">
        <v>18</v>
      </c>
      <c r="CI91">
        <v>21</v>
      </c>
      <c r="CJ91">
        <v>21</v>
      </c>
      <c r="CK91">
        <v>24</v>
      </c>
      <c r="CL91">
        <v>27</v>
      </c>
      <c r="CM91">
        <v>31</v>
      </c>
      <c r="CN91">
        <v>32</v>
      </c>
      <c r="CO91">
        <v>34</v>
      </c>
      <c r="CP91">
        <v>36</v>
      </c>
    </row>
    <row r="92" spans="1:94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  <c r="BW92">
        <v>9</v>
      </c>
      <c r="BX92">
        <v>10</v>
      </c>
      <c r="BY92">
        <v>11</v>
      </c>
      <c r="BZ92">
        <v>11</v>
      </c>
      <c r="CA92">
        <v>9</v>
      </c>
      <c r="CB92">
        <v>9</v>
      </c>
      <c r="CC92">
        <v>9</v>
      </c>
      <c r="CD92">
        <v>9</v>
      </c>
      <c r="CE92">
        <v>10</v>
      </c>
      <c r="CF92">
        <v>10</v>
      </c>
      <c r="CG92">
        <v>10</v>
      </c>
      <c r="CH92">
        <v>11</v>
      </c>
      <c r="CI92">
        <v>12</v>
      </c>
      <c r="CJ92">
        <v>12</v>
      </c>
      <c r="CK92">
        <v>12</v>
      </c>
      <c r="CL92">
        <v>12</v>
      </c>
      <c r="CM92">
        <v>12</v>
      </c>
      <c r="CN92">
        <v>12</v>
      </c>
      <c r="CO92">
        <v>12</v>
      </c>
      <c r="CP92">
        <v>12</v>
      </c>
    </row>
    <row r="93" spans="1:94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  <c r="BW93">
        <v>39</v>
      </c>
      <c r="BX93">
        <v>44</v>
      </c>
      <c r="BY93">
        <v>53</v>
      </c>
      <c r="BZ93">
        <v>59</v>
      </c>
      <c r="CA93">
        <v>67</v>
      </c>
      <c r="CB93">
        <v>78</v>
      </c>
      <c r="CC93">
        <v>88</v>
      </c>
      <c r="CD93">
        <v>99</v>
      </c>
      <c r="CE93">
        <v>112</v>
      </c>
      <c r="CF93">
        <v>119</v>
      </c>
      <c r="CG93">
        <v>129</v>
      </c>
      <c r="CH93">
        <v>138</v>
      </c>
      <c r="CI93">
        <v>143</v>
      </c>
      <c r="CJ93">
        <v>161</v>
      </c>
      <c r="CK93">
        <v>166</v>
      </c>
      <c r="CL93">
        <v>169</v>
      </c>
      <c r="CM93">
        <v>173</v>
      </c>
      <c r="CN93">
        <v>181</v>
      </c>
      <c r="CO93">
        <v>186</v>
      </c>
      <c r="CP93">
        <v>194</v>
      </c>
    </row>
    <row r="94" spans="1:94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</row>
    <row r="95" spans="1:94" x14ac:dyDescent="0.3">
      <c r="A95" t="s">
        <v>467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</row>
    <row r="96" spans="1:94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  <c r="BW96">
        <v>104</v>
      </c>
      <c r="BX96">
        <v>123</v>
      </c>
      <c r="BY96">
        <v>139</v>
      </c>
      <c r="BZ96">
        <v>161</v>
      </c>
      <c r="CA96">
        <v>179</v>
      </c>
      <c r="CB96">
        <v>187</v>
      </c>
      <c r="CC96">
        <v>203</v>
      </c>
      <c r="CD96">
        <v>218</v>
      </c>
      <c r="CE96">
        <v>237</v>
      </c>
      <c r="CF96">
        <v>247</v>
      </c>
      <c r="CG96">
        <v>260</v>
      </c>
      <c r="CH96">
        <v>273</v>
      </c>
      <c r="CI96">
        <v>285</v>
      </c>
      <c r="CJ96">
        <v>299</v>
      </c>
      <c r="CK96">
        <v>309</v>
      </c>
      <c r="CL96">
        <v>321</v>
      </c>
      <c r="CM96">
        <v>336</v>
      </c>
      <c r="CN96">
        <v>346</v>
      </c>
      <c r="CO96">
        <v>355</v>
      </c>
      <c r="CP96">
        <v>364</v>
      </c>
    </row>
    <row r="97" spans="1:94" x14ac:dyDescent="0.3">
      <c r="B97" t="s">
        <v>481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1</v>
      </c>
      <c r="CG97">
        <v>2</v>
      </c>
      <c r="CH97">
        <v>2</v>
      </c>
      <c r="CI97">
        <v>2</v>
      </c>
      <c r="CJ97">
        <v>2</v>
      </c>
      <c r="CK97">
        <v>2</v>
      </c>
      <c r="CL97">
        <v>2</v>
      </c>
      <c r="CM97">
        <v>2</v>
      </c>
      <c r="CN97">
        <v>2</v>
      </c>
      <c r="CO97">
        <v>2</v>
      </c>
      <c r="CP97">
        <v>2</v>
      </c>
    </row>
    <row r="98" spans="1:94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  <c r="BW98">
        <v>57</v>
      </c>
      <c r="BX98">
        <v>60</v>
      </c>
      <c r="BY98">
        <v>68</v>
      </c>
      <c r="BZ98">
        <v>68</v>
      </c>
      <c r="CA98">
        <v>82</v>
      </c>
      <c r="CB98">
        <v>86</v>
      </c>
      <c r="CC98">
        <v>98</v>
      </c>
      <c r="CD98">
        <v>108</v>
      </c>
      <c r="CE98">
        <v>118</v>
      </c>
      <c r="CF98">
        <v>126</v>
      </c>
      <c r="CG98">
        <v>135</v>
      </c>
      <c r="CH98">
        <v>173</v>
      </c>
      <c r="CI98">
        <v>177</v>
      </c>
      <c r="CJ98">
        <v>183</v>
      </c>
      <c r="CK98">
        <v>189</v>
      </c>
      <c r="CL98">
        <v>196</v>
      </c>
      <c r="CM98">
        <v>200</v>
      </c>
      <c r="CN98">
        <v>217</v>
      </c>
      <c r="CO98">
        <v>226</v>
      </c>
      <c r="CP98">
        <v>235</v>
      </c>
    </row>
    <row r="99" spans="1:94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  <c r="BW99">
        <v>93</v>
      </c>
      <c r="BX99">
        <v>120</v>
      </c>
      <c r="BY99">
        <v>145</v>
      </c>
      <c r="BZ99">
        <v>172</v>
      </c>
      <c r="CA99">
        <v>180</v>
      </c>
      <c r="CB99">
        <v>191</v>
      </c>
      <c r="CC99">
        <v>191</v>
      </c>
      <c r="CD99">
        <v>242</v>
      </c>
      <c r="CE99">
        <v>272</v>
      </c>
      <c r="CF99">
        <v>297</v>
      </c>
      <c r="CG99">
        <v>315</v>
      </c>
      <c r="CH99">
        <v>333</v>
      </c>
      <c r="CI99">
        <v>355</v>
      </c>
      <c r="CJ99">
        <v>369</v>
      </c>
      <c r="CK99">
        <v>388</v>
      </c>
      <c r="CL99">
        <v>403</v>
      </c>
      <c r="CM99">
        <v>421</v>
      </c>
      <c r="CN99">
        <v>456</v>
      </c>
      <c r="CO99">
        <v>474</v>
      </c>
      <c r="CP99">
        <v>507</v>
      </c>
    </row>
    <row r="100" spans="1:94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  <c r="BW100">
        <v>52</v>
      </c>
      <c r="BX100">
        <v>58</v>
      </c>
      <c r="BY100">
        <v>66</v>
      </c>
      <c r="BZ100">
        <v>71</v>
      </c>
      <c r="CA100">
        <v>78</v>
      </c>
      <c r="CB100">
        <v>85</v>
      </c>
      <c r="CC100">
        <v>94</v>
      </c>
      <c r="CD100">
        <v>103</v>
      </c>
      <c r="CE100">
        <v>118</v>
      </c>
      <c r="CF100">
        <v>135</v>
      </c>
      <c r="CG100">
        <v>146</v>
      </c>
      <c r="CH100">
        <v>159</v>
      </c>
      <c r="CI100">
        <v>164</v>
      </c>
      <c r="CJ100">
        <v>178</v>
      </c>
      <c r="CK100">
        <v>183</v>
      </c>
      <c r="CL100">
        <v>196</v>
      </c>
      <c r="CM100">
        <v>205</v>
      </c>
      <c r="CN100">
        <v>224</v>
      </c>
      <c r="CO100">
        <v>239</v>
      </c>
      <c r="CP100">
        <v>250</v>
      </c>
    </row>
    <row r="101" spans="1:94" x14ac:dyDescent="0.3">
      <c r="B101" t="s">
        <v>517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1</v>
      </c>
      <c r="BX101">
        <v>2</v>
      </c>
      <c r="BY101">
        <v>2</v>
      </c>
      <c r="BZ101">
        <v>3</v>
      </c>
      <c r="CA101">
        <v>3</v>
      </c>
      <c r="CB101">
        <v>4</v>
      </c>
      <c r="CC101">
        <v>4</v>
      </c>
      <c r="CD101">
        <v>5</v>
      </c>
      <c r="CE101">
        <v>6</v>
      </c>
      <c r="CF101">
        <v>6</v>
      </c>
      <c r="CG101">
        <v>6</v>
      </c>
      <c r="CH101">
        <v>6</v>
      </c>
      <c r="CI101">
        <v>6</v>
      </c>
      <c r="CJ101">
        <v>6</v>
      </c>
      <c r="CK101">
        <v>6</v>
      </c>
      <c r="CL101">
        <v>6</v>
      </c>
      <c r="CM101">
        <v>7</v>
      </c>
      <c r="CN101">
        <v>7</v>
      </c>
      <c r="CO101">
        <v>7</v>
      </c>
      <c r="CP101">
        <v>7</v>
      </c>
    </row>
    <row r="102" spans="1:94" x14ac:dyDescent="0.3">
      <c r="B102" t="s">
        <v>460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</row>
    <row r="103" spans="1:94" x14ac:dyDescent="0.3">
      <c r="B103" t="s">
        <v>548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</row>
    <row r="104" spans="1:94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  <c r="BW104">
        <v>5</v>
      </c>
      <c r="BX104">
        <v>11</v>
      </c>
      <c r="BY104">
        <v>12</v>
      </c>
      <c r="BZ104">
        <v>13</v>
      </c>
      <c r="CA104">
        <v>15</v>
      </c>
      <c r="CB104">
        <v>19</v>
      </c>
      <c r="CC104">
        <v>21</v>
      </c>
      <c r="CD104">
        <v>24</v>
      </c>
      <c r="CE104">
        <v>24</v>
      </c>
      <c r="CF104">
        <v>24</v>
      </c>
      <c r="CG104">
        <v>24</v>
      </c>
      <c r="CH104">
        <v>25</v>
      </c>
      <c r="CI104">
        <v>28</v>
      </c>
      <c r="CJ104">
        <v>31</v>
      </c>
      <c r="CK104">
        <v>35</v>
      </c>
      <c r="CL104">
        <v>36</v>
      </c>
      <c r="CM104">
        <v>38</v>
      </c>
      <c r="CN104">
        <v>38</v>
      </c>
      <c r="CO104">
        <v>40</v>
      </c>
      <c r="CP104">
        <v>40</v>
      </c>
    </row>
    <row r="105" spans="1:94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1</v>
      </c>
      <c r="CM105">
        <v>1</v>
      </c>
      <c r="CN105">
        <v>1</v>
      </c>
      <c r="CO105">
        <v>1</v>
      </c>
      <c r="CP105">
        <v>1</v>
      </c>
    </row>
    <row r="106" spans="1:94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2</v>
      </c>
      <c r="CB106">
        <v>2</v>
      </c>
      <c r="CC106">
        <v>2</v>
      </c>
      <c r="CD106">
        <v>2</v>
      </c>
      <c r="CE106">
        <v>2</v>
      </c>
      <c r="CF106">
        <v>3</v>
      </c>
      <c r="CG106">
        <v>3</v>
      </c>
      <c r="CH106">
        <v>3</v>
      </c>
      <c r="CI106">
        <v>3</v>
      </c>
      <c r="CJ106">
        <v>3</v>
      </c>
      <c r="CK106">
        <v>3</v>
      </c>
      <c r="CL106">
        <v>3</v>
      </c>
      <c r="CM106">
        <v>3</v>
      </c>
      <c r="CN106">
        <v>3</v>
      </c>
      <c r="CO106">
        <v>3</v>
      </c>
      <c r="CP106">
        <v>3</v>
      </c>
    </row>
    <row r="107" spans="1:94" x14ac:dyDescent="0.3">
      <c r="B107" t="s">
        <v>518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</row>
    <row r="108" spans="1:94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  <c r="BW108">
        <v>17</v>
      </c>
      <c r="BX108">
        <v>19</v>
      </c>
      <c r="BY108">
        <v>20</v>
      </c>
      <c r="BZ108">
        <v>25</v>
      </c>
      <c r="CA108">
        <v>28</v>
      </c>
      <c r="CB108">
        <v>27</v>
      </c>
      <c r="CC108">
        <v>34</v>
      </c>
      <c r="CD108">
        <v>40</v>
      </c>
      <c r="CE108">
        <v>42</v>
      </c>
      <c r="CF108">
        <v>48</v>
      </c>
      <c r="CG108">
        <v>49</v>
      </c>
      <c r="CH108">
        <v>56</v>
      </c>
      <c r="CI108">
        <v>59</v>
      </c>
      <c r="CJ108">
        <v>64</v>
      </c>
      <c r="CK108">
        <v>72</v>
      </c>
      <c r="CL108">
        <v>75</v>
      </c>
      <c r="CM108">
        <v>82</v>
      </c>
      <c r="CN108">
        <v>90</v>
      </c>
      <c r="CO108">
        <v>94</v>
      </c>
      <c r="CP108">
        <v>98</v>
      </c>
    </row>
    <row r="109" spans="1:94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1</v>
      </c>
    </row>
    <row r="110" spans="1:94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</row>
    <row r="111" spans="1:94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  <c r="BW111">
        <v>6</v>
      </c>
      <c r="BX111">
        <v>6</v>
      </c>
      <c r="BY111">
        <v>7</v>
      </c>
      <c r="BZ111">
        <v>7</v>
      </c>
      <c r="CA111">
        <v>7</v>
      </c>
      <c r="CB111">
        <v>7</v>
      </c>
      <c r="CC111">
        <v>7</v>
      </c>
      <c r="CD111">
        <v>8</v>
      </c>
      <c r="CE111">
        <v>8</v>
      </c>
      <c r="CF111">
        <v>8</v>
      </c>
      <c r="CG111">
        <v>8</v>
      </c>
      <c r="CH111">
        <v>8</v>
      </c>
      <c r="CI111">
        <v>8</v>
      </c>
      <c r="CJ111">
        <v>8</v>
      </c>
      <c r="CK111">
        <v>8</v>
      </c>
      <c r="CL111">
        <v>8</v>
      </c>
      <c r="CM111">
        <v>8</v>
      </c>
      <c r="CN111">
        <v>8</v>
      </c>
      <c r="CO111">
        <v>8</v>
      </c>
      <c r="CP111">
        <v>8</v>
      </c>
    </row>
    <row r="112" spans="1:94" x14ac:dyDescent="0.3">
      <c r="A112" t="s">
        <v>461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  <c r="BW112">
        <v>1</v>
      </c>
      <c r="BX112">
        <v>1</v>
      </c>
      <c r="BY112">
        <v>2</v>
      </c>
      <c r="BZ112">
        <v>2</v>
      </c>
      <c r="CA112">
        <v>2</v>
      </c>
      <c r="CB112">
        <v>2</v>
      </c>
      <c r="CC112">
        <v>2</v>
      </c>
      <c r="CD112">
        <v>2</v>
      </c>
      <c r="CE112">
        <v>2</v>
      </c>
      <c r="CF112">
        <v>2</v>
      </c>
      <c r="CG112">
        <v>3</v>
      </c>
      <c r="CH112">
        <v>3</v>
      </c>
      <c r="CI112">
        <v>3</v>
      </c>
      <c r="CJ112">
        <v>3</v>
      </c>
      <c r="CK112">
        <v>3</v>
      </c>
      <c r="CL112">
        <v>3</v>
      </c>
      <c r="CM112">
        <v>4</v>
      </c>
      <c r="CN112">
        <v>4</v>
      </c>
      <c r="CO112">
        <v>4</v>
      </c>
      <c r="CP112">
        <v>4</v>
      </c>
    </row>
    <row r="113" spans="1:94" x14ac:dyDescent="0.3">
      <c r="A113" t="s">
        <v>514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</row>
    <row r="114" spans="1:94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</row>
    <row r="115" spans="1:94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</row>
    <row r="116" spans="1:94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  <c r="BW116">
        <v>1</v>
      </c>
      <c r="BX116">
        <v>1</v>
      </c>
      <c r="BY116">
        <v>1</v>
      </c>
      <c r="BZ116">
        <v>2</v>
      </c>
      <c r="CA116">
        <v>2</v>
      </c>
      <c r="CB116">
        <v>2</v>
      </c>
      <c r="CC116">
        <v>2</v>
      </c>
      <c r="CD116">
        <v>2</v>
      </c>
      <c r="CE116">
        <v>2</v>
      </c>
      <c r="CF116">
        <v>2</v>
      </c>
      <c r="CG116">
        <v>2</v>
      </c>
      <c r="CH116">
        <v>2</v>
      </c>
      <c r="CI116">
        <v>2</v>
      </c>
      <c r="CJ116">
        <v>2</v>
      </c>
      <c r="CK116">
        <v>2</v>
      </c>
      <c r="CL116">
        <v>2</v>
      </c>
      <c r="CM116">
        <v>2</v>
      </c>
      <c r="CN116">
        <v>2</v>
      </c>
      <c r="CO116">
        <v>2</v>
      </c>
      <c r="CP116">
        <v>2</v>
      </c>
    </row>
    <row r="117" spans="1:94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  <c r="BW117">
        <v>3</v>
      </c>
      <c r="BX117">
        <v>3</v>
      </c>
      <c r="BY117">
        <v>3</v>
      </c>
      <c r="BZ117">
        <v>3</v>
      </c>
      <c r="CA117">
        <v>4</v>
      </c>
      <c r="CB117">
        <v>4</v>
      </c>
      <c r="CC117">
        <v>4</v>
      </c>
      <c r="CD117">
        <v>6</v>
      </c>
      <c r="CE117">
        <v>6</v>
      </c>
      <c r="CF117">
        <v>6</v>
      </c>
      <c r="CG117">
        <v>6</v>
      </c>
      <c r="CH117">
        <v>6</v>
      </c>
      <c r="CI117">
        <v>6</v>
      </c>
      <c r="CJ117">
        <v>6</v>
      </c>
      <c r="CK117">
        <v>8</v>
      </c>
      <c r="CL117">
        <v>8</v>
      </c>
      <c r="CM117">
        <v>8</v>
      </c>
      <c r="CN117">
        <v>8</v>
      </c>
      <c r="CO117">
        <v>12</v>
      </c>
      <c r="CP117">
        <v>12</v>
      </c>
    </row>
    <row r="118" spans="1:94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  <c r="BW118">
        <v>4403</v>
      </c>
      <c r="BX118">
        <v>5387</v>
      </c>
      <c r="BY118">
        <v>6507</v>
      </c>
      <c r="BZ118">
        <v>7560</v>
      </c>
      <c r="CA118">
        <v>8078</v>
      </c>
      <c r="CB118">
        <v>8911</v>
      </c>
      <c r="CC118">
        <v>10328</v>
      </c>
      <c r="CD118">
        <v>10869</v>
      </c>
      <c r="CE118">
        <v>12210</v>
      </c>
      <c r="CF118">
        <v>13197</v>
      </c>
      <c r="CG118">
        <v>13832</v>
      </c>
      <c r="CH118">
        <v>14393</v>
      </c>
      <c r="CI118">
        <v>14967</v>
      </c>
      <c r="CJ118">
        <v>15729</v>
      </c>
      <c r="CK118">
        <v>17167</v>
      </c>
      <c r="CL118">
        <v>17920</v>
      </c>
      <c r="CM118">
        <v>18681</v>
      </c>
      <c r="CN118">
        <v>19323</v>
      </c>
      <c r="CO118">
        <v>19718</v>
      </c>
      <c r="CP118">
        <v>20265</v>
      </c>
    </row>
    <row r="119" spans="1:94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  <c r="CL119">
        <v>1</v>
      </c>
      <c r="CM119">
        <v>1</v>
      </c>
      <c r="CN119">
        <v>1</v>
      </c>
      <c r="CO119">
        <v>1</v>
      </c>
      <c r="CP119">
        <v>1</v>
      </c>
    </row>
    <row r="120" spans="1:94" x14ac:dyDescent="0.3">
      <c r="B120" t="s">
        <v>573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J120">
        <v>1</v>
      </c>
      <c r="CK120">
        <v>1</v>
      </c>
      <c r="CL120">
        <v>1</v>
      </c>
      <c r="CM120">
        <v>1</v>
      </c>
      <c r="CN120">
        <v>1</v>
      </c>
      <c r="CO120">
        <v>1</v>
      </c>
      <c r="CP120">
        <v>1</v>
      </c>
    </row>
    <row r="121" spans="1:94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1</v>
      </c>
      <c r="CA121">
        <v>2</v>
      </c>
      <c r="CB121">
        <v>2</v>
      </c>
      <c r="CC121">
        <v>3</v>
      </c>
      <c r="CD121">
        <v>3</v>
      </c>
      <c r="CE121">
        <v>3</v>
      </c>
      <c r="CF121">
        <v>3</v>
      </c>
      <c r="CG121">
        <v>3</v>
      </c>
      <c r="CH121">
        <v>3</v>
      </c>
      <c r="CI121">
        <v>3</v>
      </c>
      <c r="CJ121">
        <v>3</v>
      </c>
      <c r="CK121">
        <v>3</v>
      </c>
      <c r="CL121">
        <v>3</v>
      </c>
      <c r="CM121">
        <v>3</v>
      </c>
      <c r="CN121">
        <v>4</v>
      </c>
      <c r="CO121">
        <v>4</v>
      </c>
      <c r="CP121">
        <v>4</v>
      </c>
    </row>
    <row r="122" spans="1:94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  <c r="BW122">
        <v>920</v>
      </c>
      <c r="BX122">
        <v>1107</v>
      </c>
      <c r="BY122">
        <v>1275</v>
      </c>
      <c r="BZ122">
        <v>1444</v>
      </c>
      <c r="CA122">
        <v>1584</v>
      </c>
      <c r="CB122">
        <v>1810</v>
      </c>
      <c r="CC122">
        <v>2016</v>
      </c>
      <c r="CD122">
        <v>2349</v>
      </c>
      <c r="CE122">
        <v>2607</v>
      </c>
      <c r="CF122">
        <v>2767</v>
      </c>
      <c r="CG122">
        <v>2736</v>
      </c>
      <c r="CH122">
        <v>3022</v>
      </c>
      <c r="CI122">
        <v>3194</v>
      </c>
      <c r="CJ122">
        <v>3294</v>
      </c>
      <c r="CK122">
        <v>3804</v>
      </c>
      <c r="CL122">
        <v>4052</v>
      </c>
      <c r="CM122">
        <v>4352</v>
      </c>
      <c r="CN122">
        <v>4459</v>
      </c>
      <c r="CO122">
        <v>4586</v>
      </c>
      <c r="CP122">
        <v>4862</v>
      </c>
    </row>
    <row r="123" spans="1:94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  <c r="BW123">
        <v>5</v>
      </c>
      <c r="BX123">
        <v>5</v>
      </c>
      <c r="BY123">
        <v>5</v>
      </c>
      <c r="BZ123">
        <v>5</v>
      </c>
      <c r="CA123">
        <v>5</v>
      </c>
      <c r="CB123">
        <v>5</v>
      </c>
      <c r="CC123">
        <v>5</v>
      </c>
      <c r="CD123">
        <v>6</v>
      </c>
      <c r="CE123">
        <v>6</v>
      </c>
      <c r="CF123">
        <v>6</v>
      </c>
      <c r="CG123">
        <v>8</v>
      </c>
      <c r="CH123">
        <v>8</v>
      </c>
      <c r="CI123">
        <v>8</v>
      </c>
      <c r="CJ123">
        <v>8</v>
      </c>
      <c r="CK123">
        <v>8</v>
      </c>
      <c r="CL123">
        <v>8</v>
      </c>
      <c r="CM123">
        <v>8</v>
      </c>
      <c r="CN123">
        <v>9</v>
      </c>
      <c r="CO123">
        <v>9</v>
      </c>
      <c r="CP123">
        <v>9</v>
      </c>
    </row>
    <row r="124" spans="1:94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  <c r="BW124">
        <v>50</v>
      </c>
      <c r="BX124">
        <v>53</v>
      </c>
      <c r="BY124">
        <v>63</v>
      </c>
      <c r="BZ124">
        <v>68</v>
      </c>
      <c r="CA124">
        <v>73</v>
      </c>
      <c r="CB124">
        <v>79</v>
      </c>
      <c r="CC124">
        <v>81</v>
      </c>
      <c r="CD124">
        <v>83</v>
      </c>
      <c r="CE124">
        <v>87</v>
      </c>
      <c r="CF124">
        <v>92</v>
      </c>
      <c r="CG124">
        <v>93</v>
      </c>
      <c r="CH124">
        <v>98</v>
      </c>
      <c r="CI124">
        <v>99</v>
      </c>
      <c r="CJ124">
        <v>101</v>
      </c>
      <c r="CK124">
        <v>102</v>
      </c>
      <c r="CL124">
        <v>105</v>
      </c>
      <c r="CM124">
        <v>108</v>
      </c>
      <c r="CN124">
        <v>110</v>
      </c>
      <c r="CO124">
        <v>113</v>
      </c>
      <c r="CP124">
        <v>116</v>
      </c>
    </row>
    <row r="125" spans="1:94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  <c r="BY125">
        <v>1</v>
      </c>
      <c r="BZ125">
        <v>2</v>
      </c>
      <c r="CA125">
        <v>2</v>
      </c>
      <c r="CB125">
        <v>3</v>
      </c>
      <c r="CC125">
        <v>3</v>
      </c>
      <c r="CD125">
        <v>3</v>
      </c>
      <c r="CE125">
        <v>3</v>
      </c>
      <c r="CF125">
        <v>3</v>
      </c>
      <c r="CG125">
        <v>3</v>
      </c>
      <c r="CH125">
        <v>5</v>
      </c>
      <c r="CI125">
        <v>5</v>
      </c>
      <c r="CJ125">
        <v>5</v>
      </c>
      <c r="CK125">
        <v>5</v>
      </c>
      <c r="CL125">
        <v>5</v>
      </c>
      <c r="CM125">
        <v>7</v>
      </c>
      <c r="CN125">
        <v>7</v>
      </c>
      <c r="CO125">
        <v>7</v>
      </c>
      <c r="CP125">
        <v>7</v>
      </c>
    </row>
    <row r="126" spans="1:94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1</v>
      </c>
      <c r="CL126">
        <v>1</v>
      </c>
      <c r="CM126">
        <v>3</v>
      </c>
      <c r="CN126">
        <v>3</v>
      </c>
      <c r="CO126">
        <v>5</v>
      </c>
      <c r="CP126">
        <v>5</v>
      </c>
    </row>
    <row r="127" spans="1:94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  <c r="BW127">
        <v>2</v>
      </c>
      <c r="BX127">
        <v>4</v>
      </c>
      <c r="BY127">
        <v>4</v>
      </c>
      <c r="BZ127">
        <v>4</v>
      </c>
      <c r="CA127">
        <v>4</v>
      </c>
      <c r="CB127">
        <v>4</v>
      </c>
      <c r="CC127">
        <v>5</v>
      </c>
      <c r="CD127">
        <v>6</v>
      </c>
      <c r="CE127">
        <v>6</v>
      </c>
      <c r="CF127">
        <v>6</v>
      </c>
      <c r="CG127">
        <v>6</v>
      </c>
      <c r="CH127">
        <v>6</v>
      </c>
      <c r="CI127">
        <v>6</v>
      </c>
      <c r="CJ127">
        <v>6</v>
      </c>
      <c r="CK127">
        <v>6</v>
      </c>
      <c r="CL127">
        <v>6</v>
      </c>
      <c r="CM127">
        <v>6</v>
      </c>
      <c r="CN127">
        <v>6</v>
      </c>
      <c r="CO127">
        <v>7</v>
      </c>
      <c r="CP127">
        <v>7</v>
      </c>
    </row>
    <row r="128" spans="1:94" x14ac:dyDescent="0.3">
      <c r="B128" t="s">
        <v>523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1</v>
      </c>
      <c r="CB128">
        <v>1</v>
      </c>
      <c r="CC128">
        <v>1</v>
      </c>
      <c r="CD128">
        <v>1</v>
      </c>
      <c r="CE128">
        <v>2</v>
      </c>
      <c r="CF128">
        <v>2</v>
      </c>
      <c r="CG128">
        <v>2</v>
      </c>
      <c r="CH128">
        <v>3</v>
      </c>
      <c r="CI128">
        <v>3</v>
      </c>
      <c r="CJ128">
        <v>3</v>
      </c>
      <c r="CK128">
        <v>3</v>
      </c>
      <c r="CL128">
        <v>3</v>
      </c>
      <c r="CM128">
        <v>3</v>
      </c>
      <c r="CN128">
        <v>3</v>
      </c>
      <c r="CO128">
        <v>3</v>
      </c>
      <c r="CP128">
        <v>3</v>
      </c>
    </row>
    <row r="129" spans="2:94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</row>
    <row r="130" spans="2:94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  <c r="BW130">
        <v>10</v>
      </c>
      <c r="BX130">
        <v>14</v>
      </c>
      <c r="BY130">
        <v>15</v>
      </c>
      <c r="BZ130">
        <v>15</v>
      </c>
      <c r="CA130">
        <v>22</v>
      </c>
      <c r="CB130">
        <v>22</v>
      </c>
      <c r="CC130">
        <v>22</v>
      </c>
      <c r="CD130">
        <v>22</v>
      </c>
      <c r="CE130">
        <v>23</v>
      </c>
      <c r="CF130">
        <v>23</v>
      </c>
      <c r="CG130">
        <v>24</v>
      </c>
      <c r="CH130">
        <v>25</v>
      </c>
      <c r="CI130">
        <v>25</v>
      </c>
      <c r="CJ130">
        <v>26</v>
      </c>
      <c r="CK130">
        <v>31</v>
      </c>
      <c r="CL130">
        <v>35</v>
      </c>
      <c r="CM130">
        <v>41</v>
      </c>
      <c r="CN130">
        <v>46</v>
      </c>
      <c r="CO130">
        <v>46</v>
      </c>
      <c r="CP130">
        <v>46</v>
      </c>
    </row>
    <row r="131" spans="2:94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  <c r="BW131">
        <v>20</v>
      </c>
      <c r="BX131">
        <v>21</v>
      </c>
      <c r="BY131">
        <v>26</v>
      </c>
      <c r="BZ131">
        <v>32</v>
      </c>
      <c r="CA131">
        <v>34</v>
      </c>
      <c r="CB131">
        <v>38</v>
      </c>
      <c r="CC131">
        <v>47</v>
      </c>
      <c r="CD131">
        <v>58</v>
      </c>
      <c r="CE131">
        <v>66</v>
      </c>
      <c r="CF131">
        <v>77</v>
      </c>
      <c r="CG131">
        <v>85</v>
      </c>
      <c r="CH131">
        <v>99</v>
      </c>
      <c r="CI131">
        <v>109</v>
      </c>
      <c r="CJ131">
        <v>122</v>
      </c>
      <c r="CK131">
        <v>134</v>
      </c>
      <c r="CL131">
        <v>142</v>
      </c>
      <c r="CM131">
        <v>156</v>
      </c>
      <c r="CN131">
        <v>172</v>
      </c>
      <c r="CO131">
        <v>189</v>
      </c>
      <c r="CP131">
        <v>199</v>
      </c>
    </row>
    <row r="132" spans="2:94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  <c r="BW132">
        <v>2</v>
      </c>
      <c r="BX132">
        <v>4</v>
      </c>
      <c r="BY132">
        <v>4</v>
      </c>
      <c r="BZ132">
        <v>4</v>
      </c>
      <c r="CA132">
        <v>4</v>
      </c>
      <c r="CB132">
        <v>6</v>
      </c>
      <c r="CC132">
        <v>6</v>
      </c>
      <c r="CD132">
        <v>6</v>
      </c>
      <c r="CE132">
        <v>6</v>
      </c>
      <c r="CF132">
        <v>7</v>
      </c>
      <c r="CG132">
        <v>8</v>
      </c>
      <c r="CH132">
        <v>8</v>
      </c>
      <c r="CI132">
        <v>8</v>
      </c>
      <c r="CJ132">
        <v>8</v>
      </c>
      <c r="CK132">
        <v>8</v>
      </c>
      <c r="CL132">
        <v>8</v>
      </c>
      <c r="CM132">
        <v>9</v>
      </c>
      <c r="CN132">
        <v>9</v>
      </c>
      <c r="CO132">
        <v>9</v>
      </c>
      <c r="CP132">
        <v>10</v>
      </c>
    </row>
    <row r="133" spans="2:94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  <c r="BW133">
        <v>58</v>
      </c>
      <c r="BX133">
        <v>72</v>
      </c>
      <c r="BY133">
        <v>72</v>
      </c>
      <c r="BZ133">
        <v>86</v>
      </c>
      <c r="CA133">
        <v>99</v>
      </c>
      <c r="CB133">
        <v>136</v>
      </c>
      <c r="CC133">
        <v>150</v>
      </c>
      <c r="CD133">
        <v>178</v>
      </c>
      <c r="CE133">
        <v>226</v>
      </c>
      <c r="CF133">
        <v>246</v>
      </c>
      <c r="CG133">
        <v>288</v>
      </c>
      <c r="CH133">
        <v>331</v>
      </c>
      <c r="CI133">
        <v>358</v>
      </c>
      <c r="CJ133">
        <v>393</v>
      </c>
      <c r="CK133">
        <v>405</v>
      </c>
      <c r="CL133">
        <v>448</v>
      </c>
      <c r="CM133">
        <v>486</v>
      </c>
      <c r="CN133">
        <v>521</v>
      </c>
      <c r="CO133">
        <v>559</v>
      </c>
      <c r="CP133">
        <v>592</v>
      </c>
    </row>
    <row r="134" spans="2:94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  <c r="BW134">
        <v>157</v>
      </c>
      <c r="BX134">
        <v>170</v>
      </c>
      <c r="BY134">
        <v>181</v>
      </c>
      <c r="BZ134">
        <v>191</v>
      </c>
      <c r="CA134">
        <v>198</v>
      </c>
      <c r="CB134">
        <v>209</v>
      </c>
      <c r="CC134">
        <v>221</v>
      </c>
      <c r="CD134">
        <v>240</v>
      </c>
      <c r="CE134">
        <v>280</v>
      </c>
      <c r="CF134">
        <v>306</v>
      </c>
      <c r="CG134">
        <v>327</v>
      </c>
      <c r="CH134">
        <v>373</v>
      </c>
      <c r="CI134">
        <v>399</v>
      </c>
      <c r="CJ134">
        <v>459</v>
      </c>
      <c r="CK134">
        <v>469</v>
      </c>
      <c r="CL134">
        <v>496</v>
      </c>
      <c r="CM134">
        <v>520</v>
      </c>
      <c r="CN134">
        <v>535</v>
      </c>
      <c r="CO134">
        <v>582</v>
      </c>
      <c r="CP134">
        <v>590</v>
      </c>
    </row>
    <row r="135" spans="2:94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  <c r="BW135">
        <v>3036</v>
      </c>
      <c r="BX135">
        <v>3160</v>
      </c>
      <c r="BY135">
        <v>3294</v>
      </c>
      <c r="BZ135">
        <v>3452</v>
      </c>
      <c r="CA135">
        <v>3603</v>
      </c>
      <c r="CB135">
        <v>3739</v>
      </c>
      <c r="CC135">
        <v>3872</v>
      </c>
      <c r="CD135">
        <v>3993</v>
      </c>
      <c r="CE135">
        <v>4110</v>
      </c>
      <c r="CF135">
        <v>4232</v>
      </c>
      <c r="CG135">
        <v>4357</v>
      </c>
      <c r="CH135">
        <v>4474</v>
      </c>
      <c r="CI135">
        <v>4585</v>
      </c>
      <c r="CJ135">
        <v>4683</v>
      </c>
      <c r="CK135">
        <v>4777</v>
      </c>
      <c r="CL135">
        <v>4869</v>
      </c>
      <c r="CM135">
        <v>4958</v>
      </c>
      <c r="CN135">
        <v>5031</v>
      </c>
      <c r="CO135">
        <v>5118</v>
      </c>
      <c r="CP135">
        <v>5209</v>
      </c>
    </row>
    <row r="136" spans="2:94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  <c r="BW136">
        <v>52</v>
      </c>
      <c r="BX136">
        <v>54</v>
      </c>
      <c r="BY136">
        <v>54</v>
      </c>
      <c r="BZ136">
        <v>56</v>
      </c>
      <c r="CA136">
        <v>61</v>
      </c>
      <c r="CB136">
        <v>64</v>
      </c>
      <c r="CC136">
        <v>65</v>
      </c>
      <c r="CD136">
        <v>69</v>
      </c>
      <c r="CE136">
        <v>69</v>
      </c>
      <c r="CF136">
        <v>70</v>
      </c>
      <c r="CG136">
        <v>72</v>
      </c>
      <c r="CH136">
        <v>76</v>
      </c>
      <c r="CI136">
        <v>78</v>
      </c>
      <c r="CJ136">
        <v>78</v>
      </c>
      <c r="CK136">
        <v>79</v>
      </c>
      <c r="CL136">
        <v>80</v>
      </c>
      <c r="CM136">
        <v>81</v>
      </c>
      <c r="CN136">
        <v>82</v>
      </c>
      <c r="CO136">
        <v>82</v>
      </c>
      <c r="CP136">
        <v>82</v>
      </c>
    </row>
    <row r="137" spans="2:94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  <c r="BW137">
        <v>85</v>
      </c>
      <c r="BX137">
        <v>98</v>
      </c>
      <c r="BY137">
        <v>120</v>
      </c>
      <c r="BZ137">
        <v>137</v>
      </c>
      <c r="CA137">
        <v>158</v>
      </c>
      <c r="CB137">
        <v>174</v>
      </c>
      <c r="CC137">
        <v>210</v>
      </c>
      <c r="CD137">
        <v>235</v>
      </c>
      <c r="CE137">
        <v>263</v>
      </c>
      <c r="CF137">
        <v>287</v>
      </c>
      <c r="CG137">
        <v>320</v>
      </c>
      <c r="CH137">
        <v>334</v>
      </c>
      <c r="CI137">
        <v>365</v>
      </c>
      <c r="CJ137">
        <v>406</v>
      </c>
      <c r="CK137">
        <v>444</v>
      </c>
      <c r="CL137">
        <v>486</v>
      </c>
      <c r="CM137">
        <v>530</v>
      </c>
      <c r="CN137">
        <v>571</v>
      </c>
      <c r="CO137">
        <v>610</v>
      </c>
      <c r="CP137">
        <v>687</v>
      </c>
    </row>
    <row r="138" spans="2:94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  <c r="BW138">
        <v>26</v>
      </c>
      <c r="BX138">
        <v>36</v>
      </c>
      <c r="BY138">
        <v>40</v>
      </c>
      <c r="BZ138">
        <v>44</v>
      </c>
      <c r="CA138">
        <v>49</v>
      </c>
      <c r="CB138">
        <v>57</v>
      </c>
      <c r="CC138">
        <v>65</v>
      </c>
      <c r="CD138">
        <v>73</v>
      </c>
      <c r="CE138">
        <v>86</v>
      </c>
      <c r="CF138">
        <v>95</v>
      </c>
      <c r="CG138">
        <v>101</v>
      </c>
      <c r="CH138">
        <v>103</v>
      </c>
      <c r="CI138">
        <v>116</v>
      </c>
      <c r="CJ138">
        <v>123</v>
      </c>
      <c r="CK138">
        <v>130</v>
      </c>
      <c r="CL138">
        <v>142</v>
      </c>
      <c r="CM138">
        <v>151</v>
      </c>
      <c r="CN138">
        <v>164</v>
      </c>
      <c r="CO138">
        <v>172</v>
      </c>
      <c r="CP138">
        <v>177</v>
      </c>
    </row>
    <row r="139" spans="2:94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  <c r="BW139">
        <v>13155</v>
      </c>
      <c r="BX139">
        <v>13915</v>
      </c>
      <c r="BY139">
        <v>14681</v>
      </c>
      <c r="BZ139">
        <v>15362</v>
      </c>
      <c r="CA139">
        <v>15887</v>
      </c>
      <c r="CB139">
        <v>16523</v>
      </c>
      <c r="CC139">
        <v>17127</v>
      </c>
      <c r="CD139">
        <v>17669</v>
      </c>
      <c r="CE139">
        <v>18279</v>
      </c>
      <c r="CF139">
        <v>18849</v>
      </c>
      <c r="CG139">
        <v>19468</v>
      </c>
      <c r="CH139">
        <v>19899</v>
      </c>
      <c r="CI139">
        <v>20465</v>
      </c>
      <c r="CJ139">
        <v>21067</v>
      </c>
      <c r="CK139">
        <v>21645</v>
      </c>
      <c r="CL139">
        <v>22170</v>
      </c>
      <c r="CM139">
        <v>22745</v>
      </c>
      <c r="CN139">
        <v>23227</v>
      </c>
      <c r="CO139">
        <v>23660</v>
      </c>
      <c r="CP139">
        <v>24114</v>
      </c>
    </row>
    <row r="140" spans="2:94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3</v>
      </c>
      <c r="BX140">
        <v>3</v>
      </c>
      <c r="BY140">
        <v>3</v>
      </c>
      <c r="BZ140">
        <v>3</v>
      </c>
      <c r="CA140">
        <v>3</v>
      </c>
      <c r="CB140">
        <v>3</v>
      </c>
      <c r="CC140">
        <v>3</v>
      </c>
      <c r="CD140">
        <v>4</v>
      </c>
      <c r="CE140">
        <v>4</v>
      </c>
      <c r="CF140">
        <v>4</v>
      </c>
      <c r="CG140">
        <v>4</v>
      </c>
      <c r="CH140">
        <v>4</v>
      </c>
      <c r="CI140">
        <v>4</v>
      </c>
      <c r="CJ140">
        <v>4</v>
      </c>
      <c r="CK140">
        <v>5</v>
      </c>
      <c r="CL140">
        <v>5</v>
      </c>
      <c r="CM140">
        <v>5</v>
      </c>
      <c r="CN140">
        <v>5</v>
      </c>
      <c r="CO140">
        <v>5</v>
      </c>
      <c r="CP140">
        <v>5</v>
      </c>
    </row>
    <row r="141" spans="2:94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  <c r="BW141">
        <v>57</v>
      </c>
      <c r="BX141">
        <v>62</v>
      </c>
      <c r="BY141">
        <v>63</v>
      </c>
      <c r="BZ141">
        <v>77</v>
      </c>
      <c r="CA141">
        <v>77</v>
      </c>
      <c r="CB141">
        <v>85</v>
      </c>
      <c r="CC141">
        <v>92</v>
      </c>
      <c r="CD141">
        <v>93</v>
      </c>
      <c r="CE141">
        <v>94</v>
      </c>
      <c r="CF141">
        <v>99</v>
      </c>
      <c r="CG141">
        <v>99</v>
      </c>
      <c r="CH141">
        <v>108</v>
      </c>
      <c r="CI141">
        <v>123</v>
      </c>
      <c r="CJ141">
        <v>143</v>
      </c>
      <c r="CK141">
        <v>146</v>
      </c>
      <c r="CL141">
        <v>178</v>
      </c>
      <c r="CM141">
        <v>190</v>
      </c>
      <c r="CN141">
        <v>222</v>
      </c>
      <c r="CO141">
        <v>236</v>
      </c>
      <c r="CP141">
        <v>236</v>
      </c>
    </row>
    <row r="142" spans="2:94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  <c r="BW142">
        <v>5</v>
      </c>
      <c r="BX142">
        <v>5</v>
      </c>
      <c r="BY142">
        <v>5</v>
      </c>
      <c r="BZ142">
        <v>5</v>
      </c>
      <c r="CA142">
        <v>5</v>
      </c>
      <c r="CB142">
        <v>6</v>
      </c>
      <c r="CC142">
        <v>6</v>
      </c>
      <c r="CD142">
        <v>6</v>
      </c>
      <c r="CE142">
        <v>7</v>
      </c>
      <c r="CF142">
        <v>7</v>
      </c>
      <c r="CG142">
        <v>7</v>
      </c>
      <c r="CH142">
        <v>7</v>
      </c>
      <c r="CI142">
        <v>7</v>
      </c>
      <c r="CJ142">
        <v>7</v>
      </c>
      <c r="CK142">
        <v>7</v>
      </c>
      <c r="CL142">
        <v>7</v>
      </c>
      <c r="CM142">
        <v>7</v>
      </c>
      <c r="CN142">
        <v>7</v>
      </c>
      <c r="CO142">
        <v>7</v>
      </c>
      <c r="CP142">
        <v>7</v>
      </c>
    </row>
    <row r="143" spans="2:94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  <c r="BW143">
        <v>3</v>
      </c>
      <c r="BX143">
        <v>3</v>
      </c>
      <c r="BY143">
        <v>6</v>
      </c>
      <c r="BZ143">
        <v>5</v>
      </c>
      <c r="CA143">
        <v>6</v>
      </c>
      <c r="CB143">
        <v>6</v>
      </c>
      <c r="CC143">
        <v>6</v>
      </c>
      <c r="CD143">
        <v>7</v>
      </c>
      <c r="CE143">
        <v>8</v>
      </c>
      <c r="CF143">
        <v>10</v>
      </c>
      <c r="CG143">
        <v>10</v>
      </c>
      <c r="CH143">
        <v>10</v>
      </c>
      <c r="CI143">
        <v>12</v>
      </c>
      <c r="CJ143">
        <v>14</v>
      </c>
      <c r="CK143">
        <v>16</v>
      </c>
      <c r="CL143">
        <v>17</v>
      </c>
      <c r="CM143">
        <v>17</v>
      </c>
      <c r="CN143">
        <v>17</v>
      </c>
      <c r="CO143">
        <v>17</v>
      </c>
      <c r="CP143">
        <v>19</v>
      </c>
    </row>
    <row r="144" spans="2:94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3</v>
      </c>
      <c r="BY144">
        <v>4</v>
      </c>
      <c r="BZ144">
        <v>4</v>
      </c>
      <c r="CA144">
        <v>4</v>
      </c>
      <c r="CB144">
        <v>6</v>
      </c>
      <c r="CC144">
        <v>6</v>
      </c>
      <c r="CD144">
        <v>6</v>
      </c>
      <c r="CE144">
        <v>7</v>
      </c>
      <c r="CF144">
        <v>7</v>
      </c>
      <c r="CG144">
        <v>7</v>
      </c>
      <c r="CH144">
        <v>8</v>
      </c>
      <c r="CI144">
        <v>9</v>
      </c>
      <c r="CJ144">
        <v>9</v>
      </c>
      <c r="CK144">
        <v>10</v>
      </c>
      <c r="CL144">
        <v>11</v>
      </c>
      <c r="CM144">
        <v>11</v>
      </c>
      <c r="CN144">
        <v>12</v>
      </c>
      <c r="CO144">
        <v>14</v>
      </c>
      <c r="CP144">
        <v>14</v>
      </c>
    </row>
    <row r="145" spans="2:94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  <c r="BW145">
        <v>165</v>
      </c>
      <c r="BX145">
        <v>169</v>
      </c>
      <c r="BY145">
        <v>174</v>
      </c>
      <c r="BZ145">
        <v>177</v>
      </c>
      <c r="CA145">
        <v>183</v>
      </c>
      <c r="CB145">
        <v>186</v>
      </c>
      <c r="CC145">
        <v>192</v>
      </c>
      <c r="CD145">
        <v>200</v>
      </c>
      <c r="CE145">
        <v>204</v>
      </c>
      <c r="CF145">
        <v>208</v>
      </c>
      <c r="CG145">
        <v>211</v>
      </c>
      <c r="CH145">
        <v>214</v>
      </c>
      <c r="CI145">
        <v>217</v>
      </c>
      <c r="CJ145">
        <v>222</v>
      </c>
      <c r="CK145">
        <v>225</v>
      </c>
      <c r="CL145">
        <v>229</v>
      </c>
      <c r="CM145">
        <v>230</v>
      </c>
      <c r="CN145">
        <v>232</v>
      </c>
      <c r="CO145">
        <v>234</v>
      </c>
      <c r="CP145">
        <v>236</v>
      </c>
    </row>
    <row r="146" spans="2:94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1</v>
      </c>
      <c r="CA146">
        <v>1</v>
      </c>
      <c r="CB146">
        <v>1</v>
      </c>
      <c r="CC146">
        <v>1</v>
      </c>
      <c r="CD146">
        <v>1</v>
      </c>
      <c r="CE146">
        <v>1</v>
      </c>
      <c r="CF146">
        <v>1</v>
      </c>
      <c r="CG146">
        <v>1</v>
      </c>
      <c r="CH146">
        <v>1</v>
      </c>
      <c r="CI146">
        <v>2</v>
      </c>
      <c r="CJ146">
        <v>3</v>
      </c>
      <c r="CK146">
        <v>3</v>
      </c>
      <c r="CL146">
        <v>3</v>
      </c>
      <c r="CM146">
        <v>5</v>
      </c>
      <c r="CN146">
        <v>6</v>
      </c>
      <c r="CO146">
        <v>7</v>
      </c>
      <c r="CP146">
        <v>9</v>
      </c>
    </row>
    <row r="147" spans="2:94" x14ac:dyDescent="0.3">
      <c r="B147" t="s">
        <v>479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1</v>
      </c>
      <c r="BZ147">
        <v>1</v>
      </c>
      <c r="CA147">
        <v>1</v>
      </c>
      <c r="CB147">
        <v>4</v>
      </c>
      <c r="CC147">
        <v>4</v>
      </c>
      <c r="CD147">
        <v>4</v>
      </c>
      <c r="CE147">
        <v>4</v>
      </c>
      <c r="CF147">
        <v>5</v>
      </c>
      <c r="CG147">
        <v>5</v>
      </c>
      <c r="CH147">
        <v>5</v>
      </c>
      <c r="CI147">
        <v>5</v>
      </c>
      <c r="CJ147">
        <v>5</v>
      </c>
      <c r="CK147">
        <v>5</v>
      </c>
      <c r="CL147">
        <v>5</v>
      </c>
      <c r="CM147">
        <v>5</v>
      </c>
      <c r="CN147">
        <v>5</v>
      </c>
      <c r="CO147">
        <v>5</v>
      </c>
      <c r="CP147">
        <v>7</v>
      </c>
    </row>
    <row r="148" spans="2:94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1</v>
      </c>
      <c r="BZ148">
        <v>1</v>
      </c>
      <c r="CA148">
        <v>1</v>
      </c>
      <c r="CB148">
        <v>1</v>
      </c>
      <c r="CC148">
        <v>2</v>
      </c>
      <c r="CD148">
        <v>2</v>
      </c>
      <c r="CE148">
        <v>3</v>
      </c>
      <c r="CF148">
        <v>3</v>
      </c>
      <c r="CG148">
        <v>3</v>
      </c>
      <c r="CH148">
        <v>5</v>
      </c>
      <c r="CI148">
        <v>5</v>
      </c>
      <c r="CJ148">
        <v>5</v>
      </c>
      <c r="CK148">
        <v>5</v>
      </c>
      <c r="CL148">
        <v>5</v>
      </c>
      <c r="CM148">
        <v>5</v>
      </c>
      <c r="CN148">
        <v>5</v>
      </c>
      <c r="CO148">
        <v>5</v>
      </c>
      <c r="CP148">
        <v>5</v>
      </c>
    </row>
    <row r="149" spans="2:94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  <c r="BW149">
        <v>14</v>
      </c>
      <c r="BX149">
        <v>16</v>
      </c>
      <c r="BY149">
        <v>17</v>
      </c>
      <c r="BZ149">
        <v>17</v>
      </c>
      <c r="CA149">
        <v>18</v>
      </c>
      <c r="CB149">
        <v>19</v>
      </c>
      <c r="CC149">
        <v>19</v>
      </c>
      <c r="CD149">
        <v>19</v>
      </c>
      <c r="CE149">
        <v>19</v>
      </c>
      <c r="CF149">
        <v>20</v>
      </c>
      <c r="CG149">
        <v>20</v>
      </c>
      <c r="CH149">
        <v>20</v>
      </c>
      <c r="CI149">
        <v>20</v>
      </c>
      <c r="CJ149">
        <v>21</v>
      </c>
      <c r="CK149">
        <v>21</v>
      </c>
      <c r="CL149">
        <v>21</v>
      </c>
      <c r="CM149">
        <v>21</v>
      </c>
      <c r="CN149">
        <v>21</v>
      </c>
      <c r="CO149">
        <v>21</v>
      </c>
      <c r="CP149">
        <v>21</v>
      </c>
    </row>
    <row r="150" spans="2:94" x14ac:dyDescent="0.3">
      <c r="B150" t="s">
        <v>468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1</v>
      </c>
      <c r="CA150">
        <v>3</v>
      </c>
      <c r="CB150">
        <v>3</v>
      </c>
      <c r="CC150">
        <v>3</v>
      </c>
      <c r="CD150">
        <v>4</v>
      </c>
      <c r="CE150">
        <v>4</v>
      </c>
      <c r="CF150">
        <v>5</v>
      </c>
      <c r="CG150">
        <v>5</v>
      </c>
      <c r="CH150">
        <v>5</v>
      </c>
      <c r="CI150">
        <v>6</v>
      </c>
      <c r="CJ150">
        <v>6</v>
      </c>
      <c r="CK150">
        <v>6</v>
      </c>
      <c r="CL150">
        <v>6</v>
      </c>
      <c r="CM150">
        <v>7</v>
      </c>
      <c r="CN150">
        <v>7</v>
      </c>
      <c r="CO150">
        <v>8</v>
      </c>
      <c r="CP150">
        <v>8</v>
      </c>
    </row>
    <row r="151" spans="2:94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1</v>
      </c>
      <c r="CA151">
        <v>1</v>
      </c>
      <c r="CB151">
        <v>1</v>
      </c>
      <c r="CC151">
        <v>1</v>
      </c>
      <c r="CD151">
        <v>1</v>
      </c>
      <c r="CE151">
        <v>1</v>
      </c>
      <c r="CF151">
        <v>1</v>
      </c>
      <c r="CG151">
        <v>1</v>
      </c>
      <c r="CH151">
        <v>1</v>
      </c>
      <c r="CI151">
        <v>1</v>
      </c>
      <c r="CJ151">
        <v>1</v>
      </c>
      <c r="CK151">
        <v>1</v>
      </c>
      <c r="CL151">
        <v>1</v>
      </c>
      <c r="CM151">
        <v>1</v>
      </c>
      <c r="CN151">
        <v>1</v>
      </c>
      <c r="CO151">
        <v>1</v>
      </c>
      <c r="CP151">
        <v>1</v>
      </c>
    </row>
    <row r="152" spans="2:94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  <c r="BW152">
        <v>8</v>
      </c>
      <c r="BX152">
        <v>9</v>
      </c>
      <c r="BY152">
        <v>9</v>
      </c>
      <c r="BZ152">
        <v>11</v>
      </c>
      <c r="CA152">
        <v>13</v>
      </c>
      <c r="CB152">
        <v>15</v>
      </c>
      <c r="CC152">
        <v>15</v>
      </c>
      <c r="CD152">
        <v>15</v>
      </c>
      <c r="CE152">
        <v>16</v>
      </c>
      <c r="CF152">
        <v>22</v>
      </c>
      <c r="CG152">
        <v>23</v>
      </c>
      <c r="CH152">
        <v>23</v>
      </c>
      <c r="CI152">
        <v>24</v>
      </c>
      <c r="CJ152">
        <v>29</v>
      </c>
      <c r="CK152">
        <v>30</v>
      </c>
      <c r="CL152">
        <v>32</v>
      </c>
      <c r="CM152">
        <v>33</v>
      </c>
      <c r="CN152">
        <v>33</v>
      </c>
      <c r="CO152">
        <v>35</v>
      </c>
      <c r="CP152">
        <v>37</v>
      </c>
    </row>
    <row r="153" spans="2:94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  <c r="BW153">
        <v>29</v>
      </c>
      <c r="BX153">
        <v>30</v>
      </c>
      <c r="BY153">
        <v>31</v>
      </c>
      <c r="BZ153">
        <v>31</v>
      </c>
      <c r="CA153">
        <v>36</v>
      </c>
      <c r="CB153">
        <v>41</v>
      </c>
      <c r="CC153">
        <v>44</v>
      </c>
      <c r="CD153">
        <v>46</v>
      </c>
      <c r="CE153">
        <v>52</v>
      </c>
      <c r="CF153">
        <v>54</v>
      </c>
      <c r="CG153">
        <v>62</v>
      </c>
      <c r="CH153">
        <v>66</v>
      </c>
      <c r="CI153">
        <v>69</v>
      </c>
      <c r="CJ153">
        <v>67</v>
      </c>
      <c r="CK153">
        <v>69</v>
      </c>
      <c r="CL153">
        <v>69</v>
      </c>
      <c r="CM153">
        <v>72</v>
      </c>
      <c r="CN153">
        <v>72</v>
      </c>
      <c r="CO153">
        <v>73</v>
      </c>
      <c r="CP153">
        <v>75</v>
      </c>
    </row>
    <row r="154" spans="2:94" x14ac:dyDescent="0.3">
      <c r="B154" t="s">
        <v>522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</row>
    <row r="155" spans="2:94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  <c r="BW155">
        <v>45</v>
      </c>
      <c r="BX155">
        <v>50</v>
      </c>
      <c r="BY155">
        <v>53</v>
      </c>
      <c r="BZ155">
        <v>57</v>
      </c>
      <c r="CA155">
        <v>61</v>
      </c>
      <c r="CB155">
        <v>62</v>
      </c>
      <c r="CC155">
        <v>63</v>
      </c>
      <c r="CD155">
        <v>65</v>
      </c>
      <c r="CE155">
        <v>67</v>
      </c>
      <c r="CF155">
        <v>70</v>
      </c>
      <c r="CG155">
        <v>73</v>
      </c>
      <c r="CH155">
        <v>76</v>
      </c>
      <c r="CI155">
        <v>77</v>
      </c>
      <c r="CJ155">
        <v>82</v>
      </c>
      <c r="CK155">
        <v>83</v>
      </c>
      <c r="CL155">
        <v>84</v>
      </c>
      <c r="CM155">
        <v>86</v>
      </c>
      <c r="CN155">
        <v>88</v>
      </c>
      <c r="CO155">
        <v>89</v>
      </c>
      <c r="CP155">
        <v>89</v>
      </c>
    </row>
    <row r="156" spans="2:94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</row>
    <row r="157" spans="2:94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1</v>
      </c>
      <c r="CE157">
        <v>2</v>
      </c>
      <c r="CF157">
        <v>2</v>
      </c>
      <c r="CG157">
        <v>3</v>
      </c>
      <c r="CH157">
        <v>3</v>
      </c>
      <c r="CI157">
        <v>3</v>
      </c>
      <c r="CJ157">
        <v>3</v>
      </c>
      <c r="CK157">
        <v>3</v>
      </c>
      <c r="CL157">
        <v>3</v>
      </c>
      <c r="CM157">
        <v>3</v>
      </c>
      <c r="CN157">
        <v>3</v>
      </c>
      <c r="CO157">
        <v>3</v>
      </c>
      <c r="CP157">
        <v>3</v>
      </c>
    </row>
    <row r="158" spans="2:94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  <c r="CA158">
        <v>1</v>
      </c>
      <c r="CB158">
        <v>1</v>
      </c>
      <c r="CC158">
        <v>1</v>
      </c>
      <c r="CD158">
        <v>1</v>
      </c>
      <c r="CE158">
        <v>1</v>
      </c>
      <c r="CF158">
        <v>1</v>
      </c>
      <c r="CG158">
        <v>1</v>
      </c>
      <c r="CH158">
        <v>1</v>
      </c>
      <c r="CI158">
        <v>1</v>
      </c>
      <c r="CJ158">
        <v>1</v>
      </c>
      <c r="CK158">
        <v>1</v>
      </c>
      <c r="CL158">
        <v>1</v>
      </c>
      <c r="CM158">
        <v>1</v>
      </c>
      <c r="CN158">
        <v>1</v>
      </c>
      <c r="CO158">
        <v>1</v>
      </c>
      <c r="CP158">
        <v>1</v>
      </c>
    </row>
    <row r="159" spans="2:94" x14ac:dyDescent="0.3">
      <c r="B159" t="s">
        <v>480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  <c r="BW159">
        <v>6</v>
      </c>
      <c r="BX159">
        <v>7</v>
      </c>
      <c r="BY159">
        <v>7</v>
      </c>
      <c r="BZ159">
        <v>7</v>
      </c>
      <c r="CA159">
        <v>7</v>
      </c>
      <c r="CB159">
        <v>7</v>
      </c>
      <c r="CC159">
        <v>7</v>
      </c>
      <c r="CD159">
        <v>7</v>
      </c>
      <c r="CE159">
        <v>7</v>
      </c>
      <c r="CF159">
        <v>9</v>
      </c>
      <c r="CG159">
        <v>9</v>
      </c>
      <c r="CH159">
        <v>9</v>
      </c>
      <c r="CI159">
        <v>9</v>
      </c>
      <c r="CJ159">
        <v>9</v>
      </c>
      <c r="CK159">
        <v>9</v>
      </c>
      <c r="CL159">
        <v>9</v>
      </c>
      <c r="CM159">
        <v>9</v>
      </c>
      <c r="CN159">
        <v>9</v>
      </c>
      <c r="CO159">
        <v>9</v>
      </c>
      <c r="CP159">
        <v>9</v>
      </c>
    </row>
    <row r="160" spans="2:94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  <c r="BV160">
        <v>28</v>
      </c>
      <c r="BW160">
        <v>29</v>
      </c>
      <c r="BX160">
        <v>37</v>
      </c>
      <c r="BY160">
        <v>50</v>
      </c>
      <c r="BZ160">
        <v>60</v>
      </c>
      <c r="CA160">
        <v>79</v>
      </c>
      <c r="CB160">
        <v>94</v>
      </c>
      <c r="CC160">
        <v>125</v>
      </c>
      <c r="CD160">
        <v>141</v>
      </c>
      <c r="CE160">
        <v>174</v>
      </c>
      <c r="CF160">
        <v>194</v>
      </c>
      <c r="CG160">
        <v>233</v>
      </c>
      <c r="CH160">
        <v>273</v>
      </c>
      <c r="CI160">
        <v>296</v>
      </c>
      <c r="CJ160">
        <v>332</v>
      </c>
      <c r="CK160">
        <v>406</v>
      </c>
      <c r="CL160">
        <v>449</v>
      </c>
      <c r="CM160">
        <v>486</v>
      </c>
      <c r="CN160">
        <v>546</v>
      </c>
      <c r="CO160">
        <v>650</v>
      </c>
      <c r="CP160">
        <v>686</v>
      </c>
    </row>
    <row r="161" spans="1:94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  <c r="BW161">
        <v>5</v>
      </c>
      <c r="BX161">
        <v>6</v>
      </c>
      <c r="BY161">
        <v>8</v>
      </c>
      <c r="BZ161">
        <v>12</v>
      </c>
      <c r="CA161">
        <v>15</v>
      </c>
      <c r="CB161">
        <v>19</v>
      </c>
      <c r="CC161">
        <v>22</v>
      </c>
      <c r="CD161">
        <v>27</v>
      </c>
      <c r="CE161">
        <v>29</v>
      </c>
      <c r="CF161">
        <v>29</v>
      </c>
      <c r="CG161">
        <v>30</v>
      </c>
      <c r="CH161">
        <v>31</v>
      </c>
      <c r="CI161">
        <v>35</v>
      </c>
      <c r="CJ161">
        <v>40</v>
      </c>
      <c r="CK161">
        <v>46</v>
      </c>
      <c r="CL161">
        <v>54</v>
      </c>
      <c r="CM161">
        <v>56</v>
      </c>
      <c r="CN161">
        <v>57</v>
      </c>
      <c r="CO161">
        <v>67</v>
      </c>
      <c r="CP161">
        <v>70</v>
      </c>
    </row>
    <row r="162" spans="1:94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  <c r="CE162">
        <v>1</v>
      </c>
      <c r="CF162">
        <v>1</v>
      </c>
      <c r="CG162">
        <v>1</v>
      </c>
      <c r="CH162">
        <v>1</v>
      </c>
      <c r="CI162">
        <v>1</v>
      </c>
      <c r="CJ162">
        <v>1</v>
      </c>
      <c r="CK162">
        <v>3</v>
      </c>
      <c r="CL162">
        <v>3</v>
      </c>
      <c r="CM162">
        <v>3</v>
      </c>
      <c r="CN162">
        <v>3</v>
      </c>
      <c r="CO162">
        <v>3</v>
      </c>
      <c r="CP162">
        <v>3</v>
      </c>
    </row>
    <row r="163" spans="1:94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</row>
    <row r="164" spans="1:94" x14ac:dyDescent="0.3">
      <c r="B164" t="s">
        <v>482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3</v>
      </c>
      <c r="CI164">
        <v>3</v>
      </c>
      <c r="CJ164">
        <v>4</v>
      </c>
      <c r="CK164">
        <v>4</v>
      </c>
      <c r="CL164">
        <v>4</v>
      </c>
      <c r="CM164">
        <v>5</v>
      </c>
      <c r="CN164">
        <v>5</v>
      </c>
      <c r="CO164">
        <v>5</v>
      </c>
      <c r="CP164">
        <v>5</v>
      </c>
    </row>
    <row r="165" spans="1:94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  <c r="BW165">
        <v>39</v>
      </c>
      <c r="BX165">
        <v>44</v>
      </c>
      <c r="BY165">
        <v>48</v>
      </c>
      <c r="BZ165">
        <v>59</v>
      </c>
      <c r="CA165">
        <v>70</v>
      </c>
      <c r="CB165">
        <v>80</v>
      </c>
      <c r="CC165">
        <v>90</v>
      </c>
      <c r="CD165">
        <v>93</v>
      </c>
      <c r="CE165">
        <v>97</v>
      </c>
      <c r="CF165">
        <v>107</v>
      </c>
      <c r="CG165">
        <v>111</v>
      </c>
      <c r="CH165">
        <v>118</v>
      </c>
      <c r="CI165">
        <v>126</v>
      </c>
      <c r="CJ165">
        <v>126</v>
      </c>
      <c r="CK165">
        <v>127</v>
      </c>
      <c r="CL165">
        <v>130</v>
      </c>
      <c r="CM165">
        <v>135</v>
      </c>
      <c r="CN165">
        <v>137</v>
      </c>
      <c r="CO165">
        <v>141</v>
      </c>
      <c r="CP165">
        <v>143</v>
      </c>
    </row>
    <row r="166" spans="1:94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</row>
    <row r="167" spans="1:94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</row>
    <row r="168" spans="1:94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1</v>
      </c>
      <c r="CL168">
        <v>2</v>
      </c>
      <c r="CM168">
        <v>2</v>
      </c>
      <c r="CN168">
        <v>2</v>
      </c>
      <c r="CO168">
        <v>2</v>
      </c>
      <c r="CP168">
        <v>2</v>
      </c>
    </row>
    <row r="169" spans="1:94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  <c r="CD169">
        <v>1</v>
      </c>
      <c r="CE169">
        <v>1</v>
      </c>
      <c r="CF169">
        <v>1</v>
      </c>
      <c r="CG169">
        <v>1</v>
      </c>
      <c r="CH169">
        <v>1</v>
      </c>
      <c r="CI169">
        <v>1</v>
      </c>
      <c r="CJ169">
        <v>1</v>
      </c>
      <c r="CK169">
        <v>1</v>
      </c>
      <c r="CL169">
        <v>1</v>
      </c>
      <c r="CM169">
        <v>1</v>
      </c>
      <c r="CN169">
        <v>1</v>
      </c>
      <c r="CO169">
        <v>1</v>
      </c>
      <c r="CP169">
        <v>1</v>
      </c>
    </row>
    <row r="170" spans="1:94" x14ac:dyDescent="0.3">
      <c r="A170" t="s">
        <v>526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1</v>
      </c>
      <c r="BY170">
        <v>2</v>
      </c>
      <c r="BZ170">
        <v>4</v>
      </c>
      <c r="CA170">
        <v>4</v>
      </c>
      <c r="CB170">
        <v>6</v>
      </c>
      <c r="CC170">
        <v>6</v>
      </c>
      <c r="CD170">
        <v>6</v>
      </c>
      <c r="CE170">
        <v>6</v>
      </c>
      <c r="CF170">
        <v>8</v>
      </c>
      <c r="CG170">
        <v>9</v>
      </c>
      <c r="CH170">
        <v>9</v>
      </c>
      <c r="CI170">
        <v>9</v>
      </c>
      <c r="CJ170">
        <v>9</v>
      </c>
      <c r="CK170">
        <v>9</v>
      </c>
      <c r="CL170">
        <v>9</v>
      </c>
      <c r="CM170">
        <v>9</v>
      </c>
      <c r="CN170">
        <v>9</v>
      </c>
      <c r="CO170">
        <v>10</v>
      </c>
      <c r="CP170">
        <v>10</v>
      </c>
    </row>
    <row r="171" spans="1:94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  <c r="BW171">
        <v>1173</v>
      </c>
      <c r="BX171">
        <v>1339</v>
      </c>
      <c r="BY171">
        <v>1487</v>
      </c>
      <c r="BZ171">
        <v>1651</v>
      </c>
      <c r="CA171">
        <v>1766</v>
      </c>
      <c r="CB171">
        <v>1867</v>
      </c>
      <c r="CC171">
        <v>2101</v>
      </c>
      <c r="CD171">
        <v>2248</v>
      </c>
      <c r="CE171">
        <v>2396</v>
      </c>
      <c r="CF171">
        <v>2511</v>
      </c>
      <c r="CG171">
        <v>2643</v>
      </c>
      <c r="CH171">
        <v>2737</v>
      </c>
      <c r="CI171">
        <v>2823</v>
      </c>
      <c r="CJ171">
        <v>2945</v>
      </c>
      <c r="CK171">
        <v>3134</v>
      </c>
      <c r="CL171">
        <v>3315</v>
      </c>
      <c r="CM171">
        <v>3459</v>
      </c>
      <c r="CN171">
        <v>3601</v>
      </c>
      <c r="CO171">
        <v>3684</v>
      </c>
      <c r="CP171">
        <v>3751</v>
      </c>
    </row>
    <row r="172" spans="1:94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  <c r="BZ172">
        <v>1</v>
      </c>
      <c r="CA172">
        <v>1</v>
      </c>
      <c r="CB172">
        <v>1</v>
      </c>
      <c r="CC172">
        <v>1</v>
      </c>
      <c r="CD172">
        <v>1</v>
      </c>
      <c r="CE172">
        <v>1</v>
      </c>
      <c r="CF172">
        <v>2</v>
      </c>
      <c r="CG172">
        <v>4</v>
      </c>
      <c r="CH172">
        <v>4</v>
      </c>
      <c r="CI172">
        <v>5</v>
      </c>
      <c r="CJ172">
        <v>9</v>
      </c>
      <c r="CK172">
        <v>9</v>
      </c>
      <c r="CL172">
        <v>9</v>
      </c>
      <c r="CM172">
        <v>11</v>
      </c>
      <c r="CN172">
        <v>11</v>
      </c>
      <c r="CO172">
        <v>12</v>
      </c>
      <c r="CP172">
        <v>12</v>
      </c>
    </row>
    <row r="173" spans="1:94" x14ac:dyDescent="0.3">
      <c r="B173" t="s">
        <v>519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  <c r="CA173">
        <v>1</v>
      </c>
      <c r="CB173">
        <v>1</v>
      </c>
      <c r="CC173">
        <v>1</v>
      </c>
      <c r="CD173">
        <v>1</v>
      </c>
      <c r="CE173">
        <v>1</v>
      </c>
      <c r="CF173">
        <v>1</v>
      </c>
      <c r="CG173">
        <v>1</v>
      </c>
      <c r="CH173">
        <v>1</v>
      </c>
      <c r="CI173">
        <v>1</v>
      </c>
      <c r="CJ173">
        <v>1</v>
      </c>
      <c r="CK173">
        <v>1</v>
      </c>
      <c r="CL173">
        <v>1</v>
      </c>
      <c r="CM173">
        <v>1</v>
      </c>
      <c r="CN173">
        <v>2</v>
      </c>
      <c r="CO173">
        <v>2</v>
      </c>
      <c r="CP173">
        <v>2</v>
      </c>
    </row>
    <row r="174" spans="1:94" x14ac:dyDescent="0.3">
      <c r="B174" t="s">
        <v>527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  <c r="BW174">
        <v>5</v>
      </c>
      <c r="BX174">
        <v>5</v>
      </c>
      <c r="BY174">
        <v>5</v>
      </c>
      <c r="BZ174">
        <v>8</v>
      </c>
      <c r="CA174">
        <v>10</v>
      </c>
      <c r="CB174">
        <v>10</v>
      </c>
      <c r="CC174">
        <v>11</v>
      </c>
      <c r="CD174">
        <v>11</v>
      </c>
      <c r="CE174">
        <v>11</v>
      </c>
      <c r="CF174">
        <v>11</v>
      </c>
      <c r="CG174">
        <v>11</v>
      </c>
      <c r="CH174">
        <v>12</v>
      </c>
      <c r="CI174">
        <v>12</v>
      </c>
      <c r="CJ174">
        <v>14</v>
      </c>
      <c r="CK174">
        <v>14</v>
      </c>
      <c r="CL174">
        <v>14</v>
      </c>
      <c r="CM174">
        <v>18</v>
      </c>
      <c r="CN174">
        <v>19</v>
      </c>
      <c r="CO174">
        <v>20</v>
      </c>
      <c r="CP174">
        <v>20</v>
      </c>
    </row>
    <row r="175" spans="1:94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  <c r="BW175">
        <v>2</v>
      </c>
      <c r="BX175">
        <v>2</v>
      </c>
      <c r="BY175">
        <v>4</v>
      </c>
      <c r="BZ175">
        <v>4</v>
      </c>
      <c r="CA175">
        <v>5</v>
      </c>
      <c r="CB175">
        <v>5</v>
      </c>
      <c r="CC175">
        <v>6</v>
      </c>
      <c r="CD175">
        <v>6</v>
      </c>
      <c r="CE175">
        <v>7</v>
      </c>
      <c r="CF175">
        <v>7</v>
      </c>
      <c r="CG175">
        <v>10</v>
      </c>
      <c r="CH175">
        <v>10</v>
      </c>
      <c r="CI175">
        <v>10</v>
      </c>
      <c r="CJ175">
        <v>11</v>
      </c>
      <c r="CK175">
        <v>12</v>
      </c>
      <c r="CL175">
        <v>13</v>
      </c>
      <c r="CM175">
        <v>17</v>
      </c>
      <c r="CN175">
        <v>19</v>
      </c>
      <c r="CO175">
        <v>21</v>
      </c>
      <c r="CP175">
        <v>22</v>
      </c>
    </row>
    <row r="176" spans="1:94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  <c r="BW176">
        <v>11</v>
      </c>
      <c r="BX176">
        <v>11</v>
      </c>
      <c r="BY176">
        <v>12</v>
      </c>
      <c r="BZ176">
        <v>17</v>
      </c>
      <c r="CA176">
        <v>18</v>
      </c>
      <c r="CB176">
        <v>23</v>
      </c>
      <c r="CC176">
        <v>26</v>
      </c>
      <c r="CD176">
        <v>29</v>
      </c>
      <c r="CE176">
        <v>30</v>
      </c>
      <c r="CF176">
        <v>32</v>
      </c>
      <c r="CG176">
        <v>34</v>
      </c>
      <c r="CH176">
        <v>34</v>
      </c>
      <c r="CI176">
        <v>38</v>
      </c>
      <c r="CJ176">
        <v>44</v>
      </c>
      <c r="CK176">
        <v>45</v>
      </c>
      <c r="CL176">
        <v>46</v>
      </c>
      <c r="CM176">
        <v>49</v>
      </c>
      <c r="CN176">
        <v>49</v>
      </c>
      <c r="CO176">
        <v>51</v>
      </c>
      <c r="CP176">
        <v>54</v>
      </c>
    </row>
    <row r="177" spans="2:94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  <c r="BW177">
        <v>44</v>
      </c>
      <c r="BX177">
        <v>50</v>
      </c>
      <c r="BY177">
        <v>59</v>
      </c>
      <c r="BZ177">
        <v>62</v>
      </c>
      <c r="CA177">
        <v>71</v>
      </c>
      <c r="CB177">
        <v>76</v>
      </c>
      <c r="CC177">
        <v>89</v>
      </c>
      <c r="CD177">
        <v>101</v>
      </c>
      <c r="CE177">
        <v>108</v>
      </c>
      <c r="CF177">
        <v>113</v>
      </c>
      <c r="CG177">
        <v>119</v>
      </c>
      <c r="CH177">
        <v>128</v>
      </c>
      <c r="CI177">
        <v>134</v>
      </c>
      <c r="CJ177">
        <v>139</v>
      </c>
      <c r="CK177">
        <v>150</v>
      </c>
      <c r="CL177">
        <v>152</v>
      </c>
      <c r="CM177">
        <v>161</v>
      </c>
      <c r="CN177">
        <v>164</v>
      </c>
      <c r="CO177">
        <v>165</v>
      </c>
      <c r="CP177">
        <v>181</v>
      </c>
    </row>
    <row r="178" spans="2:94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  <c r="BW178">
        <v>1</v>
      </c>
      <c r="BX178">
        <v>1</v>
      </c>
      <c r="BY178">
        <v>1</v>
      </c>
      <c r="BZ178">
        <v>2</v>
      </c>
      <c r="CA178">
        <v>2</v>
      </c>
      <c r="CB178">
        <v>2</v>
      </c>
      <c r="CC178">
        <v>2</v>
      </c>
      <c r="CD178">
        <v>2</v>
      </c>
      <c r="CE178">
        <v>3</v>
      </c>
      <c r="CF178">
        <v>3</v>
      </c>
      <c r="CG178">
        <v>3</v>
      </c>
      <c r="CH178">
        <v>4</v>
      </c>
      <c r="CI178">
        <v>4</v>
      </c>
      <c r="CJ178">
        <v>4</v>
      </c>
      <c r="CK178">
        <v>4</v>
      </c>
      <c r="CL178">
        <v>4</v>
      </c>
      <c r="CM178">
        <v>6</v>
      </c>
      <c r="CN178">
        <v>6</v>
      </c>
      <c r="CO178">
        <v>7</v>
      </c>
      <c r="CP178">
        <v>7</v>
      </c>
    </row>
    <row r="179" spans="2:94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  <c r="BW179">
        <v>27</v>
      </c>
      <c r="BX179">
        <v>34</v>
      </c>
      <c r="BY179">
        <v>40</v>
      </c>
      <c r="BZ179">
        <v>41</v>
      </c>
      <c r="CA179">
        <v>47</v>
      </c>
      <c r="CB179">
        <v>53</v>
      </c>
      <c r="CC179">
        <v>57</v>
      </c>
      <c r="CD179">
        <v>61</v>
      </c>
      <c r="CE179">
        <v>65</v>
      </c>
      <c r="CF179">
        <v>66</v>
      </c>
      <c r="CG179">
        <v>86</v>
      </c>
      <c r="CH179">
        <v>91</v>
      </c>
      <c r="CI179">
        <v>93</v>
      </c>
      <c r="CJ179">
        <v>96</v>
      </c>
      <c r="CK179">
        <v>111</v>
      </c>
      <c r="CL179">
        <v>128</v>
      </c>
      <c r="CM179">
        <v>135</v>
      </c>
      <c r="CN179">
        <v>143</v>
      </c>
      <c r="CO179">
        <v>168</v>
      </c>
      <c r="CP179">
        <v>176</v>
      </c>
    </row>
    <row r="180" spans="2:94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  <c r="BW180">
        <v>30</v>
      </c>
      <c r="BX180">
        <v>32</v>
      </c>
      <c r="BY180">
        <v>37</v>
      </c>
      <c r="BZ180">
        <v>41</v>
      </c>
      <c r="CA180">
        <v>46</v>
      </c>
      <c r="CB180">
        <v>54</v>
      </c>
      <c r="CC180">
        <v>55</v>
      </c>
      <c r="CD180">
        <v>59</v>
      </c>
      <c r="CE180">
        <v>63</v>
      </c>
      <c r="CF180">
        <v>66</v>
      </c>
      <c r="CG180">
        <v>74</v>
      </c>
      <c r="CH180">
        <v>79</v>
      </c>
      <c r="CI180">
        <v>87</v>
      </c>
      <c r="CJ180">
        <v>94</v>
      </c>
      <c r="CK180">
        <v>95</v>
      </c>
      <c r="CL180">
        <v>103</v>
      </c>
      <c r="CM180">
        <v>109</v>
      </c>
      <c r="CN180">
        <v>116</v>
      </c>
      <c r="CO180">
        <v>120</v>
      </c>
      <c r="CP180">
        <v>126</v>
      </c>
    </row>
    <row r="181" spans="2:94" x14ac:dyDescent="0.3">
      <c r="B181" t="s">
        <v>528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</row>
    <row r="182" spans="2:94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  <c r="BX182">
        <v>3</v>
      </c>
      <c r="BY182">
        <v>3</v>
      </c>
      <c r="BZ182">
        <v>3</v>
      </c>
      <c r="CA182">
        <v>3</v>
      </c>
      <c r="CB182">
        <v>5</v>
      </c>
      <c r="CC182">
        <v>5</v>
      </c>
      <c r="CD182">
        <v>5</v>
      </c>
      <c r="CE182">
        <v>5</v>
      </c>
      <c r="CF182">
        <v>6</v>
      </c>
      <c r="CG182">
        <v>6</v>
      </c>
      <c r="CH182">
        <v>6</v>
      </c>
      <c r="CI182">
        <v>6</v>
      </c>
      <c r="CJ182">
        <v>7</v>
      </c>
      <c r="CK182">
        <v>8</v>
      </c>
      <c r="CL182">
        <v>8</v>
      </c>
      <c r="CM182">
        <v>8</v>
      </c>
      <c r="CN182">
        <v>8</v>
      </c>
      <c r="CO182">
        <v>8</v>
      </c>
      <c r="CP182">
        <v>8</v>
      </c>
    </row>
    <row r="183" spans="2:94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  <c r="BW183">
        <v>38</v>
      </c>
      <c r="BX183">
        <v>55</v>
      </c>
      <c r="BY183">
        <v>61</v>
      </c>
      <c r="BZ183">
        <v>73</v>
      </c>
      <c r="CA183">
        <v>83</v>
      </c>
      <c r="CB183">
        <v>92</v>
      </c>
      <c r="CC183">
        <v>107</v>
      </c>
      <c r="CD183">
        <v>121</v>
      </c>
      <c r="CE183">
        <v>138</v>
      </c>
      <c r="CF183">
        <v>169</v>
      </c>
      <c r="CG183">
        <v>181</v>
      </c>
      <c r="CH183">
        <v>193</v>
      </c>
      <c r="CI183">
        <v>216</v>
      </c>
      <c r="CJ183">
        <v>230</v>
      </c>
      <c r="CK183">
        <v>254</v>
      </c>
      <c r="CL183">
        <v>274</v>
      </c>
      <c r="CM183">
        <v>300</v>
      </c>
      <c r="CN183">
        <v>348</v>
      </c>
      <c r="CO183">
        <v>400</v>
      </c>
      <c r="CP183">
        <v>445</v>
      </c>
    </row>
    <row r="184" spans="2:94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  <c r="BW184">
        <v>96</v>
      </c>
      <c r="BX184">
        <v>107</v>
      </c>
      <c r="BY184">
        <v>136</v>
      </c>
      <c r="BZ184">
        <v>144</v>
      </c>
      <c r="CA184">
        <v>152</v>
      </c>
      <c r="CB184">
        <v>163</v>
      </c>
      <c r="CC184">
        <v>177</v>
      </c>
      <c r="CD184">
        <v>182</v>
      </c>
      <c r="CE184">
        <v>203</v>
      </c>
      <c r="CF184">
        <v>221</v>
      </c>
      <c r="CG184">
        <v>247</v>
      </c>
      <c r="CH184">
        <v>297</v>
      </c>
      <c r="CI184">
        <v>315</v>
      </c>
      <c r="CJ184">
        <v>335</v>
      </c>
      <c r="CK184">
        <v>349</v>
      </c>
      <c r="CL184">
        <v>362</v>
      </c>
      <c r="CM184">
        <v>387</v>
      </c>
      <c r="CN184">
        <v>397</v>
      </c>
      <c r="CO184">
        <v>409</v>
      </c>
      <c r="CP184">
        <v>428</v>
      </c>
    </row>
    <row r="185" spans="2:94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  <c r="BW185">
        <v>43</v>
      </c>
      <c r="BX185">
        <v>57</v>
      </c>
      <c r="BY185">
        <v>71</v>
      </c>
      <c r="BZ185">
        <v>79</v>
      </c>
      <c r="CA185">
        <v>94</v>
      </c>
      <c r="CB185">
        <v>107</v>
      </c>
      <c r="CC185">
        <v>129</v>
      </c>
      <c r="CD185">
        <v>159</v>
      </c>
      <c r="CE185">
        <v>174</v>
      </c>
      <c r="CF185">
        <v>181</v>
      </c>
      <c r="CG185">
        <v>208</v>
      </c>
      <c r="CH185">
        <v>232</v>
      </c>
      <c r="CI185">
        <v>245</v>
      </c>
      <c r="CJ185">
        <v>263</v>
      </c>
      <c r="CK185">
        <v>286</v>
      </c>
      <c r="CL185">
        <v>314</v>
      </c>
      <c r="CM185">
        <v>332</v>
      </c>
      <c r="CN185">
        <v>347</v>
      </c>
      <c r="CO185">
        <v>360</v>
      </c>
      <c r="CP185">
        <v>380</v>
      </c>
    </row>
    <row r="186" spans="2:94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  <c r="BW186">
        <v>187</v>
      </c>
      <c r="BX186">
        <v>209</v>
      </c>
      <c r="BY186">
        <v>246</v>
      </c>
      <c r="BZ186">
        <v>266</v>
      </c>
      <c r="CA186">
        <v>295</v>
      </c>
      <c r="CB186">
        <v>311</v>
      </c>
      <c r="CC186">
        <v>345</v>
      </c>
      <c r="CD186">
        <v>380</v>
      </c>
      <c r="CE186">
        <v>409</v>
      </c>
      <c r="CF186">
        <v>435</v>
      </c>
      <c r="CG186">
        <v>470</v>
      </c>
      <c r="CH186">
        <v>504</v>
      </c>
      <c r="CI186">
        <v>535</v>
      </c>
      <c r="CJ186">
        <v>567</v>
      </c>
      <c r="CK186">
        <v>599</v>
      </c>
      <c r="CL186">
        <v>629</v>
      </c>
      <c r="CM186">
        <v>657</v>
      </c>
      <c r="CN186">
        <v>687</v>
      </c>
      <c r="CO186">
        <v>714</v>
      </c>
      <c r="CP186">
        <v>735</v>
      </c>
    </row>
    <row r="187" spans="2:94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  <c r="BW187">
        <v>2</v>
      </c>
      <c r="BX187">
        <v>3</v>
      </c>
      <c r="BY187">
        <v>3</v>
      </c>
      <c r="BZ187">
        <v>3</v>
      </c>
      <c r="CA187">
        <v>4</v>
      </c>
      <c r="CB187">
        <v>4</v>
      </c>
      <c r="CC187">
        <v>6</v>
      </c>
      <c r="CD187">
        <v>6</v>
      </c>
      <c r="CE187">
        <v>6</v>
      </c>
      <c r="CF187">
        <v>6</v>
      </c>
      <c r="CG187">
        <v>6</v>
      </c>
      <c r="CH187">
        <v>7</v>
      </c>
      <c r="CI187">
        <v>7</v>
      </c>
      <c r="CJ187">
        <v>7</v>
      </c>
      <c r="CK187">
        <v>7</v>
      </c>
      <c r="CL187">
        <v>7</v>
      </c>
      <c r="CM187">
        <v>7</v>
      </c>
      <c r="CN187">
        <v>8</v>
      </c>
      <c r="CO187">
        <v>8</v>
      </c>
      <c r="CP187">
        <v>9</v>
      </c>
    </row>
    <row r="188" spans="2:94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  <c r="BW188">
        <v>92</v>
      </c>
      <c r="BX188">
        <v>115</v>
      </c>
      <c r="BY188">
        <v>133</v>
      </c>
      <c r="BZ188">
        <v>146</v>
      </c>
      <c r="CA188">
        <v>151</v>
      </c>
      <c r="CB188">
        <v>176</v>
      </c>
      <c r="CC188">
        <v>197</v>
      </c>
      <c r="CD188">
        <v>220</v>
      </c>
      <c r="CE188">
        <v>248</v>
      </c>
      <c r="CF188">
        <v>270</v>
      </c>
      <c r="CG188">
        <v>291</v>
      </c>
      <c r="CH188">
        <v>316</v>
      </c>
      <c r="CI188">
        <v>331</v>
      </c>
      <c r="CJ188">
        <v>351</v>
      </c>
      <c r="CK188">
        <v>372</v>
      </c>
      <c r="CL188">
        <v>392</v>
      </c>
      <c r="CM188">
        <v>411</v>
      </c>
      <c r="CN188">
        <v>421</v>
      </c>
      <c r="CO188">
        <v>451</v>
      </c>
      <c r="CP188">
        <v>478</v>
      </c>
    </row>
    <row r="189" spans="2:94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  <c r="BW189">
        <v>24</v>
      </c>
      <c r="BX189">
        <v>30</v>
      </c>
      <c r="BY189">
        <v>34</v>
      </c>
      <c r="BZ189">
        <v>43</v>
      </c>
      <c r="CA189">
        <v>45</v>
      </c>
      <c r="CB189">
        <v>47</v>
      </c>
      <c r="CC189">
        <v>58</v>
      </c>
      <c r="CD189">
        <v>63</v>
      </c>
      <c r="CE189">
        <v>76</v>
      </c>
      <c r="CF189">
        <v>94</v>
      </c>
      <c r="CG189">
        <v>106</v>
      </c>
      <c r="CH189">
        <v>130</v>
      </c>
      <c r="CI189">
        <v>148</v>
      </c>
      <c r="CJ189">
        <v>170</v>
      </c>
      <c r="CK189">
        <v>198</v>
      </c>
      <c r="CL189">
        <v>232</v>
      </c>
      <c r="CM189">
        <v>273</v>
      </c>
      <c r="CN189">
        <v>313</v>
      </c>
      <c r="CO189">
        <v>361</v>
      </c>
      <c r="CP189">
        <v>405</v>
      </c>
    </row>
    <row r="190" spans="2:94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</row>
    <row r="191" spans="2:94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</row>
    <row r="192" spans="2:94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</row>
    <row r="193" spans="2:94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  <c r="BW193">
        <v>26</v>
      </c>
      <c r="BX193">
        <v>30</v>
      </c>
      <c r="BY193">
        <v>30</v>
      </c>
      <c r="BZ193">
        <v>32</v>
      </c>
      <c r="CA193">
        <v>32</v>
      </c>
      <c r="CB193">
        <v>32</v>
      </c>
      <c r="CC193">
        <v>34</v>
      </c>
      <c r="CD193">
        <v>34</v>
      </c>
      <c r="CE193">
        <v>34</v>
      </c>
      <c r="CF193">
        <v>34</v>
      </c>
      <c r="CG193">
        <v>35</v>
      </c>
      <c r="CH193">
        <v>35</v>
      </c>
      <c r="CI193">
        <v>35</v>
      </c>
      <c r="CJ193">
        <v>36</v>
      </c>
      <c r="CK193">
        <v>36</v>
      </c>
      <c r="CL193">
        <v>38</v>
      </c>
      <c r="CM193">
        <v>39</v>
      </c>
      <c r="CN193">
        <v>39</v>
      </c>
      <c r="CO193">
        <v>39</v>
      </c>
      <c r="CP193">
        <v>39</v>
      </c>
    </row>
    <row r="194" spans="2:94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  <c r="BW194">
        <v>16</v>
      </c>
      <c r="BX194">
        <v>21</v>
      </c>
      <c r="BY194">
        <v>25</v>
      </c>
      <c r="BZ194">
        <v>29</v>
      </c>
      <c r="CA194">
        <v>34</v>
      </c>
      <c r="CB194">
        <v>38</v>
      </c>
      <c r="CC194">
        <v>41</v>
      </c>
      <c r="CD194">
        <v>41</v>
      </c>
      <c r="CE194">
        <v>44</v>
      </c>
      <c r="CF194">
        <v>47</v>
      </c>
      <c r="CG194">
        <v>52</v>
      </c>
      <c r="CH194">
        <v>59</v>
      </c>
      <c r="CI194">
        <v>65</v>
      </c>
      <c r="CJ194">
        <v>73</v>
      </c>
      <c r="CK194">
        <v>79</v>
      </c>
      <c r="CL194">
        <v>83</v>
      </c>
      <c r="CM194">
        <v>87</v>
      </c>
      <c r="CN194">
        <v>92</v>
      </c>
      <c r="CO194">
        <v>97</v>
      </c>
      <c r="CP194">
        <v>103</v>
      </c>
    </row>
    <row r="195" spans="2:94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1</v>
      </c>
      <c r="BX195">
        <v>1</v>
      </c>
      <c r="BY195">
        <v>1</v>
      </c>
      <c r="BZ195">
        <v>2</v>
      </c>
      <c r="CA195">
        <v>2</v>
      </c>
      <c r="CB195">
        <v>2</v>
      </c>
      <c r="CC195">
        <v>2</v>
      </c>
      <c r="CD195">
        <v>2</v>
      </c>
      <c r="CE195">
        <v>2</v>
      </c>
      <c r="CF195">
        <v>2</v>
      </c>
      <c r="CG195">
        <v>2</v>
      </c>
      <c r="CH195">
        <v>2</v>
      </c>
      <c r="CI195">
        <v>2</v>
      </c>
      <c r="CJ195">
        <v>2</v>
      </c>
      <c r="CK195">
        <v>2</v>
      </c>
      <c r="CL195">
        <v>2</v>
      </c>
      <c r="CM195">
        <v>2</v>
      </c>
      <c r="CN195">
        <v>3</v>
      </c>
      <c r="CO195">
        <v>3</v>
      </c>
      <c r="CP195">
        <v>5</v>
      </c>
    </row>
    <row r="196" spans="2:94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  <c r="BW196">
        <v>28</v>
      </c>
      <c r="BX196">
        <v>31</v>
      </c>
      <c r="BY196">
        <v>39</v>
      </c>
      <c r="BZ196">
        <v>44</v>
      </c>
      <c r="CA196">
        <v>51</v>
      </c>
      <c r="CB196">
        <v>58</v>
      </c>
      <c r="CC196">
        <v>61</v>
      </c>
      <c r="CD196">
        <v>65</v>
      </c>
      <c r="CE196">
        <v>66</v>
      </c>
      <c r="CF196">
        <v>71</v>
      </c>
      <c r="CG196">
        <v>74</v>
      </c>
      <c r="CH196">
        <v>80</v>
      </c>
      <c r="CI196">
        <v>85</v>
      </c>
      <c r="CJ196">
        <v>94</v>
      </c>
      <c r="CK196">
        <v>99</v>
      </c>
      <c r="CL196">
        <v>103</v>
      </c>
      <c r="CM196">
        <v>110</v>
      </c>
      <c r="CN196">
        <v>117</v>
      </c>
      <c r="CO196">
        <v>122</v>
      </c>
      <c r="CP196">
        <v>125</v>
      </c>
    </row>
    <row r="197" spans="2:94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</row>
    <row r="198" spans="2:94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  <c r="BW198">
        <v>3</v>
      </c>
      <c r="BX198">
        <v>4</v>
      </c>
      <c r="BY198">
        <v>5</v>
      </c>
      <c r="BZ198">
        <v>6</v>
      </c>
      <c r="CA198">
        <v>6</v>
      </c>
      <c r="CB198">
        <v>6</v>
      </c>
      <c r="CC198">
        <v>6</v>
      </c>
      <c r="CD198">
        <v>6</v>
      </c>
      <c r="CE198">
        <v>6</v>
      </c>
      <c r="CF198">
        <v>7</v>
      </c>
      <c r="CG198">
        <v>8</v>
      </c>
      <c r="CH198">
        <v>8</v>
      </c>
      <c r="CI198">
        <v>9</v>
      </c>
      <c r="CJ198">
        <v>10</v>
      </c>
      <c r="CK198">
        <v>10</v>
      </c>
      <c r="CL198">
        <v>10</v>
      </c>
      <c r="CM198">
        <v>11</v>
      </c>
      <c r="CN198">
        <v>11</v>
      </c>
      <c r="CO198">
        <v>11</v>
      </c>
      <c r="CP198">
        <v>11</v>
      </c>
    </row>
    <row r="199" spans="2:94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1</v>
      </c>
      <c r="BY199">
        <v>1</v>
      </c>
      <c r="BZ199">
        <v>1</v>
      </c>
      <c r="CA199">
        <v>1</v>
      </c>
      <c r="CB199">
        <v>2</v>
      </c>
      <c r="CC199">
        <v>2</v>
      </c>
      <c r="CD199">
        <v>2</v>
      </c>
      <c r="CE199">
        <v>2</v>
      </c>
      <c r="CF199">
        <v>2</v>
      </c>
      <c r="CG199">
        <v>2</v>
      </c>
      <c r="CH199">
        <v>2</v>
      </c>
      <c r="CI199">
        <v>2</v>
      </c>
      <c r="CJ199">
        <v>2</v>
      </c>
      <c r="CK199">
        <v>6</v>
      </c>
      <c r="CL199">
        <v>8</v>
      </c>
      <c r="CM199">
        <v>9</v>
      </c>
      <c r="CN199">
        <v>11</v>
      </c>
      <c r="CO199">
        <v>12</v>
      </c>
      <c r="CP199">
        <v>13</v>
      </c>
    </row>
    <row r="200" spans="2:94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  <c r="BW200">
        <v>15</v>
      </c>
      <c r="BX200">
        <v>17</v>
      </c>
      <c r="BY200">
        <v>20</v>
      </c>
      <c r="BZ200">
        <v>22</v>
      </c>
      <c r="CA200">
        <v>28</v>
      </c>
      <c r="CB200">
        <v>30</v>
      </c>
      <c r="CC200">
        <v>36</v>
      </c>
      <c r="CD200">
        <v>40</v>
      </c>
      <c r="CE200">
        <v>43</v>
      </c>
      <c r="CF200">
        <v>45</v>
      </c>
      <c r="CG200">
        <v>50</v>
      </c>
      <c r="CH200">
        <v>53</v>
      </c>
      <c r="CI200">
        <v>55</v>
      </c>
      <c r="CJ200">
        <v>56</v>
      </c>
      <c r="CK200">
        <v>61</v>
      </c>
      <c r="CL200">
        <v>61</v>
      </c>
      <c r="CM200">
        <v>66</v>
      </c>
      <c r="CN200">
        <v>70</v>
      </c>
      <c r="CO200">
        <v>74</v>
      </c>
      <c r="CP200">
        <v>77</v>
      </c>
    </row>
    <row r="201" spans="2:94" x14ac:dyDescent="0.3">
      <c r="B201" t="s">
        <v>469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1</v>
      </c>
      <c r="CE201">
        <v>1</v>
      </c>
      <c r="CF201">
        <v>1</v>
      </c>
      <c r="CG201">
        <v>1</v>
      </c>
      <c r="CH201">
        <v>1</v>
      </c>
      <c r="CI201">
        <v>2</v>
      </c>
      <c r="CJ201">
        <v>2</v>
      </c>
      <c r="CK201">
        <v>5</v>
      </c>
      <c r="CL201">
        <v>5</v>
      </c>
      <c r="CM201">
        <v>6</v>
      </c>
      <c r="CN201">
        <v>7</v>
      </c>
      <c r="CO201">
        <v>7</v>
      </c>
      <c r="CP201">
        <v>8</v>
      </c>
    </row>
    <row r="202" spans="2:94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  <c r="BW202">
        <v>5</v>
      </c>
      <c r="BX202">
        <v>5</v>
      </c>
      <c r="BY202">
        <v>9</v>
      </c>
      <c r="BZ202">
        <v>9</v>
      </c>
      <c r="CA202">
        <v>11</v>
      </c>
      <c r="CB202">
        <v>12</v>
      </c>
      <c r="CC202">
        <v>13</v>
      </c>
      <c r="CD202">
        <v>18</v>
      </c>
      <c r="CE202">
        <v>18</v>
      </c>
      <c r="CF202">
        <v>24</v>
      </c>
      <c r="CG202">
        <v>25</v>
      </c>
      <c r="CH202">
        <v>25</v>
      </c>
      <c r="CI202">
        <v>27</v>
      </c>
      <c r="CJ202">
        <v>27</v>
      </c>
      <c r="CK202">
        <v>34</v>
      </c>
      <c r="CL202">
        <v>48</v>
      </c>
      <c r="CM202">
        <v>50</v>
      </c>
      <c r="CN202">
        <v>52</v>
      </c>
      <c r="CO202">
        <v>54</v>
      </c>
      <c r="CP202">
        <v>58</v>
      </c>
    </row>
    <row r="203" spans="2:94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  <c r="BW203">
        <v>9387</v>
      </c>
      <c r="BX203">
        <v>10348</v>
      </c>
      <c r="BY203">
        <v>11198</v>
      </c>
      <c r="BZ203">
        <v>11947</v>
      </c>
      <c r="CA203">
        <v>12641</v>
      </c>
      <c r="CB203">
        <v>13341</v>
      </c>
      <c r="CC203">
        <v>14045</v>
      </c>
      <c r="CD203">
        <v>14792</v>
      </c>
      <c r="CE203">
        <v>15447</v>
      </c>
      <c r="CF203">
        <v>16081</v>
      </c>
      <c r="CG203">
        <v>16606</v>
      </c>
      <c r="CH203">
        <v>17209</v>
      </c>
      <c r="CI203">
        <v>17756</v>
      </c>
      <c r="CJ203">
        <v>18056</v>
      </c>
      <c r="CK203">
        <v>18708</v>
      </c>
      <c r="CL203">
        <v>19315</v>
      </c>
      <c r="CM203">
        <v>20002</v>
      </c>
      <c r="CN203">
        <v>20043</v>
      </c>
      <c r="CO203">
        <v>20453</v>
      </c>
      <c r="CP203">
        <v>20852</v>
      </c>
    </row>
    <row r="204" spans="2:94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  <c r="BW204">
        <v>3</v>
      </c>
      <c r="BX204">
        <v>4</v>
      </c>
      <c r="BY204">
        <v>4</v>
      </c>
      <c r="BZ204">
        <v>5</v>
      </c>
      <c r="CA204">
        <v>5</v>
      </c>
      <c r="CB204">
        <v>5</v>
      </c>
      <c r="CC204">
        <v>6</v>
      </c>
      <c r="CD204">
        <v>7</v>
      </c>
      <c r="CE204">
        <v>7</v>
      </c>
      <c r="CF204">
        <v>7</v>
      </c>
      <c r="CG204">
        <v>7</v>
      </c>
      <c r="CH204">
        <v>7</v>
      </c>
      <c r="CI204">
        <v>7</v>
      </c>
      <c r="CJ204">
        <v>7</v>
      </c>
      <c r="CK204">
        <v>7</v>
      </c>
      <c r="CL204">
        <v>7</v>
      </c>
      <c r="CM204">
        <v>7</v>
      </c>
      <c r="CN204">
        <v>7</v>
      </c>
      <c r="CO204">
        <v>7</v>
      </c>
      <c r="CP204">
        <v>7</v>
      </c>
    </row>
    <row r="205" spans="2:94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  <c r="BW205">
        <v>2</v>
      </c>
      <c r="BX205">
        <v>2</v>
      </c>
      <c r="BY205">
        <v>2</v>
      </c>
      <c r="BZ205">
        <v>2</v>
      </c>
      <c r="CA205">
        <v>2</v>
      </c>
      <c r="CB205">
        <v>2</v>
      </c>
      <c r="CC205">
        <v>2</v>
      </c>
      <c r="CD205">
        <v>2</v>
      </c>
      <c r="CE205">
        <v>2</v>
      </c>
      <c r="CF205">
        <v>2</v>
      </c>
      <c r="CG205">
        <v>2</v>
      </c>
      <c r="CH205">
        <v>2</v>
      </c>
      <c r="CI205">
        <v>4</v>
      </c>
      <c r="CJ205">
        <v>5</v>
      </c>
      <c r="CK205">
        <v>5</v>
      </c>
      <c r="CL205">
        <v>5</v>
      </c>
      <c r="CM205">
        <v>6</v>
      </c>
      <c r="CN205">
        <v>10</v>
      </c>
      <c r="CO205">
        <v>10</v>
      </c>
      <c r="CP205">
        <v>12</v>
      </c>
    </row>
    <row r="206" spans="2:94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1</v>
      </c>
      <c r="BZ206">
        <v>1</v>
      </c>
      <c r="CA206">
        <v>1</v>
      </c>
      <c r="CB206">
        <v>1</v>
      </c>
      <c r="CC206">
        <v>1</v>
      </c>
      <c r="CD206">
        <v>1</v>
      </c>
      <c r="CE206">
        <v>1</v>
      </c>
      <c r="CF206">
        <v>1</v>
      </c>
      <c r="CG206">
        <v>1</v>
      </c>
      <c r="CH206">
        <v>1</v>
      </c>
      <c r="CI206">
        <v>1</v>
      </c>
      <c r="CJ206">
        <v>1</v>
      </c>
      <c r="CK206">
        <v>1</v>
      </c>
      <c r="CL206">
        <v>1</v>
      </c>
      <c r="CM206">
        <v>1</v>
      </c>
      <c r="CN206">
        <v>1</v>
      </c>
      <c r="CO206">
        <v>1</v>
      </c>
      <c r="CP206">
        <v>1</v>
      </c>
    </row>
    <row r="207" spans="2:94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  <c r="BW207">
        <v>239</v>
      </c>
      <c r="BX207">
        <v>308</v>
      </c>
      <c r="BY207">
        <v>358</v>
      </c>
      <c r="BZ207">
        <v>373</v>
      </c>
      <c r="CA207">
        <v>401</v>
      </c>
      <c r="CB207">
        <v>477</v>
      </c>
      <c r="CC207">
        <v>591</v>
      </c>
      <c r="CD207">
        <v>687</v>
      </c>
      <c r="CE207">
        <v>793</v>
      </c>
      <c r="CF207">
        <v>870</v>
      </c>
      <c r="CG207">
        <v>887</v>
      </c>
      <c r="CH207">
        <v>899</v>
      </c>
      <c r="CI207">
        <v>919</v>
      </c>
      <c r="CJ207">
        <v>1033</v>
      </c>
      <c r="CK207">
        <v>1203</v>
      </c>
      <c r="CL207">
        <v>1333</v>
      </c>
      <c r="CM207">
        <v>1400</v>
      </c>
      <c r="CN207">
        <v>1511</v>
      </c>
      <c r="CO207">
        <v>1540</v>
      </c>
      <c r="CP207">
        <v>1580</v>
      </c>
    </row>
    <row r="208" spans="2:94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  <c r="BW208">
        <v>488</v>
      </c>
      <c r="BX208">
        <v>536</v>
      </c>
      <c r="BY208">
        <v>591</v>
      </c>
      <c r="BZ208">
        <v>666</v>
      </c>
      <c r="CA208">
        <v>715</v>
      </c>
      <c r="CB208">
        <v>765</v>
      </c>
      <c r="CC208">
        <v>821</v>
      </c>
      <c r="CD208">
        <v>895</v>
      </c>
      <c r="CE208">
        <v>948</v>
      </c>
      <c r="CF208">
        <v>1002</v>
      </c>
      <c r="CG208">
        <v>1036</v>
      </c>
      <c r="CH208">
        <v>1106</v>
      </c>
      <c r="CI208">
        <v>1138</v>
      </c>
      <c r="CJ208">
        <v>1174</v>
      </c>
      <c r="CK208">
        <v>1239</v>
      </c>
      <c r="CL208">
        <v>1281</v>
      </c>
      <c r="CM208">
        <v>1327</v>
      </c>
      <c r="CN208">
        <v>1368</v>
      </c>
      <c r="CO208">
        <v>1393</v>
      </c>
      <c r="CP208">
        <v>1429</v>
      </c>
    </row>
    <row r="209" spans="1:94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  <c r="BW209">
        <v>5</v>
      </c>
      <c r="BX209">
        <v>5</v>
      </c>
      <c r="BY209">
        <v>5</v>
      </c>
      <c r="BZ209">
        <v>5</v>
      </c>
      <c r="CA209">
        <v>5</v>
      </c>
      <c r="CB209">
        <v>5</v>
      </c>
      <c r="CC209">
        <v>5</v>
      </c>
      <c r="CD209">
        <v>5</v>
      </c>
      <c r="CE209">
        <v>5</v>
      </c>
      <c r="CF209">
        <v>6</v>
      </c>
      <c r="CG209">
        <v>6</v>
      </c>
      <c r="CH209">
        <v>6</v>
      </c>
      <c r="CI209">
        <v>6</v>
      </c>
      <c r="CJ209">
        <v>6</v>
      </c>
      <c r="CK209">
        <v>6</v>
      </c>
      <c r="CL209">
        <v>6</v>
      </c>
      <c r="CM209">
        <v>6</v>
      </c>
      <c r="CN209">
        <v>6</v>
      </c>
      <c r="CO209">
        <v>6</v>
      </c>
      <c r="CP209">
        <v>6</v>
      </c>
    </row>
    <row r="210" spans="1:94" x14ac:dyDescent="0.3">
      <c r="B210" t="s">
        <v>470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  <c r="BW210">
        <v>1</v>
      </c>
      <c r="BX210">
        <v>1</v>
      </c>
      <c r="BY210">
        <v>1</v>
      </c>
      <c r="BZ210">
        <v>1</v>
      </c>
      <c r="CA210">
        <v>1</v>
      </c>
      <c r="CB210">
        <v>1</v>
      </c>
      <c r="CC210">
        <v>1</v>
      </c>
      <c r="CD210">
        <v>1</v>
      </c>
      <c r="CE210">
        <v>1</v>
      </c>
      <c r="CF210">
        <v>3</v>
      </c>
      <c r="CG210">
        <v>3</v>
      </c>
      <c r="CH210">
        <v>3</v>
      </c>
      <c r="CI210">
        <v>3</v>
      </c>
      <c r="CJ210">
        <v>3</v>
      </c>
      <c r="CK210">
        <v>4</v>
      </c>
      <c r="CL210">
        <v>4</v>
      </c>
      <c r="CM210">
        <v>5</v>
      </c>
      <c r="CN210">
        <v>5</v>
      </c>
      <c r="CO210">
        <v>7</v>
      </c>
      <c r="CP210">
        <v>10</v>
      </c>
    </row>
    <row r="211" spans="1:94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  <c r="BW211">
        <v>12</v>
      </c>
      <c r="BX211">
        <v>15</v>
      </c>
      <c r="BY211">
        <v>19</v>
      </c>
      <c r="BZ211">
        <v>20</v>
      </c>
      <c r="CA211">
        <v>23</v>
      </c>
      <c r="CB211">
        <v>26</v>
      </c>
      <c r="CC211">
        <v>27</v>
      </c>
      <c r="CD211">
        <v>30</v>
      </c>
      <c r="CE211">
        <v>32</v>
      </c>
      <c r="CF211">
        <v>33</v>
      </c>
      <c r="CG211">
        <v>35</v>
      </c>
      <c r="CH211">
        <v>38</v>
      </c>
      <c r="CI211">
        <v>40</v>
      </c>
      <c r="CJ211">
        <v>41</v>
      </c>
      <c r="CK211">
        <v>43</v>
      </c>
      <c r="CL211">
        <v>46</v>
      </c>
      <c r="CM211">
        <v>47</v>
      </c>
      <c r="CN211">
        <v>47</v>
      </c>
      <c r="CO211">
        <v>47</v>
      </c>
      <c r="CP211">
        <v>47</v>
      </c>
    </row>
    <row r="212" spans="1:94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2</v>
      </c>
      <c r="BX212">
        <v>2</v>
      </c>
      <c r="BY212">
        <v>3</v>
      </c>
      <c r="BZ212">
        <v>3</v>
      </c>
      <c r="CA212">
        <v>3</v>
      </c>
      <c r="CB212">
        <v>3</v>
      </c>
      <c r="CC212">
        <v>3</v>
      </c>
      <c r="CD212">
        <v>3</v>
      </c>
      <c r="CE212">
        <v>3</v>
      </c>
      <c r="CF212">
        <v>3</v>
      </c>
      <c r="CG212">
        <v>3</v>
      </c>
      <c r="CH212">
        <v>3</v>
      </c>
      <c r="CI212">
        <v>3</v>
      </c>
      <c r="CJ212">
        <v>3</v>
      </c>
      <c r="CK212">
        <v>3</v>
      </c>
      <c r="CL212">
        <v>5</v>
      </c>
      <c r="CM212">
        <v>5</v>
      </c>
      <c r="CN212">
        <v>5</v>
      </c>
      <c r="CO212">
        <v>5</v>
      </c>
      <c r="CP212">
        <v>6</v>
      </c>
    </row>
    <row r="213" spans="1:94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  <c r="BW213">
        <v>5</v>
      </c>
      <c r="BX213">
        <v>5</v>
      </c>
      <c r="BY213">
        <v>6</v>
      </c>
      <c r="BZ213">
        <v>6</v>
      </c>
      <c r="CA213">
        <v>7</v>
      </c>
      <c r="CB213">
        <v>8</v>
      </c>
      <c r="CC213">
        <v>8</v>
      </c>
      <c r="CD213">
        <v>8</v>
      </c>
      <c r="CE213">
        <v>8</v>
      </c>
      <c r="CF213">
        <v>8</v>
      </c>
      <c r="CG213">
        <v>8</v>
      </c>
      <c r="CH213">
        <v>8</v>
      </c>
      <c r="CI213">
        <v>8</v>
      </c>
      <c r="CJ213">
        <v>8</v>
      </c>
      <c r="CK213">
        <v>8</v>
      </c>
      <c r="CL213">
        <v>8</v>
      </c>
      <c r="CM213">
        <v>8</v>
      </c>
      <c r="CN213">
        <v>8</v>
      </c>
      <c r="CO213">
        <v>8</v>
      </c>
      <c r="CP213">
        <v>8</v>
      </c>
    </row>
    <row r="214" spans="1:94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  <c r="BW214">
        <v>12</v>
      </c>
      <c r="BX214">
        <v>14</v>
      </c>
      <c r="BY214">
        <v>18</v>
      </c>
      <c r="BZ214">
        <v>18</v>
      </c>
      <c r="CA214">
        <v>22</v>
      </c>
      <c r="CB214">
        <v>22</v>
      </c>
      <c r="CC214">
        <v>23</v>
      </c>
      <c r="CD214">
        <v>24</v>
      </c>
      <c r="CE214">
        <v>25</v>
      </c>
      <c r="CF214">
        <v>25</v>
      </c>
      <c r="CG214">
        <v>28</v>
      </c>
      <c r="CH214">
        <v>31</v>
      </c>
      <c r="CI214">
        <v>34</v>
      </c>
      <c r="CJ214">
        <v>34</v>
      </c>
      <c r="CK214">
        <v>35</v>
      </c>
      <c r="CL214">
        <v>37</v>
      </c>
      <c r="CM214">
        <v>37</v>
      </c>
      <c r="CN214">
        <v>37</v>
      </c>
      <c r="CO214">
        <v>38</v>
      </c>
      <c r="CP214">
        <v>38</v>
      </c>
    </row>
    <row r="215" spans="1:94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  <c r="BW215">
        <v>277</v>
      </c>
      <c r="BX215">
        <v>356</v>
      </c>
      <c r="BY215">
        <v>425</v>
      </c>
      <c r="BZ215">
        <v>501</v>
      </c>
      <c r="CA215">
        <v>574</v>
      </c>
      <c r="CB215">
        <v>649</v>
      </c>
      <c r="CC215">
        <v>725</v>
      </c>
      <c r="CD215">
        <v>812</v>
      </c>
      <c r="CE215">
        <v>908</v>
      </c>
      <c r="CF215">
        <v>1006</v>
      </c>
      <c r="CG215">
        <v>1101</v>
      </c>
      <c r="CH215">
        <v>1198</v>
      </c>
      <c r="CI215">
        <v>1296</v>
      </c>
      <c r="CJ215">
        <v>1403</v>
      </c>
      <c r="CK215">
        <v>1518</v>
      </c>
      <c r="CL215">
        <v>1643</v>
      </c>
      <c r="CM215">
        <v>1769</v>
      </c>
      <c r="CN215">
        <v>1890</v>
      </c>
      <c r="CO215">
        <v>2017</v>
      </c>
      <c r="CP215">
        <v>2140</v>
      </c>
    </row>
    <row r="216" spans="1:94" x14ac:dyDescent="0.3">
      <c r="B216" t="s">
        <v>549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</row>
    <row r="217" spans="1:94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  <c r="BW217">
        <v>20</v>
      </c>
      <c r="BX217">
        <v>22</v>
      </c>
      <c r="BY217">
        <v>27</v>
      </c>
      <c r="BZ217">
        <v>32</v>
      </c>
      <c r="CA217">
        <v>37</v>
      </c>
      <c r="CB217">
        <v>38</v>
      </c>
      <c r="CC217">
        <v>45</v>
      </c>
      <c r="CD217">
        <v>52</v>
      </c>
      <c r="CE217">
        <v>57</v>
      </c>
      <c r="CF217">
        <v>69</v>
      </c>
      <c r="CG217">
        <v>73</v>
      </c>
      <c r="CH217">
        <v>83</v>
      </c>
      <c r="CI217">
        <v>93</v>
      </c>
      <c r="CJ217">
        <v>98</v>
      </c>
      <c r="CK217">
        <v>108</v>
      </c>
      <c r="CL217">
        <v>116</v>
      </c>
      <c r="CM217">
        <v>125</v>
      </c>
      <c r="CN217">
        <v>133</v>
      </c>
      <c r="CO217">
        <v>141</v>
      </c>
      <c r="CP217">
        <v>151</v>
      </c>
    </row>
    <row r="218" spans="1:94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  <c r="BW218">
        <v>8</v>
      </c>
      <c r="BX218">
        <v>8</v>
      </c>
      <c r="BY218">
        <v>9</v>
      </c>
      <c r="BZ218">
        <v>10</v>
      </c>
      <c r="CA218">
        <v>10</v>
      </c>
      <c r="CB218">
        <v>11</v>
      </c>
      <c r="CC218">
        <v>12</v>
      </c>
      <c r="CD218">
        <v>12</v>
      </c>
      <c r="CE218">
        <v>14</v>
      </c>
      <c r="CF218">
        <v>16</v>
      </c>
      <c r="CG218">
        <v>20</v>
      </c>
      <c r="CH218">
        <v>22</v>
      </c>
      <c r="CI218">
        <v>25</v>
      </c>
      <c r="CJ218">
        <v>28</v>
      </c>
      <c r="CK218">
        <v>33</v>
      </c>
      <c r="CL218">
        <v>35</v>
      </c>
      <c r="CM218">
        <v>37</v>
      </c>
      <c r="CN218">
        <v>37</v>
      </c>
      <c r="CO218">
        <v>41</v>
      </c>
      <c r="CP218">
        <v>43</v>
      </c>
    </row>
    <row r="219" spans="1:94" x14ac:dyDescent="0.3">
      <c r="A219" t="s">
        <v>515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2</v>
      </c>
      <c r="CC219">
        <v>2</v>
      </c>
      <c r="CD219">
        <v>3</v>
      </c>
      <c r="CE219">
        <v>4</v>
      </c>
      <c r="CF219">
        <v>4</v>
      </c>
      <c r="CG219">
        <v>4</v>
      </c>
      <c r="CH219">
        <v>4</v>
      </c>
      <c r="CI219">
        <v>5</v>
      </c>
      <c r="CJ219">
        <v>5</v>
      </c>
      <c r="CK219">
        <v>5</v>
      </c>
      <c r="CL219">
        <v>5</v>
      </c>
      <c r="CM219">
        <v>5</v>
      </c>
      <c r="CN219">
        <v>5</v>
      </c>
      <c r="CO219">
        <v>5</v>
      </c>
      <c r="CP219">
        <v>5</v>
      </c>
    </row>
    <row r="220" spans="1:94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  <c r="BZ220">
        <v>1</v>
      </c>
      <c r="CA220">
        <v>1</v>
      </c>
      <c r="CB220">
        <v>1</v>
      </c>
      <c r="CC220">
        <v>1</v>
      </c>
      <c r="CD220">
        <v>1</v>
      </c>
      <c r="CE220">
        <v>1</v>
      </c>
      <c r="CF220">
        <v>1</v>
      </c>
      <c r="CG220">
        <v>1</v>
      </c>
      <c r="CH220">
        <v>1</v>
      </c>
      <c r="CI220">
        <v>1</v>
      </c>
      <c r="CJ220">
        <v>1</v>
      </c>
      <c r="CK220">
        <v>1</v>
      </c>
      <c r="CL220">
        <v>1</v>
      </c>
      <c r="CM220">
        <v>1</v>
      </c>
      <c r="CN220">
        <v>1</v>
      </c>
      <c r="CO220">
        <v>1</v>
      </c>
      <c r="CP220">
        <v>1</v>
      </c>
    </row>
    <row r="221" spans="1:94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  <c r="BW221">
        <v>3</v>
      </c>
      <c r="BX221">
        <v>3</v>
      </c>
      <c r="BY221">
        <v>4</v>
      </c>
      <c r="BZ221">
        <v>5</v>
      </c>
      <c r="CA221">
        <v>6</v>
      </c>
      <c r="CB221">
        <v>7</v>
      </c>
      <c r="CC221">
        <v>7</v>
      </c>
      <c r="CD221">
        <v>8</v>
      </c>
      <c r="CE221">
        <v>8</v>
      </c>
      <c r="CF221">
        <v>9</v>
      </c>
      <c r="CG221">
        <v>9</v>
      </c>
      <c r="CH221">
        <v>9</v>
      </c>
      <c r="CI221">
        <v>9</v>
      </c>
      <c r="CJ221">
        <v>13</v>
      </c>
      <c r="CK221">
        <v>15</v>
      </c>
      <c r="CL221">
        <v>19</v>
      </c>
      <c r="CM221">
        <v>20</v>
      </c>
      <c r="CN221">
        <v>21</v>
      </c>
      <c r="CO221">
        <v>21</v>
      </c>
      <c r="CP221">
        <v>24</v>
      </c>
    </row>
    <row r="222" spans="1:94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</row>
    <row r="223" spans="1:94" x14ac:dyDescent="0.3">
      <c r="A223" t="s">
        <v>529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1</v>
      </c>
      <c r="BX223">
        <v>1</v>
      </c>
      <c r="BY223">
        <v>1</v>
      </c>
      <c r="BZ223">
        <v>1</v>
      </c>
      <c r="CA223">
        <v>1</v>
      </c>
      <c r="CB223">
        <v>1</v>
      </c>
      <c r="CC223">
        <v>1</v>
      </c>
      <c r="CD223">
        <v>1</v>
      </c>
      <c r="CE223">
        <v>1</v>
      </c>
      <c r="CF223">
        <v>1</v>
      </c>
      <c r="CG223">
        <v>2</v>
      </c>
      <c r="CH223">
        <v>2</v>
      </c>
      <c r="CI223">
        <v>2</v>
      </c>
      <c r="CJ223">
        <v>2</v>
      </c>
      <c r="CK223">
        <v>4</v>
      </c>
      <c r="CL223">
        <v>4</v>
      </c>
      <c r="CM223">
        <v>4</v>
      </c>
      <c r="CN223">
        <v>6</v>
      </c>
      <c r="CO223">
        <v>6</v>
      </c>
      <c r="CP223">
        <v>9</v>
      </c>
    </row>
    <row r="224" spans="1:94" x14ac:dyDescent="0.3">
      <c r="A224" t="s">
        <v>484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</row>
    <row r="225" spans="1:94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  <c r="BW225">
        <v>2352</v>
      </c>
      <c r="BX225">
        <v>2921</v>
      </c>
      <c r="BY225">
        <v>3605</v>
      </c>
      <c r="BZ225">
        <v>4313</v>
      </c>
      <c r="CA225">
        <v>4934</v>
      </c>
      <c r="CB225">
        <v>5373</v>
      </c>
      <c r="CC225">
        <v>6159</v>
      </c>
      <c r="CD225">
        <v>7097</v>
      </c>
      <c r="CE225">
        <v>7978</v>
      </c>
      <c r="CF225">
        <v>8958</v>
      </c>
      <c r="CG225">
        <v>9875</v>
      </c>
      <c r="CH225">
        <v>10612</v>
      </c>
      <c r="CI225">
        <v>11329</v>
      </c>
      <c r="CJ225">
        <v>12107</v>
      </c>
      <c r="CK225">
        <v>12868</v>
      </c>
      <c r="CL225">
        <v>13729</v>
      </c>
      <c r="CM225">
        <v>14576</v>
      </c>
      <c r="CN225">
        <v>15464</v>
      </c>
      <c r="CO225">
        <v>16060</v>
      </c>
      <c r="CP225">
        <v>16509</v>
      </c>
    </row>
    <row r="226" spans="1:94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  <c r="BW226">
        <v>2</v>
      </c>
      <c r="BX226">
        <v>4</v>
      </c>
      <c r="BY226">
        <v>4</v>
      </c>
      <c r="BZ226">
        <v>5</v>
      </c>
      <c r="CA226">
        <v>5</v>
      </c>
      <c r="CB226">
        <v>6</v>
      </c>
      <c r="CC226">
        <v>7</v>
      </c>
      <c r="CD226">
        <v>7</v>
      </c>
      <c r="CE226">
        <v>7</v>
      </c>
      <c r="CF226">
        <v>7</v>
      </c>
      <c r="CG226">
        <v>7</v>
      </c>
      <c r="CH226">
        <v>7</v>
      </c>
      <c r="CI226">
        <v>8</v>
      </c>
      <c r="CJ226">
        <v>8</v>
      </c>
      <c r="CK226">
        <v>8</v>
      </c>
      <c r="CL226">
        <v>9</v>
      </c>
      <c r="CM226">
        <v>9</v>
      </c>
      <c r="CN226">
        <v>9</v>
      </c>
      <c r="CO226">
        <v>10</v>
      </c>
      <c r="CP226">
        <v>10</v>
      </c>
    </row>
    <row r="227" spans="1:94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3873</v>
      </c>
      <c r="BW227">
        <v>4757</v>
      </c>
      <c r="BX227">
        <v>5926</v>
      </c>
      <c r="BY227">
        <v>7087</v>
      </c>
      <c r="BZ227">
        <v>8407</v>
      </c>
      <c r="CA227">
        <v>9619</v>
      </c>
      <c r="CB227">
        <v>10783</v>
      </c>
      <c r="CC227">
        <v>12794</v>
      </c>
      <c r="CD227">
        <v>14695</v>
      </c>
      <c r="CE227">
        <v>16544</v>
      </c>
      <c r="CF227">
        <v>18586</v>
      </c>
      <c r="CG227">
        <v>20462</v>
      </c>
      <c r="CH227">
        <v>22019</v>
      </c>
      <c r="CI227">
        <v>23528</v>
      </c>
      <c r="CJ227">
        <v>25831</v>
      </c>
      <c r="CK227">
        <v>28325</v>
      </c>
      <c r="CL227">
        <v>32916</v>
      </c>
      <c r="CM227">
        <v>36773</v>
      </c>
      <c r="CN227">
        <v>38664</v>
      </c>
      <c r="CO227">
        <v>40661</v>
      </c>
      <c r="CP227">
        <v>42094</v>
      </c>
    </row>
    <row r="228" spans="1:94" x14ac:dyDescent="0.3">
      <c r="B228" t="s">
        <v>462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  <c r="BW228">
        <v>2</v>
      </c>
      <c r="BX228">
        <v>2</v>
      </c>
      <c r="BY228">
        <v>2</v>
      </c>
      <c r="BZ228">
        <v>2</v>
      </c>
      <c r="CA228">
        <v>2</v>
      </c>
      <c r="CB228">
        <v>2</v>
      </c>
      <c r="CC228">
        <v>2</v>
      </c>
      <c r="CD228">
        <v>3</v>
      </c>
      <c r="CE228">
        <v>3</v>
      </c>
      <c r="CF228">
        <v>3</v>
      </c>
      <c r="CG228">
        <v>4</v>
      </c>
      <c r="CH228">
        <v>4</v>
      </c>
      <c r="CI228">
        <v>4</v>
      </c>
      <c r="CJ228">
        <v>4</v>
      </c>
      <c r="CK228">
        <v>4</v>
      </c>
      <c r="CL228">
        <v>4</v>
      </c>
      <c r="CM228">
        <v>4</v>
      </c>
      <c r="CN228">
        <v>5</v>
      </c>
      <c r="CO228">
        <v>5</v>
      </c>
      <c r="CP228">
        <v>5</v>
      </c>
    </row>
    <row r="229" spans="1:94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  <c r="BW229">
        <v>3</v>
      </c>
      <c r="BX229">
        <v>5</v>
      </c>
      <c r="BY229">
        <v>7</v>
      </c>
      <c r="BZ229">
        <v>7</v>
      </c>
      <c r="CA229">
        <v>7</v>
      </c>
      <c r="CB229">
        <v>7</v>
      </c>
      <c r="CC229">
        <v>7</v>
      </c>
      <c r="CD229">
        <v>9</v>
      </c>
      <c r="CE229">
        <v>9</v>
      </c>
      <c r="CF229">
        <v>9</v>
      </c>
      <c r="CG229">
        <v>9</v>
      </c>
      <c r="CH229">
        <v>9</v>
      </c>
      <c r="CI229">
        <v>9</v>
      </c>
      <c r="CJ229">
        <v>9</v>
      </c>
      <c r="CK229">
        <v>9</v>
      </c>
      <c r="CL229">
        <v>9</v>
      </c>
      <c r="CM229">
        <v>9</v>
      </c>
      <c r="CN229">
        <v>9</v>
      </c>
      <c r="CO229">
        <v>9</v>
      </c>
      <c r="CP229">
        <v>9</v>
      </c>
    </row>
    <row r="230" spans="1:94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</row>
    <row r="231" spans="1:94" x14ac:dyDescent="0.3">
      <c r="B231" t="s">
        <v>478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1</v>
      </c>
      <c r="BY231">
        <v>1</v>
      </c>
      <c r="BZ231">
        <v>1</v>
      </c>
      <c r="CA231">
        <v>1</v>
      </c>
      <c r="CB231">
        <v>1</v>
      </c>
      <c r="CC231">
        <v>1</v>
      </c>
      <c r="CD231">
        <v>1</v>
      </c>
      <c r="CE231">
        <v>1</v>
      </c>
      <c r="CF231">
        <v>2</v>
      </c>
      <c r="CG231">
        <v>2</v>
      </c>
      <c r="CH231">
        <v>2</v>
      </c>
      <c r="CI231">
        <v>2</v>
      </c>
      <c r="CJ231">
        <v>2</v>
      </c>
      <c r="CK231">
        <v>2</v>
      </c>
      <c r="CL231">
        <v>2</v>
      </c>
      <c r="CM231">
        <v>2</v>
      </c>
      <c r="CN231">
        <v>2</v>
      </c>
      <c r="CO231">
        <v>3</v>
      </c>
      <c r="CP231">
        <v>3</v>
      </c>
    </row>
    <row r="232" spans="1:94" x14ac:dyDescent="0.3">
      <c r="B232" t="s">
        <v>530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  <c r="BZ232">
        <v>1</v>
      </c>
      <c r="CA232">
        <v>1</v>
      </c>
      <c r="CB232">
        <v>1</v>
      </c>
      <c r="CC232">
        <v>2</v>
      </c>
      <c r="CD232">
        <v>3</v>
      </c>
      <c r="CE232">
        <v>3</v>
      </c>
      <c r="CF232">
        <v>3</v>
      </c>
      <c r="CG232">
        <v>3</v>
      </c>
      <c r="CH232">
        <v>3</v>
      </c>
      <c r="CI232">
        <v>3</v>
      </c>
      <c r="CJ232">
        <v>3</v>
      </c>
      <c r="CK232">
        <v>3</v>
      </c>
      <c r="CL232">
        <v>3</v>
      </c>
      <c r="CM232">
        <v>3</v>
      </c>
      <c r="CN232">
        <v>3</v>
      </c>
      <c r="CO232">
        <v>3</v>
      </c>
      <c r="CP232">
        <v>3</v>
      </c>
    </row>
    <row r="233" spans="1:94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  <c r="BZ233">
        <v>1</v>
      </c>
      <c r="CA233">
        <v>1</v>
      </c>
      <c r="CB233">
        <v>1</v>
      </c>
      <c r="CC233">
        <v>1</v>
      </c>
      <c r="CD233">
        <v>1</v>
      </c>
      <c r="CE233">
        <v>1</v>
      </c>
      <c r="CF233">
        <v>1</v>
      </c>
      <c r="CG233">
        <v>1</v>
      </c>
      <c r="CH233">
        <v>1</v>
      </c>
      <c r="CI233">
        <v>-1</v>
      </c>
      <c r="CJ233">
        <v>-1</v>
      </c>
      <c r="CK233">
        <v>-1</v>
      </c>
      <c r="CL233">
        <v>-1</v>
      </c>
      <c r="CM233">
        <v>-1</v>
      </c>
      <c r="CN233">
        <v>-1</v>
      </c>
      <c r="CO233">
        <v>-1</v>
      </c>
      <c r="CP233">
        <v>-1</v>
      </c>
    </row>
    <row r="234" spans="1:94" x14ac:dyDescent="0.3">
      <c r="B234" t="s">
        <v>552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</row>
    <row r="235" spans="1:94" x14ac:dyDescent="0.3">
      <c r="B235" t="s">
        <v>553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</row>
    <row r="236" spans="1:94" x14ac:dyDescent="0.3">
      <c r="B236" t="s">
        <v>554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</row>
    <row r="237" spans="1:94" x14ac:dyDescent="0.3">
      <c r="B237" t="s">
        <v>555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  <c r="BW237">
        <v>2</v>
      </c>
      <c r="BX237">
        <v>2</v>
      </c>
      <c r="BY237">
        <v>2</v>
      </c>
      <c r="BZ237">
        <v>2</v>
      </c>
      <c r="CA237">
        <v>2</v>
      </c>
      <c r="CB237">
        <v>2</v>
      </c>
      <c r="CC237">
        <v>2</v>
      </c>
      <c r="CD237">
        <v>2</v>
      </c>
      <c r="CE237">
        <v>2</v>
      </c>
      <c r="CF237">
        <v>2</v>
      </c>
      <c r="CG237">
        <v>2</v>
      </c>
      <c r="CH237">
        <v>2</v>
      </c>
      <c r="CI237">
        <v>2</v>
      </c>
      <c r="CJ237">
        <v>2</v>
      </c>
      <c r="CK237">
        <v>2</v>
      </c>
      <c r="CL237">
        <v>2</v>
      </c>
      <c r="CM237">
        <v>2</v>
      </c>
      <c r="CN237">
        <v>2</v>
      </c>
      <c r="CO237">
        <v>3</v>
      </c>
      <c r="CP237">
        <v>3</v>
      </c>
    </row>
    <row r="238" spans="1:94" x14ac:dyDescent="0.3">
      <c r="B238" t="s">
        <v>556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</row>
    <row r="239" spans="1:94" x14ac:dyDescent="0.3">
      <c r="B239" t="s">
        <v>574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1</v>
      </c>
      <c r="CC239">
        <v>1</v>
      </c>
      <c r="CD239">
        <v>1</v>
      </c>
      <c r="CE239">
        <v>1</v>
      </c>
      <c r="CF239">
        <v>2</v>
      </c>
      <c r="CG239">
        <v>2</v>
      </c>
      <c r="CH239">
        <v>2</v>
      </c>
      <c r="CI239">
        <v>2</v>
      </c>
      <c r="CJ239">
        <v>2</v>
      </c>
      <c r="CK239">
        <v>2</v>
      </c>
      <c r="CL239">
        <v>2</v>
      </c>
      <c r="CM239">
        <v>2</v>
      </c>
      <c r="CN239">
        <v>2</v>
      </c>
      <c r="CO239">
        <v>2</v>
      </c>
      <c r="CP239">
        <v>2</v>
      </c>
    </row>
    <row r="240" spans="1:94" x14ac:dyDescent="0.3">
      <c r="A240" t="s">
        <v>501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</row>
    <row r="241" spans="1:94" x14ac:dyDescent="0.3">
      <c r="B241" t="s">
        <v>583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</row>
    <row r="242" spans="1:94" x14ac:dyDescent="0.3">
      <c r="B242" t="s">
        <v>584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1</v>
      </c>
      <c r="BY242">
        <v>1</v>
      </c>
      <c r="BZ242">
        <v>1</v>
      </c>
      <c r="CA242">
        <v>1</v>
      </c>
      <c r="CB242">
        <v>1</v>
      </c>
      <c r="CC242">
        <v>1</v>
      </c>
      <c r="CD242">
        <v>1</v>
      </c>
      <c r="CE242">
        <v>1</v>
      </c>
      <c r="CF242">
        <v>1</v>
      </c>
      <c r="CG242">
        <v>1</v>
      </c>
      <c r="CH242">
        <v>1</v>
      </c>
      <c r="CI242">
        <v>1</v>
      </c>
      <c r="CJ242">
        <v>1</v>
      </c>
      <c r="CK242">
        <v>1</v>
      </c>
      <c r="CL242">
        <v>1</v>
      </c>
      <c r="CM242">
        <v>1</v>
      </c>
      <c r="CN242">
        <v>1</v>
      </c>
      <c r="CO242">
        <v>1</v>
      </c>
      <c r="CP242">
        <v>1</v>
      </c>
    </row>
    <row r="243" spans="1:94" x14ac:dyDescent="0.3">
      <c r="B243" t="s">
        <v>588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  <c r="BZ243">
        <v>1</v>
      </c>
      <c r="CA243">
        <v>1</v>
      </c>
      <c r="CB243">
        <v>1</v>
      </c>
      <c r="CC243">
        <v>1</v>
      </c>
      <c r="CD243">
        <v>1</v>
      </c>
      <c r="CE243">
        <v>1</v>
      </c>
      <c r="CF243">
        <v>2</v>
      </c>
      <c r="CG243">
        <v>2</v>
      </c>
      <c r="CH243">
        <v>2</v>
      </c>
      <c r="CI243">
        <v>2</v>
      </c>
      <c r="CJ243">
        <v>2</v>
      </c>
      <c r="CK243">
        <v>2</v>
      </c>
      <c r="CL243">
        <v>2</v>
      </c>
      <c r="CM243">
        <v>2</v>
      </c>
      <c r="CN243">
        <v>2</v>
      </c>
      <c r="CO243">
        <v>3</v>
      </c>
      <c r="CP243">
        <v>3</v>
      </c>
    </row>
    <row r="244" spans="1:94" x14ac:dyDescent="0.3">
      <c r="B244" t="s">
        <v>589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</row>
    <row r="245" spans="1:94" x14ac:dyDescent="0.3">
      <c r="B245" t="s">
        <v>590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  <c r="BW245">
        <v>3</v>
      </c>
      <c r="BX245">
        <v>3</v>
      </c>
      <c r="BY245">
        <v>3</v>
      </c>
      <c r="BZ245">
        <v>3</v>
      </c>
      <c r="CA245">
        <v>5</v>
      </c>
      <c r="CB245">
        <v>5</v>
      </c>
      <c r="CC245">
        <v>5</v>
      </c>
      <c r="CD245">
        <v>7</v>
      </c>
      <c r="CE245">
        <v>7</v>
      </c>
      <c r="CF245">
        <v>7</v>
      </c>
      <c r="CG245">
        <v>7</v>
      </c>
      <c r="CH245">
        <v>9</v>
      </c>
      <c r="CI245">
        <v>10</v>
      </c>
      <c r="CJ245">
        <v>13</v>
      </c>
      <c r="CK245">
        <v>13</v>
      </c>
      <c r="CL245">
        <v>13</v>
      </c>
      <c r="CM245">
        <v>13</v>
      </c>
      <c r="CN245">
        <v>13</v>
      </c>
      <c r="CO245">
        <v>14</v>
      </c>
      <c r="CP245">
        <v>14</v>
      </c>
    </row>
    <row r="246" spans="1:94" x14ac:dyDescent="0.3">
      <c r="B246" t="s">
        <v>591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</row>
    <row r="247" spans="1:94" x14ac:dyDescent="0.3">
      <c r="A247" t="s">
        <v>545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</row>
    <row r="248" spans="1:94" x14ac:dyDescent="0.3">
      <c r="A248" t="s">
        <v>592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</row>
    <row r="249" spans="1:94" x14ac:dyDescent="0.3">
      <c r="B249" t="s">
        <v>455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  <c r="BZ249">
        <v>1</v>
      </c>
      <c r="CA249">
        <v>1</v>
      </c>
      <c r="CB249">
        <v>1</v>
      </c>
      <c r="CC249">
        <v>4</v>
      </c>
      <c r="CD249">
        <v>5</v>
      </c>
      <c r="CE249">
        <v>5</v>
      </c>
      <c r="CF249">
        <v>7</v>
      </c>
      <c r="CG249">
        <v>7</v>
      </c>
      <c r="CH249">
        <v>7</v>
      </c>
      <c r="CI249">
        <v>7</v>
      </c>
      <c r="CJ249">
        <v>8</v>
      </c>
      <c r="CK249">
        <v>8</v>
      </c>
      <c r="CL249">
        <v>11</v>
      </c>
      <c r="CM249">
        <v>12</v>
      </c>
      <c r="CN249">
        <v>12</v>
      </c>
      <c r="CO249">
        <v>12</v>
      </c>
      <c r="CP249">
        <v>12</v>
      </c>
    </row>
    <row r="250" spans="1:94" x14ac:dyDescent="0.3">
      <c r="B250" t="s">
        <v>607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  <c r="BW250">
        <v>1</v>
      </c>
      <c r="BX250">
        <v>1</v>
      </c>
      <c r="BY250">
        <v>1</v>
      </c>
      <c r="BZ250">
        <v>1</v>
      </c>
      <c r="CA250">
        <v>1</v>
      </c>
      <c r="CB250">
        <v>1</v>
      </c>
      <c r="CC250">
        <v>1</v>
      </c>
      <c r="CD250">
        <v>3</v>
      </c>
      <c r="CE250">
        <v>3</v>
      </c>
      <c r="CF250">
        <v>3</v>
      </c>
      <c r="CG250">
        <v>3</v>
      </c>
      <c r="CH250">
        <v>4</v>
      </c>
      <c r="CI250">
        <v>4</v>
      </c>
      <c r="CJ250">
        <v>4</v>
      </c>
      <c r="CK250">
        <v>4</v>
      </c>
      <c r="CL250">
        <v>4</v>
      </c>
      <c r="CM250">
        <v>4</v>
      </c>
      <c r="CN250">
        <v>5</v>
      </c>
      <c r="CO250">
        <v>5</v>
      </c>
      <c r="CP250">
        <v>5</v>
      </c>
    </row>
    <row r="251" spans="1:94" x14ac:dyDescent="0.3">
      <c r="A251" t="s">
        <v>608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</row>
    <row r="252" spans="1:94" x14ac:dyDescent="0.3">
      <c r="A252" t="s">
        <v>609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1</v>
      </c>
      <c r="CP252">
        <v>1</v>
      </c>
    </row>
    <row r="253" spans="1:94" x14ac:dyDescent="0.3">
      <c r="A253" t="s">
        <v>610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1</v>
      </c>
      <c r="CB253">
        <v>1</v>
      </c>
      <c r="CC253">
        <v>1</v>
      </c>
      <c r="CD253">
        <v>1</v>
      </c>
      <c r="CE253">
        <v>1</v>
      </c>
      <c r="CF253">
        <v>1</v>
      </c>
      <c r="CG253">
        <v>1</v>
      </c>
      <c r="CH253">
        <v>1</v>
      </c>
      <c r="CI253">
        <v>1</v>
      </c>
      <c r="CJ253">
        <v>1</v>
      </c>
      <c r="CK253">
        <v>1</v>
      </c>
      <c r="CL253">
        <v>1</v>
      </c>
      <c r="CM253">
        <v>1</v>
      </c>
      <c r="CN253">
        <v>1</v>
      </c>
      <c r="CO253">
        <v>1</v>
      </c>
      <c r="CP253">
        <v>1</v>
      </c>
    </row>
    <row r="254" spans="1:94" x14ac:dyDescent="0.3">
      <c r="B254" t="s">
        <v>611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2</v>
      </c>
      <c r="BX254">
        <v>2</v>
      </c>
      <c r="BY254">
        <v>2</v>
      </c>
      <c r="BZ254">
        <v>2</v>
      </c>
      <c r="CA254">
        <v>2</v>
      </c>
      <c r="CB254">
        <v>2</v>
      </c>
      <c r="CC254">
        <v>2</v>
      </c>
      <c r="CD254">
        <v>2</v>
      </c>
      <c r="CE254">
        <v>2</v>
      </c>
      <c r="CF254">
        <v>2</v>
      </c>
      <c r="CG254">
        <v>2</v>
      </c>
      <c r="CH254">
        <v>2</v>
      </c>
      <c r="CI254">
        <v>2</v>
      </c>
      <c r="CJ254">
        <v>2</v>
      </c>
      <c r="CK254">
        <v>2</v>
      </c>
      <c r="CL254">
        <v>2</v>
      </c>
      <c r="CM254">
        <v>2</v>
      </c>
      <c r="CN254">
        <v>2</v>
      </c>
      <c r="CO254">
        <v>2</v>
      </c>
      <c r="CP254">
        <v>2</v>
      </c>
    </row>
    <row r="255" spans="1:94" x14ac:dyDescent="0.3">
      <c r="B255" t="s">
        <v>612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  <c r="BW255">
        <v>1</v>
      </c>
      <c r="BX255">
        <v>1</v>
      </c>
      <c r="BY255">
        <v>1</v>
      </c>
      <c r="BZ255">
        <v>1</v>
      </c>
      <c r="CA255">
        <v>1</v>
      </c>
      <c r="CB255">
        <v>1</v>
      </c>
      <c r="CC255">
        <v>1</v>
      </c>
      <c r="CD255">
        <v>1</v>
      </c>
      <c r="CE255">
        <v>1</v>
      </c>
      <c r="CF255">
        <v>1</v>
      </c>
      <c r="CG255">
        <v>1</v>
      </c>
      <c r="CH255">
        <v>1</v>
      </c>
      <c r="CI255">
        <v>1</v>
      </c>
      <c r="CJ255">
        <v>1</v>
      </c>
      <c r="CK255">
        <v>1</v>
      </c>
      <c r="CL255">
        <v>1</v>
      </c>
      <c r="CM255">
        <v>1</v>
      </c>
      <c r="CN255">
        <v>1</v>
      </c>
      <c r="CO255">
        <v>1</v>
      </c>
      <c r="CP255">
        <v>1</v>
      </c>
    </row>
    <row r="256" spans="1:94" x14ac:dyDescent="0.3">
      <c r="B256" t="s">
        <v>614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1</v>
      </c>
      <c r="CJ256">
        <v>1</v>
      </c>
      <c r="CK256">
        <v>1</v>
      </c>
      <c r="CL256">
        <v>1</v>
      </c>
      <c r="CM256">
        <v>1</v>
      </c>
      <c r="CN256">
        <v>1</v>
      </c>
      <c r="CO256">
        <v>1</v>
      </c>
      <c r="CP256">
        <v>1</v>
      </c>
    </row>
    <row r="257" spans="1:94" x14ac:dyDescent="0.3">
      <c r="B257" t="s">
        <v>615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</row>
    <row r="258" spans="1:94" x14ac:dyDescent="0.3">
      <c r="A258" t="s">
        <v>617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</row>
    <row r="259" spans="1:94" x14ac:dyDescent="0.3">
      <c r="B259" t="s">
        <v>618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1</v>
      </c>
      <c r="CD259">
        <v>1</v>
      </c>
      <c r="CE259">
        <v>1</v>
      </c>
      <c r="CF259">
        <v>1</v>
      </c>
      <c r="CG259">
        <v>2</v>
      </c>
      <c r="CH259">
        <v>2</v>
      </c>
      <c r="CI259">
        <v>2</v>
      </c>
      <c r="CJ259">
        <v>2</v>
      </c>
      <c r="CK259">
        <v>2</v>
      </c>
      <c r="CL259">
        <v>2</v>
      </c>
      <c r="CM259">
        <v>2</v>
      </c>
      <c r="CN259">
        <v>2</v>
      </c>
      <c r="CO259">
        <v>2</v>
      </c>
      <c r="CP259">
        <v>2</v>
      </c>
    </row>
    <row r="260" spans="1:94" x14ac:dyDescent="0.3">
      <c r="A260" t="s">
        <v>627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</row>
    <row r="261" spans="1:94" x14ac:dyDescent="0.3">
      <c r="A261" t="s">
        <v>624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</row>
    <row r="262" spans="1:94" x14ac:dyDescent="0.3">
      <c r="B262" t="s">
        <v>625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</row>
    <row r="263" spans="1:94" x14ac:dyDescent="0.3">
      <c r="B263" t="s">
        <v>626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</row>
    <row r="264" spans="1:94" x14ac:dyDescent="0.3">
      <c r="B264" t="s">
        <v>628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</row>
    <row r="265" spans="1:94" x14ac:dyDescent="0.3">
      <c r="B265" t="s">
        <v>629</v>
      </c>
      <c r="C265">
        <v>15.552727000000001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P265"/>
  <sheetViews>
    <sheetView workbookViewId="0">
      <selection sqref="A1:FA1000"/>
    </sheetView>
  </sheetViews>
  <sheetFormatPr defaultRowHeight="14.4" x14ac:dyDescent="0.3"/>
  <cols>
    <col min="5" max="62" width="10.5546875" bestFit="1" customWidth="1"/>
  </cols>
  <sheetData>
    <row r="1" spans="1:94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  <c r="BW1" s="16">
        <v>43922</v>
      </c>
      <c r="BX1" s="16">
        <v>43923</v>
      </c>
      <c r="BY1" s="16">
        <v>43924</v>
      </c>
      <c r="BZ1" s="16">
        <v>43925</v>
      </c>
      <c r="CA1" s="16">
        <v>43926</v>
      </c>
      <c r="CB1" s="16">
        <v>43927</v>
      </c>
      <c r="CC1" s="16">
        <v>43928</v>
      </c>
      <c r="CD1" s="16">
        <v>43929</v>
      </c>
      <c r="CE1" s="16">
        <v>43930</v>
      </c>
      <c r="CF1" s="16">
        <v>43931</v>
      </c>
      <c r="CG1" s="16">
        <v>43932</v>
      </c>
      <c r="CH1" s="16">
        <v>43933</v>
      </c>
      <c r="CI1" s="16">
        <v>43934</v>
      </c>
      <c r="CJ1" s="16">
        <v>43935</v>
      </c>
      <c r="CK1" s="16">
        <v>43936</v>
      </c>
      <c r="CL1" s="16">
        <v>43937</v>
      </c>
      <c r="CM1" s="16">
        <v>43938</v>
      </c>
      <c r="CN1" s="16">
        <v>43939</v>
      </c>
      <c r="CO1" s="16">
        <v>43940</v>
      </c>
      <c r="CP1" s="16">
        <v>43941</v>
      </c>
    </row>
    <row r="2" spans="1:94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  <c r="BW2">
        <v>237</v>
      </c>
      <c r="BX2">
        <v>273</v>
      </c>
      <c r="BY2">
        <v>281</v>
      </c>
      <c r="BZ2">
        <v>299</v>
      </c>
      <c r="CA2">
        <v>349</v>
      </c>
      <c r="CB2">
        <v>367</v>
      </c>
      <c r="CC2">
        <v>423</v>
      </c>
      <c r="CD2">
        <v>444</v>
      </c>
      <c r="CE2">
        <v>484</v>
      </c>
      <c r="CF2">
        <v>521</v>
      </c>
      <c r="CG2">
        <v>555</v>
      </c>
      <c r="CH2">
        <v>607</v>
      </c>
      <c r="CI2">
        <v>665</v>
      </c>
      <c r="CJ2">
        <v>714</v>
      </c>
      <c r="CK2">
        <v>784</v>
      </c>
      <c r="CL2">
        <v>840</v>
      </c>
      <c r="CM2">
        <v>906</v>
      </c>
      <c r="CN2">
        <v>933</v>
      </c>
      <c r="CO2">
        <v>996</v>
      </c>
      <c r="CP2">
        <v>1026</v>
      </c>
    </row>
    <row r="3" spans="1:94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  <c r="BW3">
        <v>259</v>
      </c>
      <c r="BX3">
        <v>277</v>
      </c>
      <c r="BY3">
        <v>304</v>
      </c>
      <c r="BZ3">
        <v>333</v>
      </c>
      <c r="CA3">
        <v>361</v>
      </c>
      <c r="CB3">
        <v>377</v>
      </c>
      <c r="CC3">
        <v>383</v>
      </c>
      <c r="CD3">
        <v>400</v>
      </c>
      <c r="CE3">
        <v>409</v>
      </c>
      <c r="CF3">
        <v>416</v>
      </c>
      <c r="CG3">
        <v>433</v>
      </c>
      <c r="CH3">
        <v>446</v>
      </c>
      <c r="CI3">
        <v>467</v>
      </c>
      <c r="CJ3">
        <v>475</v>
      </c>
      <c r="CK3">
        <v>494</v>
      </c>
      <c r="CL3">
        <v>518</v>
      </c>
      <c r="CM3">
        <v>539</v>
      </c>
      <c r="CN3">
        <v>548</v>
      </c>
      <c r="CO3">
        <v>562</v>
      </c>
      <c r="CP3">
        <v>584</v>
      </c>
    </row>
    <row r="4" spans="1:94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  <c r="BW4">
        <v>847</v>
      </c>
      <c r="BX4">
        <v>986</v>
      </c>
      <c r="BY4">
        <v>1171</v>
      </c>
      <c r="BZ4">
        <v>1251</v>
      </c>
      <c r="CA4">
        <v>1320</v>
      </c>
      <c r="CB4">
        <v>1423</v>
      </c>
      <c r="CC4">
        <v>1468</v>
      </c>
      <c r="CD4">
        <v>1572</v>
      </c>
      <c r="CE4">
        <v>1666</v>
      </c>
      <c r="CF4">
        <v>1761</v>
      </c>
      <c r="CG4">
        <v>1825</v>
      </c>
      <c r="CH4">
        <v>1914</v>
      </c>
      <c r="CI4">
        <v>1983</v>
      </c>
      <c r="CJ4">
        <v>2070</v>
      </c>
      <c r="CK4">
        <v>2160</v>
      </c>
      <c r="CL4">
        <v>2268</v>
      </c>
      <c r="CM4">
        <v>2418</v>
      </c>
      <c r="CN4">
        <v>2534</v>
      </c>
      <c r="CO4">
        <v>2629</v>
      </c>
      <c r="CP4">
        <v>2718</v>
      </c>
    </row>
    <row r="5" spans="1:94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  <c r="BW5">
        <v>390</v>
      </c>
      <c r="BX5">
        <v>428</v>
      </c>
      <c r="BY5">
        <v>439</v>
      </c>
      <c r="BZ5">
        <v>466</v>
      </c>
      <c r="CA5">
        <v>501</v>
      </c>
      <c r="CB5">
        <v>525</v>
      </c>
      <c r="CC5">
        <v>545</v>
      </c>
      <c r="CD5">
        <v>564</v>
      </c>
      <c r="CE5">
        <v>583</v>
      </c>
      <c r="CF5">
        <v>601</v>
      </c>
      <c r="CG5">
        <v>601</v>
      </c>
      <c r="CH5">
        <v>638</v>
      </c>
      <c r="CI5">
        <v>646</v>
      </c>
      <c r="CJ5">
        <v>659</v>
      </c>
      <c r="CK5">
        <v>673</v>
      </c>
      <c r="CL5">
        <v>673</v>
      </c>
      <c r="CM5">
        <v>696</v>
      </c>
      <c r="CN5">
        <v>704</v>
      </c>
      <c r="CO5">
        <v>713</v>
      </c>
      <c r="CP5">
        <v>717</v>
      </c>
    </row>
    <row r="6" spans="1:94" x14ac:dyDescent="0.3">
      <c r="B6" t="s">
        <v>524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  <c r="BW6">
        <v>8</v>
      </c>
      <c r="BX6">
        <v>8</v>
      </c>
      <c r="BY6">
        <v>8</v>
      </c>
      <c r="BZ6">
        <v>10</v>
      </c>
      <c r="CA6">
        <v>14</v>
      </c>
      <c r="CB6">
        <v>16</v>
      </c>
      <c r="CC6">
        <v>17</v>
      </c>
      <c r="CD6">
        <v>19</v>
      </c>
      <c r="CE6">
        <v>19</v>
      </c>
      <c r="CF6">
        <v>19</v>
      </c>
      <c r="CG6">
        <v>19</v>
      </c>
      <c r="CH6">
        <v>19</v>
      </c>
      <c r="CI6">
        <v>19</v>
      </c>
      <c r="CJ6">
        <v>19</v>
      </c>
      <c r="CK6">
        <v>19</v>
      </c>
      <c r="CL6">
        <v>19</v>
      </c>
      <c r="CM6">
        <v>19</v>
      </c>
      <c r="CN6">
        <v>24</v>
      </c>
      <c r="CO6">
        <v>24</v>
      </c>
      <c r="CP6">
        <v>24</v>
      </c>
    </row>
    <row r="7" spans="1:94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  <c r="BW7">
        <v>7</v>
      </c>
      <c r="BX7">
        <v>9</v>
      </c>
      <c r="BY7">
        <v>15</v>
      </c>
      <c r="BZ7">
        <v>15</v>
      </c>
      <c r="CA7">
        <v>15</v>
      </c>
      <c r="CB7">
        <v>15</v>
      </c>
      <c r="CC7">
        <v>19</v>
      </c>
      <c r="CD7">
        <v>19</v>
      </c>
      <c r="CE7">
        <v>19</v>
      </c>
      <c r="CF7">
        <v>19</v>
      </c>
      <c r="CG7">
        <v>21</v>
      </c>
      <c r="CH7">
        <v>21</v>
      </c>
      <c r="CI7">
        <v>23</v>
      </c>
      <c r="CJ7">
        <v>23</v>
      </c>
      <c r="CK7">
        <v>23</v>
      </c>
      <c r="CL7">
        <v>23</v>
      </c>
      <c r="CM7">
        <v>23</v>
      </c>
      <c r="CN7">
        <v>23</v>
      </c>
      <c r="CO7">
        <v>23</v>
      </c>
      <c r="CP7">
        <v>23</v>
      </c>
    </row>
    <row r="8" spans="1:94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  <c r="BW8">
        <v>1054</v>
      </c>
      <c r="BX8">
        <v>1133</v>
      </c>
      <c r="BY8">
        <v>1265</v>
      </c>
      <c r="BZ8">
        <v>1451</v>
      </c>
      <c r="CA8">
        <v>1451</v>
      </c>
      <c r="CB8">
        <v>1554</v>
      </c>
      <c r="CC8">
        <v>1628</v>
      </c>
      <c r="CD8">
        <v>1715</v>
      </c>
      <c r="CE8">
        <v>1795</v>
      </c>
      <c r="CF8">
        <v>1975</v>
      </c>
      <c r="CG8">
        <v>1975</v>
      </c>
      <c r="CH8">
        <v>2142</v>
      </c>
      <c r="CI8">
        <v>2208</v>
      </c>
      <c r="CJ8">
        <v>2277</v>
      </c>
      <c r="CK8">
        <v>2443</v>
      </c>
      <c r="CL8">
        <v>2571</v>
      </c>
      <c r="CM8">
        <v>2669</v>
      </c>
      <c r="CN8">
        <v>2758</v>
      </c>
      <c r="CO8">
        <v>2839</v>
      </c>
      <c r="CP8">
        <v>2941</v>
      </c>
    </row>
    <row r="9" spans="1:94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  <c r="BW9">
        <v>571</v>
      </c>
      <c r="BX9">
        <v>663</v>
      </c>
      <c r="BY9">
        <v>736</v>
      </c>
      <c r="BZ9">
        <v>770</v>
      </c>
      <c r="CA9">
        <v>822</v>
      </c>
      <c r="CB9">
        <v>833</v>
      </c>
      <c r="CC9">
        <v>853</v>
      </c>
      <c r="CD9">
        <v>881</v>
      </c>
      <c r="CE9">
        <v>921</v>
      </c>
      <c r="CF9">
        <v>937</v>
      </c>
      <c r="CG9">
        <v>967</v>
      </c>
      <c r="CH9">
        <v>1013</v>
      </c>
      <c r="CI9">
        <v>1039</v>
      </c>
      <c r="CJ9">
        <v>1067</v>
      </c>
      <c r="CK9">
        <v>1111</v>
      </c>
      <c r="CL9">
        <v>1159</v>
      </c>
      <c r="CM9">
        <v>1201</v>
      </c>
      <c r="CN9">
        <v>1248</v>
      </c>
      <c r="CO9">
        <v>1291</v>
      </c>
      <c r="CP9">
        <v>1339</v>
      </c>
    </row>
    <row r="10" spans="1:94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  <c r="BW10">
        <v>84</v>
      </c>
      <c r="BX10">
        <v>87</v>
      </c>
      <c r="BY10">
        <v>91</v>
      </c>
      <c r="BZ10">
        <v>93</v>
      </c>
      <c r="CA10">
        <v>96</v>
      </c>
      <c r="CB10">
        <v>96</v>
      </c>
      <c r="CC10">
        <v>96</v>
      </c>
      <c r="CD10">
        <v>99</v>
      </c>
      <c r="CE10">
        <v>100</v>
      </c>
      <c r="CF10">
        <v>103</v>
      </c>
      <c r="CG10">
        <v>103</v>
      </c>
      <c r="CH10">
        <v>103</v>
      </c>
      <c r="CI10">
        <v>102</v>
      </c>
      <c r="CJ10">
        <v>103</v>
      </c>
      <c r="CK10">
        <v>103</v>
      </c>
      <c r="CL10">
        <v>103</v>
      </c>
      <c r="CM10">
        <v>103</v>
      </c>
      <c r="CN10">
        <v>103</v>
      </c>
      <c r="CO10">
        <v>103</v>
      </c>
      <c r="CP10">
        <v>103</v>
      </c>
    </row>
    <row r="11" spans="1:94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  <c r="BW11">
        <v>2182</v>
      </c>
      <c r="BX11">
        <v>2298</v>
      </c>
      <c r="BY11">
        <v>2389</v>
      </c>
      <c r="BZ11">
        <v>2493</v>
      </c>
      <c r="CA11">
        <v>2580</v>
      </c>
      <c r="CB11">
        <v>2637</v>
      </c>
      <c r="CC11">
        <v>2686</v>
      </c>
      <c r="CD11">
        <v>2734</v>
      </c>
      <c r="CE11">
        <v>2773</v>
      </c>
      <c r="CF11">
        <v>2822</v>
      </c>
      <c r="CG11">
        <v>2857</v>
      </c>
      <c r="CH11">
        <v>2857</v>
      </c>
      <c r="CI11">
        <v>2863</v>
      </c>
      <c r="CJ11">
        <v>2870</v>
      </c>
      <c r="CK11">
        <v>2886</v>
      </c>
      <c r="CL11">
        <v>2897</v>
      </c>
      <c r="CM11">
        <v>2926</v>
      </c>
      <c r="CN11">
        <v>2926</v>
      </c>
      <c r="CO11">
        <v>2926</v>
      </c>
      <c r="CP11">
        <v>2926</v>
      </c>
    </row>
    <row r="12" spans="1:94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  <c r="BW12">
        <v>19</v>
      </c>
      <c r="BX12">
        <v>21</v>
      </c>
      <c r="BY12">
        <v>22</v>
      </c>
      <c r="BZ12">
        <v>26</v>
      </c>
      <c r="CA12">
        <v>27</v>
      </c>
      <c r="CB12">
        <v>28</v>
      </c>
      <c r="CC12">
        <v>28</v>
      </c>
      <c r="CD12">
        <v>28</v>
      </c>
      <c r="CE12">
        <v>28</v>
      </c>
      <c r="CF12">
        <v>28</v>
      </c>
      <c r="CG12">
        <v>28</v>
      </c>
      <c r="CH12">
        <v>28</v>
      </c>
      <c r="CI12">
        <v>28</v>
      </c>
      <c r="CJ12">
        <v>28</v>
      </c>
      <c r="CK12">
        <v>28</v>
      </c>
      <c r="CL12">
        <v>28</v>
      </c>
      <c r="CM12">
        <v>28</v>
      </c>
      <c r="CN12">
        <v>28</v>
      </c>
      <c r="CO12">
        <v>28</v>
      </c>
      <c r="CP12">
        <v>28</v>
      </c>
    </row>
    <row r="13" spans="1:94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  <c r="BW13">
        <v>781</v>
      </c>
      <c r="BX13">
        <v>835</v>
      </c>
      <c r="BY13">
        <v>873</v>
      </c>
      <c r="BZ13">
        <v>900</v>
      </c>
      <c r="CA13">
        <v>907</v>
      </c>
      <c r="CB13">
        <v>921</v>
      </c>
      <c r="CC13">
        <v>934</v>
      </c>
      <c r="CD13">
        <v>943</v>
      </c>
      <c r="CE13">
        <v>953</v>
      </c>
      <c r="CF13">
        <v>965</v>
      </c>
      <c r="CG13">
        <v>974</v>
      </c>
      <c r="CH13">
        <v>983</v>
      </c>
      <c r="CI13">
        <v>987</v>
      </c>
      <c r="CJ13">
        <v>998</v>
      </c>
      <c r="CK13">
        <v>999</v>
      </c>
      <c r="CL13">
        <v>1001</v>
      </c>
      <c r="CM13">
        <v>1007</v>
      </c>
      <c r="CN13">
        <v>1015</v>
      </c>
      <c r="CO13">
        <v>1015</v>
      </c>
      <c r="CP13">
        <v>1015</v>
      </c>
    </row>
    <row r="14" spans="1:94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  <c r="BW14">
        <v>367</v>
      </c>
      <c r="BX14">
        <v>367</v>
      </c>
      <c r="BY14">
        <v>396</v>
      </c>
      <c r="BZ14">
        <v>407</v>
      </c>
      <c r="CA14">
        <v>407</v>
      </c>
      <c r="CB14">
        <v>411</v>
      </c>
      <c r="CC14">
        <v>411</v>
      </c>
      <c r="CD14">
        <v>415</v>
      </c>
      <c r="CE14">
        <v>420</v>
      </c>
      <c r="CF14">
        <v>428</v>
      </c>
      <c r="CG14">
        <v>429</v>
      </c>
      <c r="CH14">
        <v>429</v>
      </c>
      <c r="CI14">
        <v>429</v>
      </c>
      <c r="CJ14">
        <v>433</v>
      </c>
      <c r="CK14">
        <v>433</v>
      </c>
      <c r="CL14">
        <v>433</v>
      </c>
      <c r="CM14">
        <v>435</v>
      </c>
      <c r="CN14">
        <v>435</v>
      </c>
      <c r="CO14">
        <v>435</v>
      </c>
      <c r="CP14">
        <v>435</v>
      </c>
    </row>
    <row r="15" spans="1:94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  <c r="BW15">
        <v>69</v>
      </c>
      <c r="BX15">
        <v>72</v>
      </c>
      <c r="BY15">
        <v>74</v>
      </c>
      <c r="BZ15">
        <v>80</v>
      </c>
      <c r="CA15">
        <v>82</v>
      </c>
      <c r="CB15">
        <v>86</v>
      </c>
      <c r="CC15">
        <v>89</v>
      </c>
      <c r="CD15">
        <v>98</v>
      </c>
      <c r="CE15">
        <v>111</v>
      </c>
      <c r="CF15">
        <v>122</v>
      </c>
      <c r="CG15">
        <v>133</v>
      </c>
      <c r="CH15">
        <v>133</v>
      </c>
      <c r="CI15">
        <v>144</v>
      </c>
      <c r="CJ15">
        <v>165</v>
      </c>
      <c r="CK15">
        <v>165</v>
      </c>
      <c r="CL15">
        <v>169</v>
      </c>
      <c r="CM15">
        <v>180</v>
      </c>
      <c r="CN15">
        <v>180</v>
      </c>
      <c r="CO15">
        <v>180</v>
      </c>
      <c r="CP15">
        <v>180</v>
      </c>
    </row>
    <row r="16" spans="1:94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  <c r="BW16">
        <v>968</v>
      </c>
      <c r="BX16">
        <v>1036</v>
      </c>
      <c r="BY16">
        <v>1085</v>
      </c>
      <c r="BZ16">
        <v>1115</v>
      </c>
      <c r="CA16">
        <v>1135</v>
      </c>
      <c r="CB16">
        <v>1158</v>
      </c>
      <c r="CC16">
        <v>1191</v>
      </c>
      <c r="CD16">
        <v>1212</v>
      </c>
      <c r="CE16">
        <v>1228</v>
      </c>
      <c r="CF16">
        <v>1241</v>
      </c>
      <c r="CG16">
        <v>1265</v>
      </c>
      <c r="CH16">
        <v>1268</v>
      </c>
      <c r="CI16">
        <v>1281</v>
      </c>
      <c r="CJ16">
        <v>1291</v>
      </c>
      <c r="CK16">
        <v>1299</v>
      </c>
      <c r="CL16">
        <v>1299</v>
      </c>
      <c r="CM16">
        <v>1302</v>
      </c>
      <c r="CN16">
        <v>1319</v>
      </c>
      <c r="CO16">
        <v>1319</v>
      </c>
      <c r="CP16">
        <v>1319</v>
      </c>
    </row>
    <row r="17" spans="1:94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  <c r="BW17">
        <v>392</v>
      </c>
      <c r="BX17">
        <v>400</v>
      </c>
      <c r="BY17">
        <v>400</v>
      </c>
      <c r="BZ17">
        <v>436</v>
      </c>
      <c r="CA17">
        <v>453</v>
      </c>
      <c r="CB17">
        <v>460</v>
      </c>
      <c r="CC17">
        <v>460</v>
      </c>
      <c r="CD17">
        <v>481</v>
      </c>
      <c r="CE17">
        <v>495</v>
      </c>
      <c r="CF17">
        <v>506</v>
      </c>
      <c r="CG17">
        <v>514</v>
      </c>
      <c r="CH17">
        <v>514</v>
      </c>
      <c r="CI17">
        <v>517</v>
      </c>
      <c r="CJ17">
        <v>527</v>
      </c>
      <c r="CK17">
        <v>527</v>
      </c>
      <c r="CL17">
        <v>532</v>
      </c>
      <c r="CM17">
        <v>541</v>
      </c>
      <c r="CN17">
        <v>541</v>
      </c>
      <c r="CO17">
        <v>541</v>
      </c>
      <c r="CP17">
        <v>541</v>
      </c>
    </row>
    <row r="18" spans="1:94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  <c r="BW18">
        <v>10711</v>
      </c>
      <c r="BX18">
        <v>11129</v>
      </c>
      <c r="BY18">
        <v>11524</v>
      </c>
      <c r="BZ18">
        <v>11781</v>
      </c>
      <c r="CA18">
        <v>12051</v>
      </c>
      <c r="CB18">
        <v>12297</v>
      </c>
      <c r="CC18">
        <v>12639</v>
      </c>
      <c r="CD18">
        <v>12942</v>
      </c>
      <c r="CE18">
        <v>13244</v>
      </c>
      <c r="CF18">
        <v>13555</v>
      </c>
      <c r="CG18">
        <v>13806</v>
      </c>
      <c r="CH18">
        <v>13945</v>
      </c>
      <c r="CI18">
        <v>14041</v>
      </c>
      <c r="CJ18">
        <v>14226</v>
      </c>
      <c r="CK18">
        <v>14336</v>
      </c>
      <c r="CL18">
        <v>14476</v>
      </c>
      <c r="CM18">
        <v>14595</v>
      </c>
      <c r="CN18">
        <v>14671</v>
      </c>
      <c r="CO18">
        <v>14749</v>
      </c>
      <c r="CP18">
        <v>14795</v>
      </c>
    </row>
    <row r="19" spans="1:94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  <c r="BW19">
        <v>359</v>
      </c>
      <c r="BX19">
        <v>400</v>
      </c>
      <c r="BY19">
        <v>443</v>
      </c>
      <c r="BZ19">
        <v>521</v>
      </c>
      <c r="CA19">
        <v>584</v>
      </c>
      <c r="CB19">
        <v>641</v>
      </c>
      <c r="CC19">
        <v>717</v>
      </c>
      <c r="CD19">
        <v>822</v>
      </c>
      <c r="CE19">
        <v>926</v>
      </c>
      <c r="CF19">
        <v>991</v>
      </c>
      <c r="CG19">
        <v>1058</v>
      </c>
      <c r="CH19">
        <v>1098</v>
      </c>
      <c r="CI19">
        <v>1148</v>
      </c>
      <c r="CJ19">
        <v>1197</v>
      </c>
      <c r="CK19">
        <v>1253</v>
      </c>
      <c r="CL19">
        <v>1283</v>
      </c>
      <c r="CM19">
        <v>1340</v>
      </c>
      <c r="CN19">
        <v>1373</v>
      </c>
      <c r="CO19">
        <v>1398</v>
      </c>
      <c r="CP19">
        <v>1436</v>
      </c>
    </row>
    <row r="20" spans="1:94" x14ac:dyDescent="0.3">
      <c r="B20" t="s">
        <v>572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  <c r="BW20">
        <v>21</v>
      </c>
      <c r="BX20">
        <v>24</v>
      </c>
      <c r="BY20">
        <v>24</v>
      </c>
      <c r="BZ20">
        <v>28</v>
      </c>
      <c r="CA20">
        <v>28</v>
      </c>
      <c r="CB20">
        <v>29</v>
      </c>
      <c r="CC20">
        <v>33</v>
      </c>
      <c r="CD20">
        <v>40</v>
      </c>
      <c r="CE20">
        <v>41</v>
      </c>
      <c r="CF20">
        <v>42</v>
      </c>
      <c r="CG20">
        <v>46</v>
      </c>
      <c r="CH20">
        <v>46</v>
      </c>
      <c r="CI20">
        <v>47</v>
      </c>
      <c r="CJ20">
        <v>49</v>
      </c>
      <c r="CK20">
        <v>49</v>
      </c>
      <c r="CL20">
        <v>53</v>
      </c>
      <c r="CM20">
        <v>54</v>
      </c>
      <c r="CN20">
        <v>55</v>
      </c>
      <c r="CO20">
        <v>55</v>
      </c>
      <c r="CP20">
        <v>60</v>
      </c>
    </row>
    <row r="21" spans="1:94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  <c r="BW21">
        <v>569</v>
      </c>
      <c r="BX21">
        <v>643</v>
      </c>
      <c r="BY21">
        <v>672</v>
      </c>
      <c r="BZ21">
        <v>688</v>
      </c>
      <c r="CA21">
        <v>700</v>
      </c>
      <c r="CB21">
        <v>756</v>
      </c>
      <c r="CC21">
        <v>811</v>
      </c>
      <c r="CD21">
        <v>823</v>
      </c>
      <c r="CE21">
        <v>887</v>
      </c>
      <c r="CF21">
        <v>925</v>
      </c>
      <c r="CG21">
        <v>1040</v>
      </c>
      <c r="CH21">
        <v>1136</v>
      </c>
      <c r="CI21">
        <v>1361</v>
      </c>
      <c r="CJ21">
        <v>1528</v>
      </c>
      <c r="CK21">
        <v>1671</v>
      </c>
      <c r="CL21">
        <v>1700</v>
      </c>
      <c r="CM21">
        <v>1740</v>
      </c>
      <c r="CN21">
        <v>1773</v>
      </c>
      <c r="CO21">
        <v>1881</v>
      </c>
      <c r="CP21">
        <v>1907</v>
      </c>
    </row>
    <row r="22" spans="1:94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  <c r="BW22">
        <v>54</v>
      </c>
      <c r="BX22">
        <v>56</v>
      </c>
      <c r="BY22">
        <v>61</v>
      </c>
      <c r="BZ22">
        <v>70</v>
      </c>
      <c r="CA22">
        <v>88</v>
      </c>
      <c r="CB22">
        <v>123</v>
      </c>
      <c r="CC22">
        <v>164</v>
      </c>
      <c r="CD22">
        <v>218</v>
      </c>
      <c r="CE22">
        <v>330</v>
      </c>
      <c r="CF22">
        <v>424</v>
      </c>
      <c r="CG22">
        <v>482</v>
      </c>
      <c r="CH22">
        <v>621</v>
      </c>
      <c r="CI22">
        <v>803</v>
      </c>
      <c r="CJ22">
        <v>1012</v>
      </c>
      <c r="CK22">
        <v>1231</v>
      </c>
      <c r="CL22">
        <v>1572</v>
      </c>
      <c r="CM22">
        <v>1838</v>
      </c>
      <c r="CN22">
        <v>2144</v>
      </c>
      <c r="CO22">
        <v>2456</v>
      </c>
      <c r="CP22">
        <v>2948</v>
      </c>
    </row>
    <row r="23" spans="1:94" x14ac:dyDescent="0.3">
      <c r="B23" t="s">
        <v>483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  <c r="BW23">
        <v>34</v>
      </c>
      <c r="BX23">
        <v>46</v>
      </c>
      <c r="BY23">
        <v>51</v>
      </c>
      <c r="BZ23">
        <v>52</v>
      </c>
      <c r="CA23">
        <v>56</v>
      </c>
      <c r="CB23">
        <v>60</v>
      </c>
      <c r="CC23">
        <v>63</v>
      </c>
      <c r="CD23">
        <v>63</v>
      </c>
      <c r="CE23">
        <v>66</v>
      </c>
      <c r="CF23">
        <v>67</v>
      </c>
      <c r="CG23">
        <v>68</v>
      </c>
      <c r="CH23">
        <v>71</v>
      </c>
      <c r="CI23">
        <v>72</v>
      </c>
      <c r="CJ23">
        <v>72</v>
      </c>
      <c r="CK23">
        <v>73</v>
      </c>
      <c r="CL23">
        <v>75</v>
      </c>
      <c r="CM23">
        <v>75</v>
      </c>
      <c r="CN23">
        <v>75</v>
      </c>
      <c r="CO23">
        <v>75</v>
      </c>
      <c r="CP23">
        <v>75</v>
      </c>
    </row>
    <row r="24" spans="1:94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  <c r="BW24">
        <v>163</v>
      </c>
      <c r="BX24">
        <v>304</v>
      </c>
      <c r="BY24">
        <v>351</v>
      </c>
      <c r="BZ24">
        <v>440</v>
      </c>
      <c r="CA24">
        <v>562</v>
      </c>
      <c r="CB24">
        <v>700</v>
      </c>
      <c r="CC24">
        <v>861</v>
      </c>
      <c r="CD24">
        <v>1066</v>
      </c>
      <c r="CE24">
        <v>1486</v>
      </c>
      <c r="CF24">
        <v>1981</v>
      </c>
      <c r="CG24">
        <v>2226</v>
      </c>
      <c r="CH24">
        <v>2578</v>
      </c>
      <c r="CI24">
        <v>2919</v>
      </c>
      <c r="CJ24">
        <v>3281</v>
      </c>
      <c r="CK24">
        <v>3728</v>
      </c>
      <c r="CL24">
        <v>4204</v>
      </c>
      <c r="CM24">
        <v>4779</v>
      </c>
      <c r="CN24">
        <v>4779</v>
      </c>
      <c r="CO24">
        <v>4779</v>
      </c>
      <c r="CP24">
        <v>6264</v>
      </c>
    </row>
    <row r="25" spans="1:94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  <c r="BW25">
        <v>13964</v>
      </c>
      <c r="BX25">
        <v>15348</v>
      </c>
      <c r="BY25">
        <v>16770</v>
      </c>
      <c r="BZ25">
        <v>18431</v>
      </c>
      <c r="CA25">
        <v>19691</v>
      </c>
      <c r="CB25">
        <v>20814</v>
      </c>
      <c r="CC25">
        <v>22194</v>
      </c>
      <c r="CD25">
        <v>23403</v>
      </c>
      <c r="CE25">
        <v>24983</v>
      </c>
      <c r="CF25">
        <v>26667</v>
      </c>
      <c r="CG25">
        <v>28018</v>
      </c>
      <c r="CH25">
        <v>29647</v>
      </c>
      <c r="CI25">
        <v>30589</v>
      </c>
      <c r="CJ25">
        <v>31119</v>
      </c>
      <c r="CK25">
        <v>33573</v>
      </c>
      <c r="CL25">
        <v>34809</v>
      </c>
      <c r="CM25">
        <v>36138</v>
      </c>
      <c r="CN25">
        <v>37183</v>
      </c>
      <c r="CO25">
        <v>38496</v>
      </c>
      <c r="CP25">
        <v>39983</v>
      </c>
    </row>
    <row r="26" spans="1:94" x14ac:dyDescent="0.3">
      <c r="B26" t="s">
        <v>466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  <c r="BW26">
        <v>13</v>
      </c>
      <c r="BX26">
        <v>13</v>
      </c>
      <c r="BY26">
        <v>16</v>
      </c>
      <c r="BZ26">
        <v>16</v>
      </c>
      <c r="CA26">
        <v>22</v>
      </c>
      <c r="CB26">
        <v>26</v>
      </c>
      <c r="CC26">
        <v>26</v>
      </c>
      <c r="CD26">
        <v>26</v>
      </c>
      <c r="CE26">
        <v>26</v>
      </c>
      <c r="CF26">
        <v>35</v>
      </c>
      <c r="CG26">
        <v>35</v>
      </c>
      <c r="CH26">
        <v>35</v>
      </c>
      <c r="CI26">
        <v>35</v>
      </c>
      <c r="CJ26">
        <v>35</v>
      </c>
      <c r="CK26">
        <v>35</v>
      </c>
      <c r="CL26">
        <v>35</v>
      </c>
      <c r="CM26">
        <v>35</v>
      </c>
      <c r="CN26">
        <v>35</v>
      </c>
      <c r="CO26">
        <v>35</v>
      </c>
      <c r="CP26">
        <v>54</v>
      </c>
    </row>
    <row r="27" spans="1:94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  <c r="BW27">
        <v>4</v>
      </c>
      <c r="BX27">
        <v>5</v>
      </c>
      <c r="BY27">
        <v>5</v>
      </c>
      <c r="BZ27">
        <v>5</v>
      </c>
      <c r="CA27">
        <v>5</v>
      </c>
      <c r="CB27">
        <v>5</v>
      </c>
      <c r="CC27">
        <v>5</v>
      </c>
      <c r="CD27">
        <v>5</v>
      </c>
      <c r="CE27">
        <v>5</v>
      </c>
      <c r="CF27">
        <v>5</v>
      </c>
      <c r="CG27">
        <v>5</v>
      </c>
      <c r="CH27">
        <v>5</v>
      </c>
      <c r="CI27">
        <v>5</v>
      </c>
      <c r="CJ27">
        <v>5</v>
      </c>
      <c r="CK27">
        <v>5</v>
      </c>
      <c r="CL27">
        <v>5</v>
      </c>
      <c r="CM27">
        <v>5</v>
      </c>
      <c r="CN27">
        <v>5</v>
      </c>
      <c r="CO27">
        <v>5</v>
      </c>
      <c r="CP27">
        <v>5</v>
      </c>
    </row>
    <row r="28" spans="1:94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  <c r="BW28">
        <v>115</v>
      </c>
      <c r="BX28">
        <v>123</v>
      </c>
      <c r="BY28">
        <v>132</v>
      </c>
      <c r="BZ28">
        <v>139</v>
      </c>
      <c r="CA28">
        <v>157</v>
      </c>
      <c r="CB28">
        <v>183</v>
      </c>
      <c r="CC28">
        <v>194</v>
      </c>
      <c r="CD28">
        <v>210</v>
      </c>
      <c r="CE28">
        <v>264</v>
      </c>
      <c r="CF28">
        <v>268</v>
      </c>
      <c r="CG28">
        <v>275</v>
      </c>
      <c r="CH28">
        <v>300</v>
      </c>
      <c r="CI28">
        <v>330</v>
      </c>
      <c r="CJ28">
        <v>354</v>
      </c>
      <c r="CK28">
        <v>397</v>
      </c>
      <c r="CL28">
        <v>441</v>
      </c>
      <c r="CM28">
        <v>465</v>
      </c>
      <c r="CN28">
        <v>493</v>
      </c>
      <c r="CO28">
        <v>520</v>
      </c>
      <c r="CP28">
        <v>564</v>
      </c>
    </row>
    <row r="29" spans="1:94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  <c r="BW29">
        <v>459</v>
      </c>
      <c r="BX29">
        <v>533</v>
      </c>
      <c r="BY29">
        <v>579</v>
      </c>
      <c r="BZ29">
        <v>624</v>
      </c>
      <c r="CA29">
        <v>654</v>
      </c>
      <c r="CB29">
        <v>674</v>
      </c>
      <c r="CC29">
        <v>764</v>
      </c>
      <c r="CD29">
        <v>804</v>
      </c>
      <c r="CE29">
        <v>858</v>
      </c>
      <c r="CF29">
        <v>901</v>
      </c>
      <c r="CG29">
        <v>946</v>
      </c>
      <c r="CH29">
        <v>1009</v>
      </c>
      <c r="CI29">
        <v>1037</v>
      </c>
      <c r="CJ29">
        <v>1083</v>
      </c>
      <c r="CK29">
        <v>1110</v>
      </c>
      <c r="CL29">
        <v>1167</v>
      </c>
      <c r="CM29">
        <v>1214</v>
      </c>
      <c r="CN29">
        <v>1268</v>
      </c>
      <c r="CO29">
        <v>1285</v>
      </c>
      <c r="CP29">
        <v>1309</v>
      </c>
    </row>
    <row r="30" spans="1:94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  <c r="BW30">
        <v>6836</v>
      </c>
      <c r="BX30">
        <v>8044</v>
      </c>
      <c r="BY30">
        <v>9056</v>
      </c>
      <c r="BZ30">
        <v>10360</v>
      </c>
      <c r="CA30">
        <v>11130</v>
      </c>
      <c r="CB30">
        <v>12161</v>
      </c>
      <c r="CC30">
        <v>14034</v>
      </c>
      <c r="CD30">
        <v>16170</v>
      </c>
      <c r="CE30">
        <v>18092</v>
      </c>
      <c r="CF30">
        <v>19638</v>
      </c>
      <c r="CG30">
        <v>20727</v>
      </c>
      <c r="CH30">
        <v>22192</v>
      </c>
      <c r="CI30">
        <v>23430</v>
      </c>
      <c r="CJ30">
        <v>25262</v>
      </c>
      <c r="CK30">
        <v>28320</v>
      </c>
      <c r="CL30">
        <v>30425</v>
      </c>
      <c r="CM30">
        <v>33682</v>
      </c>
      <c r="CN30">
        <v>36658</v>
      </c>
      <c r="CO30">
        <v>38654</v>
      </c>
      <c r="CP30">
        <v>40743</v>
      </c>
    </row>
    <row r="31" spans="1:94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  <c r="BW31">
        <v>131</v>
      </c>
      <c r="BX31">
        <v>133</v>
      </c>
      <c r="BY31">
        <v>134</v>
      </c>
      <c r="BZ31">
        <v>135</v>
      </c>
      <c r="CA31">
        <v>135</v>
      </c>
      <c r="CB31">
        <v>135</v>
      </c>
      <c r="CC31">
        <v>135</v>
      </c>
      <c r="CD31">
        <v>135</v>
      </c>
      <c r="CE31">
        <v>135</v>
      </c>
      <c r="CF31">
        <v>136</v>
      </c>
      <c r="CG31">
        <v>136</v>
      </c>
      <c r="CH31">
        <v>136</v>
      </c>
      <c r="CI31">
        <v>136</v>
      </c>
      <c r="CJ31">
        <v>136</v>
      </c>
      <c r="CK31">
        <v>136</v>
      </c>
      <c r="CL31">
        <v>136</v>
      </c>
      <c r="CM31">
        <v>136</v>
      </c>
      <c r="CN31">
        <v>137</v>
      </c>
      <c r="CO31">
        <v>138</v>
      </c>
      <c r="CP31">
        <v>138</v>
      </c>
    </row>
    <row r="32" spans="1:94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  <c r="BW32">
        <v>422</v>
      </c>
      <c r="BX32">
        <v>457</v>
      </c>
      <c r="BY32">
        <v>485</v>
      </c>
      <c r="BZ32">
        <v>503</v>
      </c>
      <c r="CA32">
        <v>531</v>
      </c>
      <c r="CB32">
        <v>549</v>
      </c>
      <c r="CC32">
        <v>577</v>
      </c>
      <c r="CD32">
        <v>593</v>
      </c>
      <c r="CE32">
        <v>618</v>
      </c>
      <c r="CF32">
        <v>635</v>
      </c>
      <c r="CG32">
        <v>661</v>
      </c>
      <c r="CH32">
        <v>675</v>
      </c>
      <c r="CI32">
        <v>685</v>
      </c>
      <c r="CJ32">
        <v>713</v>
      </c>
      <c r="CK32">
        <v>747</v>
      </c>
      <c r="CL32">
        <v>800</v>
      </c>
      <c r="CM32">
        <v>846</v>
      </c>
      <c r="CN32">
        <v>878</v>
      </c>
      <c r="CO32">
        <v>894</v>
      </c>
      <c r="CP32">
        <v>929</v>
      </c>
    </row>
    <row r="33" spans="1:94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  <c r="BW33">
        <v>282</v>
      </c>
      <c r="BX33">
        <v>288</v>
      </c>
      <c r="BY33">
        <v>302</v>
      </c>
      <c r="BZ33">
        <v>318</v>
      </c>
      <c r="CA33">
        <v>345</v>
      </c>
      <c r="CB33">
        <v>364</v>
      </c>
      <c r="CC33">
        <v>384</v>
      </c>
      <c r="CD33">
        <v>414</v>
      </c>
      <c r="CE33">
        <v>443</v>
      </c>
      <c r="CF33">
        <v>443</v>
      </c>
      <c r="CG33">
        <v>484</v>
      </c>
      <c r="CH33">
        <v>497</v>
      </c>
      <c r="CI33">
        <v>497</v>
      </c>
      <c r="CJ33">
        <v>528</v>
      </c>
      <c r="CK33">
        <v>542</v>
      </c>
      <c r="CL33">
        <v>546</v>
      </c>
      <c r="CM33">
        <v>557</v>
      </c>
      <c r="CN33">
        <v>565</v>
      </c>
      <c r="CO33">
        <v>576</v>
      </c>
      <c r="CP33">
        <v>581</v>
      </c>
    </row>
    <row r="34" spans="1:94" x14ac:dyDescent="0.3">
      <c r="B34" t="s">
        <v>525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7</v>
      </c>
      <c r="CA34">
        <v>7</v>
      </c>
      <c r="CB34">
        <v>7</v>
      </c>
      <c r="CC34">
        <v>7</v>
      </c>
      <c r="CD34">
        <v>7</v>
      </c>
      <c r="CE34">
        <v>7</v>
      </c>
      <c r="CF34">
        <v>7</v>
      </c>
      <c r="CG34">
        <v>8</v>
      </c>
      <c r="CH34">
        <v>8</v>
      </c>
      <c r="CI34">
        <v>10</v>
      </c>
      <c r="CJ34">
        <v>11</v>
      </c>
      <c r="CK34">
        <v>56</v>
      </c>
      <c r="CL34">
        <v>56</v>
      </c>
      <c r="CM34">
        <v>56</v>
      </c>
      <c r="CN34">
        <v>58</v>
      </c>
      <c r="CO34">
        <v>61</v>
      </c>
      <c r="CP34">
        <v>67</v>
      </c>
    </row>
    <row r="35" spans="1:94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  <c r="BW35">
        <v>109</v>
      </c>
      <c r="BX35">
        <v>110</v>
      </c>
      <c r="BY35">
        <v>114</v>
      </c>
      <c r="BZ35">
        <v>114</v>
      </c>
      <c r="CA35">
        <v>114</v>
      </c>
      <c r="CB35">
        <v>114</v>
      </c>
      <c r="CC35">
        <v>115</v>
      </c>
      <c r="CD35">
        <v>117</v>
      </c>
      <c r="CE35">
        <v>119</v>
      </c>
      <c r="CF35">
        <v>119</v>
      </c>
      <c r="CG35">
        <v>120</v>
      </c>
      <c r="CH35">
        <v>122</v>
      </c>
      <c r="CI35">
        <v>122</v>
      </c>
      <c r="CJ35">
        <v>122</v>
      </c>
      <c r="CK35">
        <v>122</v>
      </c>
      <c r="CL35">
        <v>122</v>
      </c>
      <c r="CM35">
        <v>122</v>
      </c>
      <c r="CN35">
        <v>122</v>
      </c>
      <c r="CO35">
        <v>122</v>
      </c>
      <c r="CP35">
        <v>122</v>
      </c>
    </row>
    <row r="36" spans="1:94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  <c r="BW36">
        <v>233</v>
      </c>
      <c r="BX36">
        <v>306</v>
      </c>
      <c r="BY36">
        <v>509</v>
      </c>
      <c r="BZ36">
        <v>555</v>
      </c>
      <c r="CA36">
        <v>650</v>
      </c>
      <c r="CB36">
        <v>658</v>
      </c>
      <c r="CC36">
        <v>658</v>
      </c>
      <c r="CD36">
        <v>730</v>
      </c>
      <c r="CE36">
        <v>730</v>
      </c>
      <c r="CF36">
        <v>820</v>
      </c>
      <c r="CG36">
        <v>820</v>
      </c>
      <c r="CH36">
        <v>820</v>
      </c>
      <c r="CI36">
        <v>820</v>
      </c>
      <c r="CJ36">
        <v>848</v>
      </c>
      <c r="CK36">
        <v>848</v>
      </c>
      <c r="CL36">
        <v>996</v>
      </c>
      <c r="CM36">
        <v>996</v>
      </c>
      <c r="CN36">
        <v>1017</v>
      </c>
      <c r="CO36">
        <v>1017</v>
      </c>
      <c r="CP36">
        <v>1163</v>
      </c>
    </row>
    <row r="37" spans="1:94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  <c r="BW37">
        <v>754</v>
      </c>
      <c r="BX37">
        <v>969</v>
      </c>
      <c r="BY37">
        <v>969</v>
      </c>
      <c r="BZ37">
        <v>1075</v>
      </c>
      <c r="CA37">
        <v>1181</v>
      </c>
      <c r="CB37">
        <v>1250</v>
      </c>
      <c r="CC37">
        <v>1373</v>
      </c>
      <c r="CD37">
        <v>1373</v>
      </c>
      <c r="CE37">
        <v>1423</v>
      </c>
      <c r="CF37">
        <v>1451</v>
      </c>
      <c r="CG37">
        <v>1567</v>
      </c>
      <c r="CH37">
        <v>1567</v>
      </c>
      <c r="CI37">
        <v>1732</v>
      </c>
      <c r="CJ37">
        <v>1870</v>
      </c>
      <c r="CK37">
        <v>1870</v>
      </c>
      <c r="CL37">
        <v>1996</v>
      </c>
      <c r="CM37">
        <v>2397</v>
      </c>
      <c r="CN37">
        <v>2562</v>
      </c>
      <c r="CO37">
        <v>2803</v>
      </c>
      <c r="CP37">
        <v>2908</v>
      </c>
    </row>
    <row r="38" spans="1:94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  <c r="BW38">
        <v>1013</v>
      </c>
      <c r="BX38">
        <v>1121</v>
      </c>
      <c r="BY38">
        <v>1174</v>
      </c>
      <c r="BZ38">
        <v>1203</v>
      </c>
      <c r="CA38">
        <v>1203</v>
      </c>
      <c r="CB38">
        <v>1266</v>
      </c>
      <c r="CC38">
        <v>1266</v>
      </c>
      <c r="CD38">
        <v>1291</v>
      </c>
      <c r="CE38">
        <v>1336</v>
      </c>
      <c r="CF38">
        <v>1370</v>
      </c>
      <c r="CG38">
        <v>1445</v>
      </c>
      <c r="CH38">
        <v>1445</v>
      </c>
      <c r="CI38">
        <v>1490</v>
      </c>
      <c r="CJ38">
        <v>1490</v>
      </c>
      <c r="CK38">
        <v>1517</v>
      </c>
      <c r="CL38">
        <v>1561</v>
      </c>
      <c r="CM38">
        <v>1575</v>
      </c>
      <c r="CN38">
        <v>1618</v>
      </c>
      <c r="CO38">
        <v>1647</v>
      </c>
      <c r="CP38">
        <v>1647</v>
      </c>
    </row>
    <row r="39" spans="1:94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  <c r="BX39">
        <v>13</v>
      </c>
      <c r="BY39">
        <v>13</v>
      </c>
      <c r="BZ39">
        <v>13</v>
      </c>
      <c r="CA39">
        <v>13</v>
      </c>
      <c r="CB39">
        <v>13</v>
      </c>
      <c r="CC39">
        <v>13</v>
      </c>
      <c r="CD39">
        <v>13</v>
      </c>
      <c r="CE39">
        <v>13</v>
      </c>
      <c r="CF39">
        <v>13</v>
      </c>
      <c r="CG39">
        <v>13</v>
      </c>
      <c r="CH39">
        <v>13</v>
      </c>
      <c r="CI39">
        <v>13</v>
      </c>
      <c r="CJ39">
        <v>13</v>
      </c>
      <c r="CK39">
        <v>13</v>
      </c>
      <c r="CL39">
        <v>13</v>
      </c>
      <c r="CM39">
        <v>13</v>
      </c>
      <c r="CN39">
        <v>13</v>
      </c>
      <c r="CO39">
        <v>13</v>
      </c>
      <c r="CP39">
        <v>13</v>
      </c>
    </row>
    <row r="40" spans="1:94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  <c r="BW40">
        <v>127</v>
      </c>
      <c r="BX40">
        <v>167</v>
      </c>
      <c r="BY40">
        <v>182</v>
      </c>
      <c r="BZ40">
        <v>182</v>
      </c>
      <c r="CA40">
        <v>203</v>
      </c>
      <c r="CB40">
        <v>203</v>
      </c>
      <c r="CC40">
        <v>217</v>
      </c>
      <c r="CD40">
        <v>217</v>
      </c>
      <c r="CE40">
        <v>221</v>
      </c>
      <c r="CF40">
        <v>230</v>
      </c>
      <c r="CG40">
        <v>243</v>
      </c>
      <c r="CH40">
        <v>242</v>
      </c>
      <c r="CI40">
        <v>246</v>
      </c>
      <c r="CJ40">
        <v>246</v>
      </c>
      <c r="CK40">
        <v>246</v>
      </c>
      <c r="CL40">
        <v>250</v>
      </c>
      <c r="CM40">
        <v>250</v>
      </c>
      <c r="CN40">
        <v>253</v>
      </c>
      <c r="CO40">
        <v>254</v>
      </c>
      <c r="CP40">
        <v>254</v>
      </c>
    </row>
    <row r="41" spans="1:94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  <c r="BW41">
        <v>81</v>
      </c>
      <c r="BX41">
        <v>91</v>
      </c>
      <c r="BY41">
        <v>91</v>
      </c>
      <c r="BZ41">
        <v>91</v>
      </c>
      <c r="CA41">
        <v>98</v>
      </c>
      <c r="CB41">
        <v>103</v>
      </c>
      <c r="CC41">
        <v>105</v>
      </c>
      <c r="CD41">
        <v>105</v>
      </c>
      <c r="CE41">
        <v>108</v>
      </c>
      <c r="CF41">
        <v>112</v>
      </c>
      <c r="CG41">
        <v>112</v>
      </c>
      <c r="CH41">
        <v>114</v>
      </c>
      <c r="CI41">
        <v>116</v>
      </c>
      <c r="CJ41">
        <v>116</v>
      </c>
      <c r="CK41">
        <v>117</v>
      </c>
      <c r="CL41">
        <v>117</v>
      </c>
      <c r="CM41">
        <v>117</v>
      </c>
      <c r="CN41">
        <v>117</v>
      </c>
      <c r="CO41">
        <v>118</v>
      </c>
      <c r="CP41">
        <v>118</v>
      </c>
    </row>
    <row r="42" spans="1:94" x14ac:dyDescent="0.3">
      <c r="A42" t="s">
        <v>456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  <c r="BW42">
        <v>175</v>
      </c>
      <c r="BX42">
        <v>183</v>
      </c>
      <c r="BY42">
        <v>195</v>
      </c>
      <c r="BZ42">
        <v>195</v>
      </c>
      <c r="CA42">
        <v>217</v>
      </c>
      <c r="CB42">
        <v>226</v>
      </c>
      <c r="CC42">
        <v>228</v>
      </c>
      <c r="CD42">
        <v>228</v>
      </c>
      <c r="CE42">
        <v>232</v>
      </c>
      <c r="CF42">
        <v>239</v>
      </c>
      <c r="CG42">
        <v>241</v>
      </c>
      <c r="CH42">
        <v>242</v>
      </c>
      <c r="CI42">
        <v>244</v>
      </c>
      <c r="CJ42">
        <v>244</v>
      </c>
      <c r="CK42">
        <v>247</v>
      </c>
      <c r="CL42">
        <v>252</v>
      </c>
      <c r="CM42">
        <v>256</v>
      </c>
      <c r="CN42">
        <v>257</v>
      </c>
      <c r="CO42">
        <v>257</v>
      </c>
      <c r="CP42">
        <v>257</v>
      </c>
    </row>
    <row r="43" spans="1:94" x14ac:dyDescent="0.3">
      <c r="A43" t="s">
        <v>465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  <c r="BW43">
        <v>173</v>
      </c>
      <c r="BX43">
        <v>193</v>
      </c>
      <c r="BY43">
        <v>207</v>
      </c>
      <c r="BZ43">
        <v>236</v>
      </c>
      <c r="CA43">
        <v>262</v>
      </c>
      <c r="CB43">
        <v>293</v>
      </c>
      <c r="CC43">
        <v>310</v>
      </c>
      <c r="CD43">
        <v>310</v>
      </c>
      <c r="CE43">
        <v>342</v>
      </c>
      <c r="CF43">
        <v>407</v>
      </c>
      <c r="CG43">
        <v>428</v>
      </c>
      <c r="CH43">
        <v>445</v>
      </c>
      <c r="CI43">
        <v>474</v>
      </c>
      <c r="CJ43">
        <v>517</v>
      </c>
      <c r="CK43">
        <v>549</v>
      </c>
      <c r="CL43">
        <v>579</v>
      </c>
      <c r="CM43">
        <v>606</v>
      </c>
      <c r="CN43">
        <v>649</v>
      </c>
      <c r="CO43">
        <v>675</v>
      </c>
      <c r="CP43">
        <v>721</v>
      </c>
    </row>
    <row r="44" spans="1:94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  <c r="BW44">
        <v>2392</v>
      </c>
      <c r="BX44">
        <v>2793</v>
      </c>
      <c r="BY44">
        <v>3255</v>
      </c>
      <c r="BZ44">
        <v>3630</v>
      </c>
      <c r="CA44">
        <v>4354</v>
      </c>
      <c r="CB44">
        <v>4347</v>
      </c>
      <c r="CC44">
        <v>4726</v>
      </c>
      <c r="CD44">
        <v>5276</v>
      </c>
      <c r="CE44">
        <v>5759</v>
      </c>
      <c r="CF44">
        <v>6237</v>
      </c>
      <c r="CG44">
        <v>6648</v>
      </c>
      <c r="CH44">
        <v>7049</v>
      </c>
      <c r="CI44">
        <v>7470</v>
      </c>
      <c r="CJ44">
        <v>7953</v>
      </c>
      <c r="CK44">
        <v>8447</v>
      </c>
      <c r="CL44">
        <v>9840</v>
      </c>
      <c r="CM44">
        <v>10456</v>
      </c>
      <c r="CN44">
        <v>11013</v>
      </c>
      <c r="CO44">
        <v>11561</v>
      </c>
      <c r="CP44">
        <v>12063</v>
      </c>
    </row>
    <row r="45" spans="1:94" x14ac:dyDescent="0.3">
      <c r="A45" t="s">
        <v>457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  <c r="BW45">
        <v>21</v>
      </c>
      <c r="BX45">
        <v>22</v>
      </c>
      <c r="BY45">
        <v>22</v>
      </c>
      <c r="BZ45">
        <v>22</v>
      </c>
      <c r="CA45">
        <v>22</v>
      </c>
      <c r="CB45">
        <v>22</v>
      </c>
      <c r="CC45">
        <v>22</v>
      </c>
      <c r="CD45">
        <v>25</v>
      </c>
      <c r="CE45">
        <v>25</v>
      </c>
      <c r="CF45">
        <v>25</v>
      </c>
      <c r="CG45">
        <v>25</v>
      </c>
      <c r="CH45">
        <v>25</v>
      </c>
      <c r="CI45">
        <v>25</v>
      </c>
      <c r="CJ45">
        <v>25</v>
      </c>
      <c r="CK45">
        <v>26</v>
      </c>
      <c r="CL45">
        <v>26</v>
      </c>
      <c r="CM45">
        <v>26</v>
      </c>
      <c r="CN45">
        <v>26</v>
      </c>
      <c r="CO45">
        <v>26</v>
      </c>
      <c r="CP45">
        <v>26</v>
      </c>
    </row>
    <row r="46" spans="1:94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  <c r="BW46">
        <v>4611</v>
      </c>
      <c r="BX46">
        <v>5518</v>
      </c>
      <c r="BY46">
        <v>6101</v>
      </c>
      <c r="BZ46">
        <v>6101</v>
      </c>
      <c r="CA46">
        <v>7944</v>
      </c>
      <c r="CB46">
        <v>8580</v>
      </c>
      <c r="CC46">
        <v>9340</v>
      </c>
      <c r="CD46">
        <v>10031</v>
      </c>
      <c r="CE46">
        <v>10912</v>
      </c>
      <c r="CF46">
        <v>11677</v>
      </c>
      <c r="CG46">
        <v>12292</v>
      </c>
      <c r="CH46">
        <v>12846</v>
      </c>
      <c r="CI46">
        <v>13557</v>
      </c>
      <c r="CJ46">
        <v>14248</v>
      </c>
      <c r="CK46">
        <v>14860</v>
      </c>
      <c r="CL46">
        <v>15857</v>
      </c>
      <c r="CM46">
        <v>16798</v>
      </c>
      <c r="CN46">
        <v>17521</v>
      </c>
      <c r="CO46">
        <v>17950</v>
      </c>
      <c r="CP46">
        <v>19319</v>
      </c>
    </row>
    <row r="47" spans="1:94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  <c r="BW47">
        <v>193</v>
      </c>
      <c r="BX47">
        <v>206</v>
      </c>
      <c r="BY47">
        <v>220</v>
      </c>
      <c r="BZ47">
        <v>220</v>
      </c>
      <c r="CA47">
        <v>249</v>
      </c>
      <c r="CB47">
        <v>249</v>
      </c>
      <c r="CC47">
        <v>260</v>
      </c>
      <c r="CD47">
        <v>260</v>
      </c>
      <c r="CE47">
        <v>271</v>
      </c>
      <c r="CF47">
        <v>285</v>
      </c>
      <c r="CG47">
        <v>289</v>
      </c>
      <c r="CH47">
        <v>298</v>
      </c>
      <c r="CI47">
        <v>300</v>
      </c>
      <c r="CJ47">
        <v>300</v>
      </c>
      <c r="CK47">
        <v>304</v>
      </c>
      <c r="CL47">
        <v>305</v>
      </c>
      <c r="CM47">
        <v>307</v>
      </c>
      <c r="CN47">
        <v>313</v>
      </c>
      <c r="CO47">
        <v>315</v>
      </c>
      <c r="CP47">
        <v>316</v>
      </c>
    </row>
    <row r="48" spans="1:94" x14ac:dyDescent="0.3">
      <c r="B48" t="s">
        <v>458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8</v>
      </c>
      <c r="BZ48">
        <v>8</v>
      </c>
      <c r="CA48">
        <v>8</v>
      </c>
      <c r="CB48">
        <v>8</v>
      </c>
      <c r="CC48">
        <v>8</v>
      </c>
      <c r="CD48">
        <v>8</v>
      </c>
      <c r="CE48">
        <v>8</v>
      </c>
      <c r="CF48">
        <v>8</v>
      </c>
      <c r="CG48">
        <v>8</v>
      </c>
      <c r="CH48">
        <v>8</v>
      </c>
      <c r="CI48">
        <v>11</v>
      </c>
      <c r="CJ48">
        <v>11</v>
      </c>
      <c r="CK48">
        <v>12</v>
      </c>
      <c r="CL48">
        <v>12</v>
      </c>
      <c r="CM48">
        <v>12</v>
      </c>
      <c r="CN48">
        <v>12</v>
      </c>
      <c r="CO48">
        <v>12</v>
      </c>
      <c r="CP48">
        <v>12</v>
      </c>
    </row>
    <row r="49" spans="1:94" x14ac:dyDescent="0.3">
      <c r="B49" t="s">
        <v>516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  <c r="BW49">
        <v>7</v>
      </c>
      <c r="BX49">
        <v>8</v>
      </c>
      <c r="BY49">
        <v>8</v>
      </c>
      <c r="BZ49">
        <v>9</v>
      </c>
      <c r="CA49">
        <v>9</v>
      </c>
      <c r="CB49">
        <v>9</v>
      </c>
      <c r="CC49">
        <v>10</v>
      </c>
      <c r="CD49">
        <v>10</v>
      </c>
      <c r="CE49">
        <v>11</v>
      </c>
      <c r="CF49">
        <v>11</v>
      </c>
      <c r="CG49">
        <v>11</v>
      </c>
      <c r="CH49">
        <v>18</v>
      </c>
      <c r="CI49">
        <v>23</v>
      </c>
      <c r="CJ49">
        <v>23</v>
      </c>
      <c r="CK49">
        <v>23</v>
      </c>
      <c r="CL49">
        <v>27</v>
      </c>
      <c r="CM49">
        <v>27</v>
      </c>
      <c r="CN49">
        <v>33</v>
      </c>
      <c r="CO49">
        <v>33</v>
      </c>
      <c r="CP49">
        <v>33</v>
      </c>
    </row>
    <row r="50" spans="1:94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  <c r="BW50">
        <v>3031</v>
      </c>
      <c r="BX50">
        <v>3404</v>
      </c>
      <c r="BY50">
        <v>3737</v>
      </c>
      <c r="BZ50">
        <v>4161</v>
      </c>
      <c r="CA50">
        <v>4471</v>
      </c>
      <c r="CB50">
        <v>4815</v>
      </c>
      <c r="CC50">
        <v>5116</v>
      </c>
      <c r="CD50">
        <v>5546</v>
      </c>
      <c r="CE50">
        <v>5972</v>
      </c>
      <c r="CF50">
        <v>6501</v>
      </c>
      <c r="CG50">
        <v>6927</v>
      </c>
      <c r="CH50">
        <v>7213</v>
      </c>
      <c r="CI50">
        <v>7525</v>
      </c>
      <c r="CJ50">
        <v>7917</v>
      </c>
      <c r="CK50">
        <v>8273</v>
      </c>
      <c r="CL50">
        <v>8807</v>
      </c>
      <c r="CM50">
        <v>9252</v>
      </c>
      <c r="CN50">
        <v>9730</v>
      </c>
      <c r="CO50">
        <v>10088</v>
      </c>
      <c r="CP50">
        <v>10507</v>
      </c>
    </row>
    <row r="51" spans="1:94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  <c r="BX51">
        <v>990</v>
      </c>
      <c r="BY51">
        <v>990</v>
      </c>
      <c r="BZ51">
        <v>990</v>
      </c>
      <c r="CA51">
        <v>990</v>
      </c>
      <c r="CB51">
        <v>990</v>
      </c>
      <c r="CC51">
        <v>990</v>
      </c>
      <c r="CD51">
        <v>990</v>
      </c>
      <c r="CE51">
        <v>991</v>
      </c>
      <c r="CF51">
        <v>991</v>
      </c>
      <c r="CG51">
        <v>991</v>
      </c>
      <c r="CH51">
        <v>991</v>
      </c>
      <c r="CI51">
        <v>991</v>
      </c>
      <c r="CJ51">
        <v>991</v>
      </c>
      <c r="CK51">
        <v>991</v>
      </c>
      <c r="CL51">
        <v>991</v>
      </c>
      <c r="CM51">
        <v>991</v>
      </c>
      <c r="CN51">
        <v>991</v>
      </c>
      <c r="CO51">
        <v>991</v>
      </c>
      <c r="CP51">
        <v>991</v>
      </c>
    </row>
    <row r="52" spans="1:94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  <c r="BW52">
        <v>580</v>
      </c>
      <c r="BX52">
        <v>582</v>
      </c>
      <c r="BY52">
        <v>584</v>
      </c>
      <c r="BZ52">
        <v>585</v>
      </c>
      <c r="CA52">
        <v>586</v>
      </c>
      <c r="CB52">
        <v>587</v>
      </c>
      <c r="CC52">
        <v>587</v>
      </c>
      <c r="CD52">
        <v>588</v>
      </c>
      <c r="CE52">
        <v>588</v>
      </c>
      <c r="CF52">
        <v>588</v>
      </c>
      <c r="CG52">
        <v>589</v>
      </c>
      <c r="CH52">
        <v>589</v>
      </c>
      <c r="CI52">
        <v>589</v>
      </c>
      <c r="CJ52">
        <v>589</v>
      </c>
      <c r="CK52">
        <v>590</v>
      </c>
      <c r="CL52">
        <v>593</v>
      </c>
      <c r="CM52">
        <v>593</v>
      </c>
      <c r="CN52">
        <v>593</v>
      </c>
      <c r="CO52">
        <v>593</v>
      </c>
      <c r="CP52">
        <v>593</v>
      </c>
    </row>
    <row r="53" spans="1:94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  <c r="BW53">
        <v>579</v>
      </c>
      <c r="BX53">
        <v>579</v>
      </c>
      <c r="BY53">
        <v>579</v>
      </c>
      <c r="BZ53">
        <v>579</v>
      </c>
      <c r="CA53">
        <v>579</v>
      </c>
      <c r="CB53">
        <v>579</v>
      </c>
      <c r="CC53">
        <v>579</v>
      </c>
      <c r="CD53">
        <v>579</v>
      </c>
      <c r="CE53">
        <v>579</v>
      </c>
      <c r="CF53">
        <v>579</v>
      </c>
      <c r="CG53">
        <v>579</v>
      </c>
      <c r="CH53">
        <v>579</v>
      </c>
      <c r="CI53">
        <v>579</v>
      </c>
      <c r="CJ53">
        <v>579</v>
      </c>
      <c r="CK53">
        <v>579</v>
      </c>
      <c r="CL53">
        <v>579</v>
      </c>
      <c r="CM53">
        <v>579</v>
      </c>
      <c r="CN53">
        <v>579</v>
      </c>
      <c r="CO53">
        <v>579</v>
      </c>
      <c r="CP53">
        <v>579</v>
      </c>
    </row>
    <row r="54" spans="1:94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  <c r="BW54">
        <v>345</v>
      </c>
      <c r="BX54">
        <v>345</v>
      </c>
      <c r="BY54">
        <v>349</v>
      </c>
      <c r="BZ54">
        <v>350</v>
      </c>
      <c r="CA54">
        <v>350</v>
      </c>
      <c r="CB54">
        <v>350</v>
      </c>
      <c r="CC54">
        <v>351</v>
      </c>
      <c r="CD54">
        <v>351</v>
      </c>
      <c r="CE54">
        <v>351</v>
      </c>
      <c r="CF54">
        <v>351</v>
      </c>
      <c r="CG54">
        <v>351</v>
      </c>
      <c r="CH54">
        <v>352</v>
      </c>
      <c r="CI54">
        <v>352</v>
      </c>
      <c r="CJ54">
        <v>353</v>
      </c>
      <c r="CK54">
        <v>353</v>
      </c>
      <c r="CL54">
        <v>353</v>
      </c>
      <c r="CM54">
        <v>354</v>
      </c>
      <c r="CN54">
        <v>355</v>
      </c>
      <c r="CO54">
        <v>355</v>
      </c>
      <c r="CP54">
        <v>355</v>
      </c>
    </row>
    <row r="55" spans="1:94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  <c r="BW55">
        <v>138</v>
      </c>
      <c r="BX55">
        <v>138</v>
      </c>
      <c r="BY55">
        <v>138</v>
      </c>
      <c r="BZ55">
        <v>138</v>
      </c>
      <c r="CA55">
        <v>138</v>
      </c>
      <c r="CB55">
        <v>139</v>
      </c>
      <c r="CC55">
        <v>139</v>
      </c>
      <c r="CD55">
        <v>139</v>
      </c>
      <c r="CE55">
        <v>139</v>
      </c>
      <c r="CF55">
        <v>139</v>
      </c>
      <c r="CG55">
        <v>139</v>
      </c>
      <c r="CH55">
        <v>139</v>
      </c>
      <c r="CI55">
        <v>139</v>
      </c>
      <c r="CJ55">
        <v>139</v>
      </c>
      <c r="CK55">
        <v>139</v>
      </c>
      <c r="CL55">
        <v>139</v>
      </c>
      <c r="CM55">
        <v>139</v>
      </c>
      <c r="CN55">
        <v>139</v>
      </c>
      <c r="CO55">
        <v>139</v>
      </c>
      <c r="CP55">
        <v>139</v>
      </c>
    </row>
    <row r="56" spans="1:94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  <c r="BW56">
        <v>1501</v>
      </c>
      <c r="BX56">
        <v>1507</v>
      </c>
      <c r="BY56">
        <v>1514</v>
      </c>
      <c r="BZ56">
        <v>1516</v>
      </c>
      <c r="CA56">
        <v>1524</v>
      </c>
      <c r="CB56">
        <v>1532</v>
      </c>
      <c r="CC56">
        <v>1533</v>
      </c>
      <c r="CD56">
        <v>1536</v>
      </c>
      <c r="CE56">
        <v>1539</v>
      </c>
      <c r="CF56">
        <v>1544</v>
      </c>
      <c r="CG56">
        <v>1548</v>
      </c>
      <c r="CH56">
        <v>1552</v>
      </c>
      <c r="CI56">
        <v>1555</v>
      </c>
      <c r="CJ56">
        <v>1564</v>
      </c>
      <c r="CK56">
        <v>1566</v>
      </c>
      <c r="CL56">
        <v>1571</v>
      </c>
      <c r="CM56">
        <v>1577</v>
      </c>
      <c r="CN56">
        <v>1579</v>
      </c>
      <c r="CO56">
        <v>1580</v>
      </c>
      <c r="CP56">
        <v>1581</v>
      </c>
    </row>
    <row r="57" spans="1:94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  <c r="BX57">
        <v>254</v>
      </c>
      <c r="BY57">
        <v>254</v>
      </c>
      <c r="BZ57">
        <v>254</v>
      </c>
      <c r="CA57">
        <v>254</v>
      </c>
      <c r="CB57">
        <v>254</v>
      </c>
      <c r="CC57">
        <v>254</v>
      </c>
      <c r="CD57">
        <v>254</v>
      </c>
      <c r="CE57">
        <v>254</v>
      </c>
      <c r="CF57">
        <v>254</v>
      </c>
      <c r="CG57">
        <v>254</v>
      </c>
      <c r="CH57">
        <v>254</v>
      </c>
      <c r="CI57">
        <v>254</v>
      </c>
      <c r="CJ57">
        <v>254</v>
      </c>
      <c r="CK57">
        <v>254</v>
      </c>
      <c r="CL57">
        <v>254</v>
      </c>
      <c r="CM57">
        <v>254</v>
      </c>
      <c r="CN57">
        <v>254</v>
      </c>
      <c r="CO57">
        <v>254</v>
      </c>
      <c r="CP57">
        <v>254</v>
      </c>
    </row>
    <row r="58" spans="1:94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  <c r="BX58">
        <v>146</v>
      </c>
      <c r="BY58">
        <v>146</v>
      </c>
      <c r="BZ58">
        <v>146</v>
      </c>
      <c r="CA58">
        <v>146</v>
      </c>
      <c r="CB58">
        <v>146</v>
      </c>
      <c r="CC58">
        <v>146</v>
      </c>
      <c r="CD58">
        <v>146</v>
      </c>
      <c r="CE58">
        <v>146</v>
      </c>
      <c r="CF58">
        <v>146</v>
      </c>
      <c r="CG58">
        <v>146</v>
      </c>
      <c r="CH58">
        <v>146</v>
      </c>
      <c r="CI58">
        <v>146</v>
      </c>
      <c r="CJ58">
        <v>146</v>
      </c>
      <c r="CK58">
        <v>146</v>
      </c>
      <c r="CL58">
        <v>146</v>
      </c>
      <c r="CM58">
        <v>146</v>
      </c>
      <c r="CN58">
        <v>146</v>
      </c>
      <c r="CO58">
        <v>147</v>
      </c>
      <c r="CP58">
        <v>147</v>
      </c>
    </row>
    <row r="59" spans="1:94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  <c r="BX59">
        <v>168</v>
      </c>
      <c r="BY59">
        <v>168</v>
      </c>
      <c r="BZ59">
        <v>168</v>
      </c>
      <c r="CA59">
        <v>168</v>
      </c>
      <c r="CB59">
        <v>168</v>
      </c>
      <c r="CC59">
        <v>168</v>
      </c>
      <c r="CD59">
        <v>168</v>
      </c>
      <c r="CE59">
        <v>168</v>
      </c>
      <c r="CF59">
        <v>168</v>
      </c>
      <c r="CG59">
        <v>168</v>
      </c>
      <c r="CH59">
        <v>168</v>
      </c>
      <c r="CI59">
        <v>168</v>
      </c>
      <c r="CJ59">
        <v>168</v>
      </c>
      <c r="CK59">
        <v>168</v>
      </c>
      <c r="CL59">
        <v>168</v>
      </c>
      <c r="CM59">
        <v>168</v>
      </c>
      <c r="CN59">
        <v>168</v>
      </c>
      <c r="CO59">
        <v>168</v>
      </c>
      <c r="CP59">
        <v>168</v>
      </c>
    </row>
    <row r="60" spans="1:94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  <c r="BW60">
        <v>323</v>
      </c>
      <c r="BX60">
        <v>325</v>
      </c>
      <c r="BY60">
        <v>326</v>
      </c>
      <c r="BZ60">
        <v>326</v>
      </c>
      <c r="CA60">
        <v>327</v>
      </c>
      <c r="CB60">
        <v>327</v>
      </c>
      <c r="CC60">
        <v>327</v>
      </c>
      <c r="CD60">
        <v>327</v>
      </c>
      <c r="CE60">
        <v>327</v>
      </c>
      <c r="CF60">
        <v>327</v>
      </c>
      <c r="CG60">
        <v>327</v>
      </c>
      <c r="CH60">
        <v>327</v>
      </c>
      <c r="CI60">
        <v>327</v>
      </c>
      <c r="CJ60">
        <v>327</v>
      </c>
      <c r="CK60">
        <v>327</v>
      </c>
      <c r="CL60">
        <v>328</v>
      </c>
      <c r="CM60">
        <v>328</v>
      </c>
      <c r="CN60">
        <v>328</v>
      </c>
      <c r="CO60">
        <v>328</v>
      </c>
      <c r="CP60">
        <v>328</v>
      </c>
    </row>
    <row r="61" spans="1:94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  <c r="BW61">
        <v>484</v>
      </c>
      <c r="BX61">
        <v>488</v>
      </c>
      <c r="BY61">
        <v>489</v>
      </c>
      <c r="BZ61">
        <v>491</v>
      </c>
      <c r="CA61">
        <v>504</v>
      </c>
      <c r="CB61">
        <v>524</v>
      </c>
      <c r="CC61">
        <v>544</v>
      </c>
      <c r="CD61">
        <v>569</v>
      </c>
      <c r="CE61">
        <v>609</v>
      </c>
      <c r="CF61">
        <v>638</v>
      </c>
      <c r="CG61">
        <v>661</v>
      </c>
      <c r="CH61">
        <v>684</v>
      </c>
      <c r="CI61">
        <v>740</v>
      </c>
      <c r="CJ61">
        <v>819</v>
      </c>
      <c r="CK61">
        <v>841</v>
      </c>
      <c r="CL61">
        <v>861</v>
      </c>
      <c r="CM61">
        <v>872</v>
      </c>
      <c r="CN61">
        <v>892</v>
      </c>
      <c r="CO61">
        <v>898</v>
      </c>
      <c r="CP61">
        <v>905</v>
      </c>
    </row>
    <row r="62" spans="1:94" x14ac:dyDescent="0.3">
      <c r="A62" t="s">
        <v>15</v>
      </c>
      <c r="B62" t="s">
        <v>337</v>
      </c>
      <c r="C62">
        <v>33.881999999999998</v>
      </c>
      <c r="D62">
        <v>113.614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  <c r="BW62">
        <v>1276</v>
      </c>
      <c r="BX62">
        <v>1276</v>
      </c>
      <c r="BY62">
        <v>1276</v>
      </c>
      <c r="BZ62">
        <v>1276</v>
      </c>
      <c r="CA62">
        <v>1276</v>
      </c>
      <c r="CB62">
        <v>1276</v>
      </c>
      <c r="CC62">
        <v>1276</v>
      </c>
      <c r="CD62">
        <v>1276</v>
      </c>
      <c r="CE62">
        <v>1276</v>
      </c>
      <c r="CF62">
        <v>1276</v>
      </c>
      <c r="CG62">
        <v>1276</v>
      </c>
      <c r="CH62">
        <v>1276</v>
      </c>
      <c r="CI62">
        <v>1276</v>
      </c>
      <c r="CJ62">
        <v>1276</v>
      </c>
      <c r="CK62">
        <v>1276</v>
      </c>
      <c r="CL62">
        <v>1276</v>
      </c>
      <c r="CM62">
        <v>1276</v>
      </c>
      <c r="CN62">
        <v>1276</v>
      </c>
      <c r="CO62">
        <v>1276</v>
      </c>
      <c r="CP62">
        <v>1276</v>
      </c>
    </row>
    <row r="63" spans="1:94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  <c r="BW63">
        <v>765</v>
      </c>
      <c r="BX63">
        <v>802</v>
      </c>
      <c r="BY63">
        <v>845</v>
      </c>
      <c r="BZ63">
        <v>862</v>
      </c>
      <c r="CA63">
        <v>890</v>
      </c>
      <c r="CB63">
        <v>914</v>
      </c>
      <c r="CC63">
        <v>935</v>
      </c>
      <c r="CD63">
        <v>960</v>
      </c>
      <c r="CE63">
        <v>973</v>
      </c>
      <c r="CF63">
        <v>989</v>
      </c>
      <c r="CG63">
        <v>1000</v>
      </c>
      <c r="CH63">
        <v>1004</v>
      </c>
      <c r="CI63">
        <v>1009</v>
      </c>
      <c r="CJ63">
        <v>1012</v>
      </c>
      <c r="CK63">
        <v>1017</v>
      </c>
      <c r="CL63">
        <v>1017</v>
      </c>
      <c r="CM63">
        <v>1021</v>
      </c>
      <c r="CN63">
        <v>1024</v>
      </c>
      <c r="CO63">
        <v>1025</v>
      </c>
      <c r="CP63">
        <v>1025</v>
      </c>
    </row>
    <row r="64" spans="1:94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  <c r="BW64">
        <v>67802</v>
      </c>
      <c r="BX64">
        <v>67802</v>
      </c>
      <c r="BY64">
        <v>67802</v>
      </c>
      <c r="BZ64">
        <v>67803</v>
      </c>
      <c r="CA64">
        <v>67803</v>
      </c>
      <c r="CB64">
        <v>67803</v>
      </c>
      <c r="CC64">
        <v>67803</v>
      </c>
      <c r="CD64">
        <v>67803</v>
      </c>
      <c r="CE64">
        <v>67803</v>
      </c>
      <c r="CF64">
        <v>67803</v>
      </c>
      <c r="CG64">
        <v>67803</v>
      </c>
      <c r="CH64">
        <v>67803</v>
      </c>
      <c r="CI64">
        <v>67803</v>
      </c>
      <c r="CJ64">
        <v>67803</v>
      </c>
      <c r="CK64">
        <v>67803</v>
      </c>
      <c r="CL64">
        <v>67803</v>
      </c>
      <c r="CM64">
        <v>68128</v>
      </c>
      <c r="CN64">
        <v>68128</v>
      </c>
      <c r="CO64">
        <v>68128</v>
      </c>
      <c r="CP64">
        <v>68128</v>
      </c>
    </row>
    <row r="65" spans="1:94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  <c r="BW65">
        <v>1018</v>
      </c>
      <c r="BX65">
        <v>1019</v>
      </c>
      <c r="BY65">
        <v>1019</v>
      </c>
      <c r="BZ65">
        <v>1019</v>
      </c>
      <c r="CA65">
        <v>1019</v>
      </c>
      <c r="CB65">
        <v>1019</v>
      </c>
      <c r="CC65">
        <v>1019</v>
      </c>
      <c r="CD65">
        <v>1019</v>
      </c>
      <c r="CE65">
        <v>1019</v>
      </c>
      <c r="CF65">
        <v>1019</v>
      </c>
      <c r="CG65">
        <v>1019</v>
      </c>
      <c r="CH65">
        <v>1019</v>
      </c>
      <c r="CI65">
        <v>1019</v>
      </c>
      <c r="CJ65">
        <v>1019</v>
      </c>
      <c r="CK65">
        <v>1019</v>
      </c>
      <c r="CL65">
        <v>1019</v>
      </c>
      <c r="CM65">
        <v>1019</v>
      </c>
      <c r="CN65">
        <v>1019</v>
      </c>
      <c r="CO65">
        <v>1019</v>
      </c>
      <c r="CP65">
        <v>1019</v>
      </c>
    </row>
    <row r="66" spans="1:94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  <c r="BW66">
        <v>111</v>
      </c>
      <c r="BX66">
        <v>117</v>
      </c>
      <c r="BY66">
        <v>117</v>
      </c>
      <c r="BZ66">
        <v>117</v>
      </c>
      <c r="CA66">
        <v>117</v>
      </c>
      <c r="CB66">
        <v>118</v>
      </c>
      <c r="CC66">
        <v>121</v>
      </c>
      <c r="CD66">
        <v>124</v>
      </c>
      <c r="CE66">
        <v>126</v>
      </c>
      <c r="CF66">
        <v>128</v>
      </c>
      <c r="CG66">
        <v>155</v>
      </c>
      <c r="CH66">
        <v>189</v>
      </c>
      <c r="CI66">
        <v>190</v>
      </c>
      <c r="CJ66">
        <v>190</v>
      </c>
      <c r="CK66">
        <v>190</v>
      </c>
      <c r="CL66">
        <v>193</v>
      </c>
      <c r="CM66">
        <v>193</v>
      </c>
      <c r="CN66">
        <v>193</v>
      </c>
      <c r="CO66">
        <v>193</v>
      </c>
      <c r="CP66">
        <v>194</v>
      </c>
    </row>
    <row r="67" spans="1:94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  <c r="BW67">
        <v>646</v>
      </c>
      <c r="BX67">
        <v>647</v>
      </c>
      <c r="BY67">
        <v>651</v>
      </c>
      <c r="BZ67">
        <v>651</v>
      </c>
      <c r="CA67">
        <v>651</v>
      </c>
      <c r="CB67">
        <v>651</v>
      </c>
      <c r="CC67">
        <v>651</v>
      </c>
      <c r="CD67">
        <v>651</v>
      </c>
      <c r="CE67">
        <v>651</v>
      </c>
      <c r="CF67">
        <v>651</v>
      </c>
      <c r="CG67">
        <v>652</v>
      </c>
      <c r="CH67">
        <v>653</v>
      </c>
      <c r="CI67">
        <v>653</v>
      </c>
      <c r="CJ67">
        <v>653</v>
      </c>
      <c r="CK67">
        <v>653</v>
      </c>
      <c r="CL67">
        <v>653</v>
      </c>
      <c r="CM67">
        <v>653</v>
      </c>
      <c r="CN67">
        <v>653</v>
      </c>
      <c r="CO67">
        <v>653</v>
      </c>
      <c r="CP67">
        <v>653</v>
      </c>
    </row>
    <row r="68" spans="1:94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  <c r="BW68">
        <v>937</v>
      </c>
      <c r="BX68">
        <v>937</v>
      </c>
      <c r="BY68">
        <v>937</v>
      </c>
      <c r="BZ68">
        <v>937</v>
      </c>
      <c r="CA68">
        <v>937</v>
      </c>
      <c r="CB68">
        <v>937</v>
      </c>
      <c r="CC68">
        <v>937</v>
      </c>
      <c r="CD68">
        <v>937</v>
      </c>
      <c r="CE68">
        <v>937</v>
      </c>
      <c r="CF68">
        <v>937</v>
      </c>
      <c r="CG68">
        <v>937</v>
      </c>
      <c r="CH68">
        <v>937</v>
      </c>
      <c r="CI68">
        <v>937</v>
      </c>
      <c r="CJ68">
        <v>937</v>
      </c>
      <c r="CK68">
        <v>937</v>
      </c>
      <c r="CL68">
        <v>937</v>
      </c>
      <c r="CM68">
        <v>937</v>
      </c>
      <c r="CN68">
        <v>937</v>
      </c>
      <c r="CO68">
        <v>937</v>
      </c>
      <c r="CP68">
        <v>937</v>
      </c>
    </row>
    <row r="69" spans="1:94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  <c r="BW69">
        <v>98</v>
      </c>
      <c r="BX69">
        <v>98</v>
      </c>
      <c r="BY69">
        <v>98</v>
      </c>
      <c r="BZ69">
        <v>98</v>
      </c>
      <c r="CA69">
        <v>98</v>
      </c>
      <c r="CB69">
        <v>98</v>
      </c>
      <c r="CC69">
        <v>98</v>
      </c>
      <c r="CD69">
        <v>98</v>
      </c>
      <c r="CE69">
        <v>98</v>
      </c>
      <c r="CF69">
        <v>98</v>
      </c>
      <c r="CG69">
        <v>98</v>
      </c>
      <c r="CH69">
        <v>99</v>
      </c>
      <c r="CI69">
        <v>100</v>
      </c>
      <c r="CJ69">
        <v>100</v>
      </c>
      <c r="CK69">
        <v>102</v>
      </c>
      <c r="CL69">
        <v>102</v>
      </c>
      <c r="CM69">
        <v>102</v>
      </c>
      <c r="CN69">
        <v>102</v>
      </c>
      <c r="CO69">
        <v>104</v>
      </c>
      <c r="CP69">
        <v>104</v>
      </c>
    </row>
    <row r="70" spans="1:94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  <c r="BW70">
        <v>140</v>
      </c>
      <c r="BX70">
        <v>141</v>
      </c>
      <c r="BY70">
        <v>141</v>
      </c>
      <c r="BZ70">
        <v>141</v>
      </c>
      <c r="CA70">
        <v>142</v>
      </c>
      <c r="CB70">
        <v>142</v>
      </c>
      <c r="CC70">
        <v>144</v>
      </c>
      <c r="CD70">
        <v>144</v>
      </c>
      <c r="CE70">
        <v>144</v>
      </c>
      <c r="CF70">
        <v>144</v>
      </c>
      <c r="CG70">
        <v>145</v>
      </c>
      <c r="CH70">
        <v>145</v>
      </c>
      <c r="CI70">
        <v>145</v>
      </c>
      <c r="CJ70">
        <v>145</v>
      </c>
      <c r="CK70">
        <v>145</v>
      </c>
      <c r="CL70">
        <v>145</v>
      </c>
      <c r="CM70">
        <v>146</v>
      </c>
      <c r="CN70">
        <v>146</v>
      </c>
      <c r="CO70">
        <v>146</v>
      </c>
      <c r="CP70">
        <v>146</v>
      </c>
    </row>
    <row r="71" spans="1:94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  <c r="BW71">
        <v>41</v>
      </c>
      <c r="BX71">
        <v>41</v>
      </c>
      <c r="BY71">
        <v>43</v>
      </c>
      <c r="BZ71">
        <v>43</v>
      </c>
      <c r="CA71">
        <v>44</v>
      </c>
      <c r="CB71">
        <v>44</v>
      </c>
      <c r="CC71">
        <v>44</v>
      </c>
      <c r="CD71">
        <v>45</v>
      </c>
      <c r="CE71">
        <v>45</v>
      </c>
      <c r="CF71">
        <v>45</v>
      </c>
      <c r="CG71">
        <v>45</v>
      </c>
      <c r="CH71">
        <v>45</v>
      </c>
      <c r="CI71">
        <v>45</v>
      </c>
      <c r="CJ71">
        <v>45</v>
      </c>
      <c r="CK71">
        <v>45</v>
      </c>
      <c r="CL71">
        <v>45</v>
      </c>
      <c r="CM71">
        <v>45</v>
      </c>
      <c r="CN71">
        <v>45</v>
      </c>
      <c r="CO71">
        <v>45</v>
      </c>
      <c r="CP71">
        <v>45</v>
      </c>
    </row>
    <row r="72" spans="1:94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  <c r="BX72">
        <v>75</v>
      </c>
      <c r="BY72">
        <v>75</v>
      </c>
      <c r="BZ72">
        <v>75</v>
      </c>
      <c r="CA72">
        <v>75</v>
      </c>
      <c r="CB72">
        <v>75</v>
      </c>
      <c r="CC72">
        <v>75</v>
      </c>
      <c r="CD72">
        <v>75</v>
      </c>
      <c r="CE72">
        <v>75</v>
      </c>
      <c r="CF72">
        <v>75</v>
      </c>
      <c r="CG72">
        <v>75</v>
      </c>
      <c r="CH72">
        <v>75</v>
      </c>
      <c r="CI72">
        <v>75</v>
      </c>
      <c r="CJ72">
        <v>75</v>
      </c>
      <c r="CK72">
        <v>75</v>
      </c>
      <c r="CL72">
        <v>75</v>
      </c>
      <c r="CM72">
        <v>75</v>
      </c>
      <c r="CN72">
        <v>75</v>
      </c>
      <c r="CO72">
        <v>75</v>
      </c>
      <c r="CP72">
        <v>75</v>
      </c>
    </row>
    <row r="73" spans="1:94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  <c r="BX73">
        <v>18</v>
      </c>
      <c r="BY73">
        <v>18</v>
      </c>
      <c r="BZ73">
        <v>18</v>
      </c>
      <c r="CA73">
        <v>18</v>
      </c>
      <c r="CB73">
        <v>18</v>
      </c>
      <c r="CC73">
        <v>18</v>
      </c>
      <c r="CD73">
        <v>18</v>
      </c>
      <c r="CE73">
        <v>18</v>
      </c>
      <c r="CF73">
        <v>18</v>
      </c>
      <c r="CG73">
        <v>18</v>
      </c>
      <c r="CH73">
        <v>18</v>
      </c>
      <c r="CI73">
        <v>18</v>
      </c>
      <c r="CJ73">
        <v>18</v>
      </c>
      <c r="CK73">
        <v>18</v>
      </c>
      <c r="CL73">
        <v>18</v>
      </c>
      <c r="CM73">
        <v>18</v>
      </c>
      <c r="CN73">
        <v>18</v>
      </c>
      <c r="CO73">
        <v>18</v>
      </c>
      <c r="CP73">
        <v>18</v>
      </c>
    </row>
    <row r="74" spans="1:94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  <c r="BW74">
        <v>255</v>
      </c>
      <c r="BX74">
        <v>255</v>
      </c>
      <c r="BY74">
        <v>255</v>
      </c>
      <c r="BZ74">
        <v>256</v>
      </c>
      <c r="CA74">
        <v>256</v>
      </c>
      <c r="CB74">
        <v>256</v>
      </c>
      <c r="CC74">
        <v>256</v>
      </c>
      <c r="CD74">
        <v>256</v>
      </c>
      <c r="CE74">
        <v>256</v>
      </c>
      <c r="CF74">
        <v>256</v>
      </c>
      <c r="CG74">
        <v>256</v>
      </c>
      <c r="CH74">
        <v>256</v>
      </c>
      <c r="CI74">
        <v>256</v>
      </c>
      <c r="CJ74">
        <v>256</v>
      </c>
      <c r="CK74">
        <v>256</v>
      </c>
      <c r="CL74">
        <v>256</v>
      </c>
      <c r="CM74">
        <v>256</v>
      </c>
      <c r="CN74">
        <v>256</v>
      </c>
      <c r="CO74">
        <v>256</v>
      </c>
      <c r="CP74">
        <v>256</v>
      </c>
    </row>
    <row r="75" spans="1:94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  <c r="BW75">
        <v>774</v>
      </c>
      <c r="BX75">
        <v>775</v>
      </c>
      <c r="BY75">
        <v>778</v>
      </c>
      <c r="BZ75">
        <v>778</v>
      </c>
      <c r="CA75">
        <v>779</v>
      </c>
      <c r="CB75">
        <v>780</v>
      </c>
      <c r="CC75">
        <v>781</v>
      </c>
      <c r="CD75">
        <v>783</v>
      </c>
      <c r="CE75">
        <v>783</v>
      </c>
      <c r="CF75">
        <v>783</v>
      </c>
      <c r="CG75">
        <v>784</v>
      </c>
      <c r="CH75">
        <v>784</v>
      </c>
      <c r="CI75">
        <v>784</v>
      </c>
      <c r="CJ75">
        <v>784</v>
      </c>
      <c r="CK75">
        <v>784</v>
      </c>
      <c r="CL75">
        <v>784</v>
      </c>
      <c r="CM75">
        <v>787</v>
      </c>
      <c r="CN75">
        <v>787</v>
      </c>
      <c r="CO75">
        <v>787</v>
      </c>
      <c r="CP75">
        <v>787</v>
      </c>
    </row>
    <row r="76" spans="1:94" x14ac:dyDescent="0.3">
      <c r="A76" t="s">
        <v>27</v>
      </c>
      <c r="B76" t="s">
        <v>337</v>
      </c>
      <c r="C76">
        <v>31.202000000000002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  <c r="BW76">
        <v>516</v>
      </c>
      <c r="BX76">
        <v>522</v>
      </c>
      <c r="BY76">
        <v>526</v>
      </c>
      <c r="BZ76">
        <v>529</v>
      </c>
      <c r="CA76">
        <v>531</v>
      </c>
      <c r="CB76">
        <v>536</v>
      </c>
      <c r="CC76">
        <v>538</v>
      </c>
      <c r="CD76">
        <v>543</v>
      </c>
      <c r="CE76">
        <v>552</v>
      </c>
      <c r="CF76">
        <v>555</v>
      </c>
      <c r="CG76">
        <v>555</v>
      </c>
      <c r="CH76">
        <v>607</v>
      </c>
      <c r="CI76">
        <v>618</v>
      </c>
      <c r="CJ76">
        <v>618</v>
      </c>
      <c r="CK76">
        <v>622</v>
      </c>
      <c r="CL76">
        <v>628</v>
      </c>
      <c r="CM76">
        <v>628</v>
      </c>
      <c r="CN76">
        <v>628</v>
      </c>
      <c r="CO76">
        <v>635</v>
      </c>
      <c r="CP76">
        <v>638</v>
      </c>
    </row>
    <row r="77" spans="1:94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  <c r="BW77">
        <v>137</v>
      </c>
      <c r="BX77">
        <v>137</v>
      </c>
      <c r="BY77">
        <v>137</v>
      </c>
      <c r="BZ77">
        <v>137</v>
      </c>
      <c r="CA77">
        <v>138</v>
      </c>
      <c r="CB77">
        <v>138</v>
      </c>
      <c r="CC77">
        <v>138</v>
      </c>
      <c r="CD77">
        <v>163</v>
      </c>
      <c r="CE77">
        <v>166</v>
      </c>
      <c r="CF77">
        <v>168</v>
      </c>
      <c r="CG77">
        <v>172</v>
      </c>
      <c r="CH77">
        <v>172</v>
      </c>
      <c r="CI77">
        <v>173</v>
      </c>
      <c r="CJ77">
        <v>173</v>
      </c>
      <c r="CK77">
        <v>186</v>
      </c>
      <c r="CL77">
        <v>194</v>
      </c>
      <c r="CM77">
        <v>197</v>
      </c>
      <c r="CN77">
        <v>197</v>
      </c>
      <c r="CO77">
        <v>197</v>
      </c>
      <c r="CP77">
        <v>197</v>
      </c>
    </row>
    <row r="78" spans="1:94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  <c r="BW78">
        <v>552</v>
      </c>
      <c r="BX78">
        <v>554</v>
      </c>
      <c r="BY78">
        <v>555</v>
      </c>
      <c r="BZ78">
        <v>557</v>
      </c>
      <c r="CA78">
        <v>558</v>
      </c>
      <c r="CB78">
        <v>559</v>
      </c>
      <c r="CC78">
        <v>560</v>
      </c>
      <c r="CD78">
        <v>560</v>
      </c>
      <c r="CE78">
        <v>560</v>
      </c>
      <c r="CF78">
        <v>560</v>
      </c>
      <c r="CG78">
        <v>560</v>
      </c>
      <c r="CH78">
        <v>560</v>
      </c>
      <c r="CI78">
        <v>560</v>
      </c>
      <c r="CJ78">
        <v>560</v>
      </c>
      <c r="CK78">
        <v>560</v>
      </c>
      <c r="CL78">
        <v>560</v>
      </c>
      <c r="CM78">
        <v>560</v>
      </c>
      <c r="CN78">
        <v>561</v>
      </c>
      <c r="CO78">
        <v>561</v>
      </c>
      <c r="CP78">
        <v>561</v>
      </c>
    </row>
    <row r="79" spans="1:94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  <c r="BW79">
        <v>176</v>
      </c>
      <c r="BX79">
        <v>176</v>
      </c>
      <c r="BY79">
        <v>180</v>
      </c>
      <c r="BZ79">
        <v>180</v>
      </c>
      <c r="CA79">
        <v>180</v>
      </c>
      <c r="CB79">
        <v>180</v>
      </c>
      <c r="CC79">
        <v>180</v>
      </c>
      <c r="CD79">
        <v>180</v>
      </c>
      <c r="CE79">
        <v>182</v>
      </c>
      <c r="CF79">
        <v>183</v>
      </c>
      <c r="CG79">
        <v>183</v>
      </c>
      <c r="CH79">
        <v>183</v>
      </c>
      <c r="CI79">
        <v>184</v>
      </c>
      <c r="CJ79">
        <v>185</v>
      </c>
      <c r="CK79">
        <v>185</v>
      </c>
      <c r="CL79">
        <v>186</v>
      </c>
      <c r="CM79">
        <v>189</v>
      </c>
      <c r="CN79">
        <v>189</v>
      </c>
      <c r="CO79">
        <v>189</v>
      </c>
      <c r="CP79">
        <v>189</v>
      </c>
    </row>
    <row r="80" spans="1:94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1</v>
      </c>
      <c r="CI80">
        <v>1</v>
      </c>
      <c r="CJ80">
        <v>1</v>
      </c>
      <c r="CK80">
        <v>1</v>
      </c>
      <c r="CL80">
        <v>1</v>
      </c>
      <c r="CM80">
        <v>1</v>
      </c>
      <c r="CN80">
        <v>1</v>
      </c>
      <c r="CO80">
        <v>1</v>
      </c>
      <c r="CP80">
        <v>1</v>
      </c>
    </row>
    <row r="81" spans="1:94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  <c r="BX81">
        <v>76</v>
      </c>
      <c r="BY81">
        <v>76</v>
      </c>
      <c r="BZ81">
        <v>76</v>
      </c>
      <c r="CA81">
        <v>76</v>
      </c>
      <c r="CB81">
        <v>76</v>
      </c>
      <c r="CC81">
        <v>76</v>
      </c>
      <c r="CD81">
        <v>76</v>
      </c>
      <c r="CE81">
        <v>76</v>
      </c>
      <c r="CF81">
        <v>76</v>
      </c>
      <c r="CG81">
        <v>76</v>
      </c>
      <c r="CH81">
        <v>76</v>
      </c>
      <c r="CI81">
        <v>76</v>
      </c>
      <c r="CJ81">
        <v>76</v>
      </c>
      <c r="CK81">
        <v>76</v>
      </c>
      <c r="CL81">
        <v>76</v>
      </c>
      <c r="CM81">
        <v>76</v>
      </c>
      <c r="CN81">
        <v>76</v>
      </c>
      <c r="CO81">
        <v>76</v>
      </c>
      <c r="CP81">
        <v>76</v>
      </c>
    </row>
    <row r="82" spans="1:94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  <c r="BW82">
        <v>182</v>
      </c>
      <c r="BX82">
        <v>183</v>
      </c>
      <c r="BY82">
        <v>184</v>
      </c>
      <c r="BZ82">
        <v>184</v>
      </c>
      <c r="CA82">
        <v>184</v>
      </c>
      <c r="CB82">
        <v>184</v>
      </c>
      <c r="CC82">
        <v>184</v>
      </c>
      <c r="CD82">
        <v>184</v>
      </c>
      <c r="CE82">
        <v>184</v>
      </c>
      <c r="CF82">
        <v>184</v>
      </c>
      <c r="CG82">
        <v>184</v>
      </c>
      <c r="CH82">
        <v>184</v>
      </c>
      <c r="CI82">
        <v>184</v>
      </c>
      <c r="CJ82">
        <v>184</v>
      </c>
      <c r="CK82">
        <v>184</v>
      </c>
      <c r="CL82">
        <v>184</v>
      </c>
      <c r="CM82">
        <v>184</v>
      </c>
      <c r="CN82">
        <v>184</v>
      </c>
      <c r="CO82">
        <v>184</v>
      </c>
      <c r="CP82">
        <v>184</v>
      </c>
    </row>
    <row r="83" spans="1:94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  <c r="BW83">
        <v>1257</v>
      </c>
      <c r="BX83">
        <v>1258</v>
      </c>
      <c r="BY83">
        <v>1260</v>
      </c>
      <c r="BZ83">
        <v>1262</v>
      </c>
      <c r="CA83">
        <v>1263</v>
      </c>
      <c r="CB83">
        <v>1264</v>
      </c>
      <c r="CC83">
        <v>1265</v>
      </c>
      <c r="CD83">
        <v>1266</v>
      </c>
      <c r="CE83">
        <v>1267</v>
      </c>
      <c r="CF83">
        <v>1267</v>
      </c>
      <c r="CG83">
        <v>1267</v>
      </c>
      <c r="CH83">
        <v>1267</v>
      </c>
      <c r="CI83">
        <v>1267</v>
      </c>
      <c r="CJ83">
        <v>1267</v>
      </c>
      <c r="CK83">
        <v>1268</v>
      </c>
      <c r="CL83">
        <v>1268</v>
      </c>
      <c r="CM83">
        <v>1268</v>
      </c>
      <c r="CN83">
        <v>1268</v>
      </c>
      <c r="CO83">
        <v>1268</v>
      </c>
      <c r="CP83">
        <v>1268</v>
      </c>
    </row>
    <row r="84" spans="1:94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  <c r="BW84">
        <v>1065</v>
      </c>
      <c r="BX84">
        <v>1161</v>
      </c>
      <c r="BY84">
        <v>1267</v>
      </c>
      <c r="BZ84">
        <v>1406</v>
      </c>
      <c r="CA84">
        <v>1485</v>
      </c>
      <c r="CB84">
        <v>1579</v>
      </c>
      <c r="CC84">
        <v>1780</v>
      </c>
      <c r="CD84">
        <v>2054</v>
      </c>
      <c r="CE84">
        <v>2223</v>
      </c>
      <c r="CF84">
        <v>2473</v>
      </c>
      <c r="CG84">
        <v>2709</v>
      </c>
      <c r="CH84">
        <v>2776</v>
      </c>
      <c r="CI84">
        <v>2852</v>
      </c>
      <c r="CJ84">
        <v>2979</v>
      </c>
      <c r="CK84">
        <v>3105</v>
      </c>
      <c r="CL84">
        <v>3233</v>
      </c>
      <c r="CM84">
        <v>3439</v>
      </c>
      <c r="CN84">
        <v>3439</v>
      </c>
      <c r="CO84">
        <v>3792</v>
      </c>
      <c r="CP84">
        <v>3977</v>
      </c>
    </row>
    <row r="85" spans="1:94" x14ac:dyDescent="0.3">
      <c r="B85" t="s">
        <v>459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  <c r="BW85">
        <v>19</v>
      </c>
      <c r="BX85">
        <v>22</v>
      </c>
      <c r="BY85">
        <v>22</v>
      </c>
      <c r="BZ85">
        <v>22</v>
      </c>
      <c r="CA85">
        <v>45</v>
      </c>
      <c r="CB85">
        <v>45</v>
      </c>
      <c r="CC85">
        <v>45</v>
      </c>
      <c r="CD85">
        <v>45</v>
      </c>
      <c r="CE85">
        <v>60</v>
      </c>
      <c r="CF85">
        <v>60</v>
      </c>
      <c r="CG85">
        <v>60</v>
      </c>
      <c r="CH85">
        <v>60</v>
      </c>
      <c r="CI85">
        <v>60</v>
      </c>
      <c r="CJ85">
        <v>60</v>
      </c>
      <c r="CK85">
        <v>117</v>
      </c>
      <c r="CL85">
        <v>117</v>
      </c>
      <c r="CM85">
        <v>143</v>
      </c>
      <c r="CN85">
        <v>143</v>
      </c>
      <c r="CO85">
        <v>143</v>
      </c>
      <c r="CP85">
        <v>160</v>
      </c>
    </row>
    <row r="86" spans="1:94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  <c r="BW86">
        <v>109</v>
      </c>
      <c r="BX86">
        <v>134</v>
      </c>
      <c r="BY86">
        <v>134</v>
      </c>
      <c r="BZ86">
        <v>154</v>
      </c>
      <c r="CA86">
        <v>154</v>
      </c>
      <c r="CB86">
        <v>161</v>
      </c>
      <c r="CC86">
        <v>180</v>
      </c>
      <c r="CD86">
        <v>180</v>
      </c>
      <c r="CE86">
        <v>180</v>
      </c>
      <c r="CF86">
        <v>215</v>
      </c>
      <c r="CG86">
        <v>223</v>
      </c>
      <c r="CH86">
        <v>234</v>
      </c>
      <c r="CI86">
        <v>235</v>
      </c>
      <c r="CJ86">
        <v>241</v>
      </c>
      <c r="CK86">
        <v>254</v>
      </c>
      <c r="CL86">
        <v>267</v>
      </c>
      <c r="CM86">
        <v>287</v>
      </c>
      <c r="CN86">
        <v>307</v>
      </c>
      <c r="CO86">
        <v>327</v>
      </c>
      <c r="CP86">
        <v>332</v>
      </c>
    </row>
    <row r="87" spans="1:94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  <c r="BW87">
        <v>375</v>
      </c>
      <c r="BX87">
        <v>396</v>
      </c>
      <c r="BY87">
        <v>416</v>
      </c>
      <c r="BZ87">
        <v>435</v>
      </c>
      <c r="CA87">
        <v>454</v>
      </c>
      <c r="CB87">
        <v>467</v>
      </c>
      <c r="CC87">
        <v>483</v>
      </c>
      <c r="CD87">
        <v>502</v>
      </c>
      <c r="CE87">
        <v>539</v>
      </c>
      <c r="CF87">
        <v>558</v>
      </c>
      <c r="CG87">
        <v>577</v>
      </c>
      <c r="CH87">
        <v>595</v>
      </c>
      <c r="CI87">
        <v>612</v>
      </c>
      <c r="CJ87">
        <v>618</v>
      </c>
      <c r="CK87">
        <v>626</v>
      </c>
      <c r="CL87">
        <v>642</v>
      </c>
      <c r="CM87">
        <v>649</v>
      </c>
      <c r="CN87">
        <v>655</v>
      </c>
      <c r="CO87">
        <v>660</v>
      </c>
      <c r="CP87">
        <v>662</v>
      </c>
    </row>
    <row r="88" spans="1:94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  <c r="BW88">
        <v>190</v>
      </c>
      <c r="BX88">
        <v>194</v>
      </c>
      <c r="BY88">
        <v>218</v>
      </c>
      <c r="BZ88">
        <v>245</v>
      </c>
      <c r="CA88">
        <v>261</v>
      </c>
      <c r="CB88">
        <v>323</v>
      </c>
      <c r="CC88">
        <v>349</v>
      </c>
      <c r="CD88">
        <v>384</v>
      </c>
      <c r="CE88">
        <v>444</v>
      </c>
      <c r="CF88">
        <v>444</v>
      </c>
      <c r="CG88">
        <v>533</v>
      </c>
      <c r="CH88">
        <v>574</v>
      </c>
      <c r="CI88">
        <v>626</v>
      </c>
      <c r="CJ88">
        <v>638</v>
      </c>
      <c r="CK88">
        <v>638</v>
      </c>
      <c r="CL88">
        <v>654</v>
      </c>
      <c r="CM88">
        <v>688</v>
      </c>
      <c r="CN88">
        <v>801</v>
      </c>
      <c r="CO88">
        <v>847</v>
      </c>
      <c r="CP88">
        <v>847</v>
      </c>
    </row>
    <row r="89" spans="1:94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  <c r="BW89">
        <v>963</v>
      </c>
      <c r="BX89">
        <v>1011</v>
      </c>
      <c r="BY89">
        <v>1079</v>
      </c>
      <c r="BZ89">
        <v>1126</v>
      </c>
      <c r="CA89">
        <v>1182</v>
      </c>
      <c r="CB89">
        <v>1222</v>
      </c>
      <c r="CC89">
        <v>1282</v>
      </c>
      <c r="CD89">
        <v>1343</v>
      </c>
      <c r="CE89">
        <v>1407</v>
      </c>
      <c r="CF89">
        <v>1495</v>
      </c>
      <c r="CG89">
        <v>1534</v>
      </c>
      <c r="CH89">
        <v>1600</v>
      </c>
      <c r="CI89">
        <v>1650</v>
      </c>
      <c r="CJ89">
        <v>1704</v>
      </c>
      <c r="CK89">
        <v>1741</v>
      </c>
      <c r="CL89">
        <v>1791</v>
      </c>
      <c r="CM89">
        <v>1814</v>
      </c>
      <c r="CN89">
        <v>1832</v>
      </c>
      <c r="CO89">
        <v>1871</v>
      </c>
      <c r="CP89">
        <v>1881</v>
      </c>
    </row>
    <row r="90" spans="1:94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  <c r="BX90">
        <v>712</v>
      </c>
      <c r="BY90">
        <v>712</v>
      </c>
      <c r="BZ90">
        <v>712</v>
      </c>
      <c r="CA90">
        <v>712</v>
      </c>
      <c r="CB90">
        <v>712</v>
      </c>
      <c r="CC90">
        <v>712</v>
      </c>
      <c r="CD90">
        <v>712</v>
      </c>
      <c r="CE90">
        <v>712</v>
      </c>
      <c r="CF90">
        <v>712</v>
      </c>
      <c r="CG90">
        <v>712</v>
      </c>
      <c r="CH90">
        <v>712</v>
      </c>
      <c r="CI90">
        <v>712</v>
      </c>
      <c r="CJ90">
        <v>712</v>
      </c>
      <c r="CK90">
        <v>712</v>
      </c>
      <c r="CL90">
        <v>712</v>
      </c>
      <c r="CM90">
        <v>712</v>
      </c>
      <c r="CN90">
        <v>712</v>
      </c>
      <c r="CO90">
        <v>712</v>
      </c>
      <c r="CP90">
        <v>712</v>
      </c>
    </row>
    <row r="91" spans="1:94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  <c r="BW91">
        <v>212</v>
      </c>
      <c r="BX91">
        <v>233</v>
      </c>
      <c r="BY91">
        <v>269</v>
      </c>
      <c r="BZ91">
        <v>288</v>
      </c>
      <c r="CA91">
        <v>320</v>
      </c>
      <c r="CB91">
        <v>350</v>
      </c>
      <c r="CC91">
        <v>396</v>
      </c>
      <c r="CD91">
        <v>457</v>
      </c>
      <c r="CE91">
        <v>515</v>
      </c>
      <c r="CF91">
        <v>564</v>
      </c>
      <c r="CG91">
        <v>620</v>
      </c>
      <c r="CH91">
        <v>669</v>
      </c>
      <c r="CI91">
        <v>726</v>
      </c>
      <c r="CJ91">
        <v>766</v>
      </c>
      <c r="CK91">
        <v>814</v>
      </c>
      <c r="CL91">
        <v>862</v>
      </c>
      <c r="CM91">
        <v>923</v>
      </c>
      <c r="CN91">
        <v>986</v>
      </c>
      <c r="CO91">
        <v>1035</v>
      </c>
      <c r="CP91">
        <v>1087</v>
      </c>
    </row>
    <row r="92" spans="1:94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  <c r="BW92">
        <v>320</v>
      </c>
      <c r="BX92">
        <v>356</v>
      </c>
      <c r="BY92">
        <v>396</v>
      </c>
      <c r="BZ92">
        <v>426</v>
      </c>
      <c r="CA92">
        <v>446</v>
      </c>
      <c r="CB92">
        <v>465</v>
      </c>
      <c r="CC92">
        <v>494</v>
      </c>
      <c r="CD92">
        <v>526</v>
      </c>
      <c r="CE92">
        <v>564</v>
      </c>
      <c r="CF92">
        <v>595</v>
      </c>
      <c r="CG92">
        <v>616</v>
      </c>
      <c r="CH92">
        <v>633</v>
      </c>
      <c r="CI92">
        <v>662</v>
      </c>
      <c r="CJ92">
        <v>695</v>
      </c>
      <c r="CK92">
        <v>715</v>
      </c>
      <c r="CL92">
        <v>735</v>
      </c>
      <c r="CM92">
        <v>750</v>
      </c>
      <c r="CN92">
        <v>761</v>
      </c>
      <c r="CO92">
        <v>767</v>
      </c>
      <c r="CP92">
        <v>772</v>
      </c>
    </row>
    <row r="93" spans="1:94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  <c r="BW93">
        <v>3508</v>
      </c>
      <c r="BX93">
        <v>3858</v>
      </c>
      <c r="BY93">
        <v>4091</v>
      </c>
      <c r="BZ93">
        <v>4472</v>
      </c>
      <c r="CA93">
        <v>4587</v>
      </c>
      <c r="CB93">
        <v>4822</v>
      </c>
      <c r="CC93">
        <v>5017</v>
      </c>
      <c r="CD93">
        <v>5312</v>
      </c>
      <c r="CE93">
        <v>5569</v>
      </c>
      <c r="CF93">
        <v>5732</v>
      </c>
      <c r="CG93">
        <v>5831</v>
      </c>
      <c r="CH93">
        <v>5991</v>
      </c>
      <c r="CI93">
        <v>6059</v>
      </c>
      <c r="CJ93">
        <v>6111</v>
      </c>
      <c r="CK93">
        <v>6216</v>
      </c>
      <c r="CL93">
        <v>6433</v>
      </c>
      <c r="CM93">
        <v>6549</v>
      </c>
      <c r="CN93">
        <v>6606</v>
      </c>
      <c r="CO93">
        <v>6746</v>
      </c>
      <c r="CP93">
        <v>6900</v>
      </c>
    </row>
    <row r="94" spans="1:94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  <c r="BW94">
        <v>173</v>
      </c>
      <c r="BX94">
        <v>177</v>
      </c>
      <c r="BY94">
        <v>179</v>
      </c>
      <c r="BZ94">
        <v>181</v>
      </c>
      <c r="CA94">
        <v>181</v>
      </c>
      <c r="CB94">
        <v>183</v>
      </c>
      <c r="CC94">
        <v>184</v>
      </c>
      <c r="CD94">
        <v>184</v>
      </c>
      <c r="CE94">
        <v>184</v>
      </c>
      <c r="CF94">
        <v>184</v>
      </c>
      <c r="CG94">
        <v>184</v>
      </c>
      <c r="CH94">
        <v>184</v>
      </c>
      <c r="CI94">
        <v>184</v>
      </c>
      <c r="CJ94">
        <v>184</v>
      </c>
      <c r="CK94">
        <v>184</v>
      </c>
      <c r="CL94">
        <v>184</v>
      </c>
      <c r="CM94">
        <v>184</v>
      </c>
      <c r="CN94">
        <v>184</v>
      </c>
      <c r="CO94">
        <v>185</v>
      </c>
      <c r="CP94">
        <v>185</v>
      </c>
    </row>
    <row r="95" spans="1:94" x14ac:dyDescent="0.3">
      <c r="A95" t="s">
        <v>467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  <c r="BX95">
        <v>10</v>
      </c>
      <c r="BY95">
        <v>10</v>
      </c>
      <c r="BZ95">
        <v>11</v>
      </c>
      <c r="CA95">
        <v>11</v>
      </c>
      <c r="CB95">
        <v>11</v>
      </c>
      <c r="CC95">
        <v>11</v>
      </c>
      <c r="CD95">
        <v>11</v>
      </c>
      <c r="CE95">
        <v>11</v>
      </c>
      <c r="CF95">
        <v>11</v>
      </c>
      <c r="CG95">
        <v>11</v>
      </c>
      <c r="CH95">
        <v>11</v>
      </c>
      <c r="CI95">
        <v>11</v>
      </c>
      <c r="CJ95">
        <v>11</v>
      </c>
      <c r="CK95">
        <v>11</v>
      </c>
      <c r="CL95">
        <v>11</v>
      </c>
      <c r="CM95">
        <v>11</v>
      </c>
      <c r="CN95">
        <v>11</v>
      </c>
      <c r="CO95">
        <v>11</v>
      </c>
      <c r="CP95">
        <v>11</v>
      </c>
    </row>
    <row r="96" spans="1:94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  <c r="BW96">
        <v>3107</v>
      </c>
      <c r="BX96">
        <v>3386</v>
      </c>
      <c r="BY96">
        <v>3757</v>
      </c>
      <c r="BZ96">
        <v>4077</v>
      </c>
      <c r="CA96">
        <v>4369</v>
      </c>
      <c r="CB96">
        <v>4681</v>
      </c>
      <c r="CC96">
        <v>5071</v>
      </c>
      <c r="CD96">
        <v>5402</v>
      </c>
      <c r="CE96">
        <v>5635</v>
      </c>
      <c r="CF96">
        <v>5819</v>
      </c>
      <c r="CG96">
        <v>5996</v>
      </c>
      <c r="CH96">
        <v>6174</v>
      </c>
      <c r="CI96">
        <v>6318</v>
      </c>
      <c r="CJ96">
        <v>6511</v>
      </c>
      <c r="CK96">
        <v>6681</v>
      </c>
      <c r="CL96">
        <v>6879</v>
      </c>
      <c r="CM96">
        <v>7073</v>
      </c>
      <c r="CN96">
        <v>7242</v>
      </c>
      <c r="CO96">
        <v>7384</v>
      </c>
      <c r="CP96">
        <v>7515</v>
      </c>
    </row>
    <row r="97" spans="1:94" x14ac:dyDescent="0.3">
      <c r="B97" t="s">
        <v>481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  <c r="BW97">
        <v>33</v>
      </c>
      <c r="BX97">
        <v>40</v>
      </c>
      <c r="BY97">
        <v>49</v>
      </c>
      <c r="BZ97">
        <v>50</v>
      </c>
      <c r="CA97">
        <v>59</v>
      </c>
      <c r="CB97">
        <v>90</v>
      </c>
      <c r="CC97">
        <v>90</v>
      </c>
      <c r="CD97">
        <v>135</v>
      </c>
      <c r="CE97">
        <v>135</v>
      </c>
      <c r="CF97">
        <v>150</v>
      </c>
      <c r="CG97">
        <v>187</v>
      </c>
      <c r="CH97">
        <v>214</v>
      </c>
      <c r="CI97">
        <v>298</v>
      </c>
      <c r="CJ97">
        <v>363</v>
      </c>
      <c r="CK97">
        <v>435</v>
      </c>
      <c r="CL97">
        <v>591</v>
      </c>
      <c r="CM97">
        <v>732</v>
      </c>
      <c r="CN97">
        <v>732</v>
      </c>
      <c r="CO97">
        <v>846</v>
      </c>
      <c r="CP97">
        <v>846</v>
      </c>
    </row>
    <row r="98" spans="1:94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  <c r="BW98">
        <v>1284</v>
      </c>
      <c r="BX98">
        <v>1380</v>
      </c>
      <c r="BY98">
        <v>1488</v>
      </c>
      <c r="BZ98">
        <v>1488</v>
      </c>
      <c r="CA98">
        <v>1745</v>
      </c>
      <c r="CB98">
        <v>1828</v>
      </c>
      <c r="CC98">
        <v>1956</v>
      </c>
      <c r="CD98">
        <v>2111</v>
      </c>
      <c r="CE98">
        <v>2349</v>
      </c>
      <c r="CF98">
        <v>2620</v>
      </c>
      <c r="CG98">
        <v>2759</v>
      </c>
      <c r="CH98">
        <v>2967</v>
      </c>
      <c r="CI98">
        <v>3167</v>
      </c>
      <c r="CJ98">
        <v>3286</v>
      </c>
      <c r="CK98">
        <v>3614</v>
      </c>
      <c r="CL98">
        <v>3755</v>
      </c>
      <c r="CM98">
        <v>4126</v>
      </c>
      <c r="CN98">
        <v>4335</v>
      </c>
      <c r="CO98">
        <v>4680</v>
      </c>
      <c r="CP98">
        <v>4964</v>
      </c>
    </row>
    <row r="99" spans="1:94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  <c r="BW99">
        <v>2748</v>
      </c>
      <c r="BX99">
        <v>3163</v>
      </c>
      <c r="BY99">
        <v>3368</v>
      </c>
      <c r="BZ99">
        <v>3465</v>
      </c>
      <c r="CA99">
        <v>3646</v>
      </c>
      <c r="CB99">
        <v>3747</v>
      </c>
      <c r="CC99">
        <v>3747</v>
      </c>
      <c r="CD99">
        <v>4450</v>
      </c>
      <c r="CE99">
        <v>4965</v>
      </c>
      <c r="CF99">
        <v>7161</v>
      </c>
      <c r="CG99">
        <v>7257</v>
      </c>
      <c r="CH99">
        <v>7466</v>
      </c>
      <c r="CI99">
        <v>7529</v>
      </c>
      <c r="CJ99">
        <v>7603</v>
      </c>
      <c r="CK99">
        <v>7858</v>
      </c>
      <c r="CL99">
        <v>8225</v>
      </c>
      <c r="CM99">
        <v>8450</v>
      </c>
      <c r="CN99">
        <v>9022</v>
      </c>
      <c r="CO99">
        <v>9468</v>
      </c>
      <c r="CP99">
        <v>10128</v>
      </c>
    </row>
    <row r="100" spans="1:94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  <c r="BW100">
        <v>779</v>
      </c>
      <c r="BX100">
        <v>865</v>
      </c>
      <c r="BY100">
        <v>985</v>
      </c>
      <c r="BZ100">
        <v>1070</v>
      </c>
      <c r="CA100">
        <v>1173</v>
      </c>
      <c r="CB100">
        <v>1322</v>
      </c>
      <c r="CC100">
        <v>1450</v>
      </c>
      <c r="CD100">
        <v>1560</v>
      </c>
      <c r="CE100">
        <v>1699</v>
      </c>
      <c r="CF100">
        <v>1794</v>
      </c>
      <c r="CG100">
        <v>1939</v>
      </c>
      <c r="CH100">
        <v>2065</v>
      </c>
      <c r="CI100">
        <v>2190</v>
      </c>
      <c r="CJ100">
        <v>2350</v>
      </c>
      <c r="CK100">
        <v>2505</v>
      </c>
      <c r="CL100">
        <v>2673</v>
      </c>
      <c r="CM100">
        <v>2844</v>
      </c>
      <c r="CN100">
        <v>3032</v>
      </c>
      <c r="CO100">
        <v>3144</v>
      </c>
      <c r="CP100">
        <v>3333</v>
      </c>
    </row>
    <row r="101" spans="1:94" x14ac:dyDescent="0.3">
      <c r="B101" t="s">
        <v>517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  <c r="BW101">
        <v>32</v>
      </c>
      <c r="BX101">
        <v>41</v>
      </c>
      <c r="BY101">
        <v>46</v>
      </c>
      <c r="BZ101">
        <v>56</v>
      </c>
      <c r="CA101">
        <v>62</v>
      </c>
      <c r="CB101">
        <v>69</v>
      </c>
      <c r="CC101">
        <v>78</v>
      </c>
      <c r="CD101">
        <v>93</v>
      </c>
      <c r="CE101">
        <v>103</v>
      </c>
      <c r="CF101">
        <v>117</v>
      </c>
      <c r="CG101">
        <v>118</v>
      </c>
      <c r="CH101">
        <v>125</v>
      </c>
      <c r="CI101">
        <v>137</v>
      </c>
      <c r="CJ101">
        <v>149</v>
      </c>
      <c r="CK101">
        <v>159</v>
      </c>
      <c r="CL101">
        <v>164</v>
      </c>
      <c r="CM101">
        <v>177</v>
      </c>
      <c r="CN101">
        <v>190</v>
      </c>
      <c r="CO101">
        <v>201</v>
      </c>
      <c r="CP101">
        <v>218</v>
      </c>
    </row>
    <row r="102" spans="1:94" x14ac:dyDescent="0.3">
      <c r="B102" t="s">
        <v>460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  <c r="BW102">
        <v>15</v>
      </c>
      <c r="BX102">
        <v>15</v>
      </c>
      <c r="BY102">
        <v>16</v>
      </c>
      <c r="BZ102">
        <v>16</v>
      </c>
      <c r="CA102">
        <v>16</v>
      </c>
      <c r="CB102">
        <v>16</v>
      </c>
      <c r="CC102">
        <v>16</v>
      </c>
      <c r="CD102">
        <v>18</v>
      </c>
      <c r="CE102">
        <v>18</v>
      </c>
      <c r="CF102">
        <v>18</v>
      </c>
      <c r="CG102">
        <v>18</v>
      </c>
      <c r="CH102">
        <v>21</v>
      </c>
      <c r="CI102">
        <v>21</v>
      </c>
      <c r="CJ102">
        <v>41</v>
      </c>
      <c r="CK102">
        <v>51</v>
      </c>
      <c r="CL102">
        <v>51</v>
      </c>
      <c r="CM102">
        <v>79</v>
      </c>
      <c r="CN102">
        <v>79</v>
      </c>
      <c r="CO102">
        <v>79</v>
      </c>
      <c r="CP102">
        <v>79</v>
      </c>
    </row>
    <row r="103" spans="1:94" x14ac:dyDescent="0.3">
      <c r="B103" t="s">
        <v>548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  <c r="BW103">
        <v>15</v>
      </c>
      <c r="BX103">
        <v>22</v>
      </c>
      <c r="BY103">
        <v>22</v>
      </c>
      <c r="BZ103">
        <v>29</v>
      </c>
      <c r="CA103">
        <v>29</v>
      </c>
      <c r="CB103">
        <v>31</v>
      </c>
      <c r="CC103">
        <v>31</v>
      </c>
      <c r="CD103">
        <v>33</v>
      </c>
      <c r="CE103">
        <v>33</v>
      </c>
      <c r="CF103">
        <v>34</v>
      </c>
      <c r="CG103">
        <v>34</v>
      </c>
      <c r="CH103">
        <v>34</v>
      </c>
      <c r="CI103">
        <v>34</v>
      </c>
      <c r="CJ103">
        <v>34</v>
      </c>
      <c r="CK103">
        <v>35</v>
      </c>
      <c r="CL103">
        <v>35</v>
      </c>
      <c r="CM103">
        <v>35</v>
      </c>
      <c r="CN103">
        <v>39</v>
      </c>
      <c r="CO103">
        <v>39</v>
      </c>
      <c r="CP103">
        <v>39</v>
      </c>
    </row>
    <row r="104" spans="1:94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  <c r="BW104">
        <v>779</v>
      </c>
      <c r="BX104">
        <v>858</v>
      </c>
      <c r="BY104">
        <v>961</v>
      </c>
      <c r="BZ104">
        <v>1039</v>
      </c>
      <c r="CA104">
        <v>1097</v>
      </c>
      <c r="CB104">
        <v>1108</v>
      </c>
      <c r="CC104">
        <v>1149</v>
      </c>
      <c r="CD104">
        <v>1185</v>
      </c>
      <c r="CE104">
        <v>1207</v>
      </c>
      <c r="CF104">
        <v>1258</v>
      </c>
      <c r="CG104">
        <v>1304</v>
      </c>
      <c r="CH104">
        <v>1309</v>
      </c>
      <c r="CI104">
        <v>1332</v>
      </c>
      <c r="CJ104">
        <v>1373</v>
      </c>
      <c r="CK104">
        <v>1400</v>
      </c>
      <c r="CL104">
        <v>1434</v>
      </c>
      <c r="CM104">
        <v>1459</v>
      </c>
      <c r="CN104">
        <v>1512</v>
      </c>
      <c r="CO104">
        <v>1528</v>
      </c>
      <c r="CP104">
        <v>1535</v>
      </c>
    </row>
    <row r="105" spans="1:94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  <c r="BX105">
        <v>9</v>
      </c>
      <c r="BY105">
        <v>9</v>
      </c>
      <c r="BZ105">
        <v>9</v>
      </c>
      <c r="CA105">
        <v>9</v>
      </c>
      <c r="CB105">
        <v>10</v>
      </c>
      <c r="CC105">
        <v>10</v>
      </c>
      <c r="CD105">
        <v>12</v>
      </c>
      <c r="CE105">
        <v>12</v>
      </c>
      <c r="CF105">
        <v>12</v>
      </c>
      <c r="CG105">
        <v>12</v>
      </c>
      <c r="CH105">
        <v>14</v>
      </c>
      <c r="CI105">
        <v>15</v>
      </c>
      <c r="CJ105">
        <v>15</v>
      </c>
      <c r="CK105">
        <v>15</v>
      </c>
      <c r="CL105">
        <v>16</v>
      </c>
      <c r="CM105">
        <v>16</v>
      </c>
      <c r="CN105">
        <v>22</v>
      </c>
      <c r="CO105">
        <v>22</v>
      </c>
      <c r="CP105">
        <v>24</v>
      </c>
    </row>
    <row r="106" spans="1:94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  <c r="BW106">
        <v>29</v>
      </c>
      <c r="BX106">
        <v>29</v>
      </c>
      <c r="BY106">
        <v>35</v>
      </c>
      <c r="BZ106">
        <v>38</v>
      </c>
      <c r="CA106">
        <v>43</v>
      </c>
      <c r="CB106">
        <v>44</v>
      </c>
      <c r="CC106">
        <v>52</v>
      </c>
      <c r="CD106">
        <v>55</v>
      </c>
      <c r="CE106">
        <v>56</v>
      </c>
      <c r="CF106">
        <v>65</v>
      </c>
      <c r="CG106">
        <v>69</v>
      </c>
      <c r="CH106">
        <v>71</v>
      </c>
      <c r="CI106">
        <v>74</v>
      </c>
      <c r="CJ106">
        <v>82</v>
      </c>
      <c r="CK106">
        <v>85</v>
      </c>
      <c r="CL106">
        <v>92</v>
      </c>
      <c r="CM106">
        <v>96</v>
      </c>
      <c r="CN106">
        <v>105</v>
      </c>
      <c r="CO106">
        <v>108</v>
      </c>
      <c r="CP106">
        <v>111</v>
      </c>
    </row>
    <row r="107" spans="1:94" x14ac:dyDescent="0.3">
      <c r="B107" t="s">
        <v>518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  <c r="BW107">
        <v>5</v>
      </c>
      <c r="BX107">
        <v>7</v>
      </c>
      <c r="BY107">
        <v>7</v>
      </c>
      <c r="BZ107">
        <v>12</v>
      </c>
      <c r="CA107">
        <v>12</v>
      </c>
      <c r="CB107">
        <v>14</v>
      </c>
      <c r="CC107">
        <v>15</v>
      </c>
      <c r="CD107">
        <v>15</v>
      </c>
      <c r="CE107">
        <v>15</v>
      </c>
      <c r="CF107">
        <v>16</v>
      </c>
      <c r="CG107">
        <v>16</v>
      </c>
      <c r="CH107">
        <v>16</v>
      </c>
      <c r="CI107">
        <v>16</v>
      </c>
      <c r="CJ107">
        <v>16</v>
      </c>
      <c r="CK107">
        <v>16</v>
      </c>
      <c r="CL107">
        <v>17</v>
      </c>
      <c r="CM107">
        <v>17</v>
      </c>
      <c r="CN107">
        <v>17</v>
      </c>
      <c r="CO107">
        <v>17</v>
      </c>
      <c r="CP107">
        <v>18</v>
      </c>
    </row>
    <row r="108" spans="1:94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  <c r="BW108">
        <v>1446</v>
      </c>
      <c r="BX108">
        <v>1518</v>
      </c>
      <c r="BY108">
        <v>1615</v>
      </c>
      <c r="BZ108">
        <v>1882</v>
      </c>
      <c r="CA108">
        <v>1927</v>
      </c>
      <c r="CB108">
        <v>2176</v>
      </c>
      <c r="CC108">
        <v>2308</v>
      </c>
      <c r="CD108">
        <v>2487</v>
      </c>
      <c r="CE108">
        <v>2605</v>
      </c>
      <c r="CF108">
        <v>2769</v>
      </c>
      <c r="CG108">
        <v>2905</v>
      </c>
      <c r="CH108">
        <v>2974</v>
      </c>
      <c r="CI108">
        <v>3064</v>
      </c>
      <c r="CJ108">
        <v>3161</v>
      </c>
      <c r="CK108">
        <v>3237</v>
      </c>
      <c r="CL108">
        <v>3369</v>
      </c>
      <c r="CM108">
        <v>3489</v>
      </c>
      <c r="CN108">
        <v>3681</v>
      </c>
      <c r="CO108">
        <v>3783</v>
      </c>
      <c r="CP108">
        <v>3868</v>
      </c>
    </row>
    <row r="109" spans="1:94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  <c r="BW109">
        <v>51</v>
      </c>
      <c r="BX109">
        <v>51</v>
      </c>
      <c r="BY109">
        <v>57</v>
      </c>
      <c r="BZ109">
        <v>61</v>
      </c>
      <c r="CA109">
        <v>61</v>
      </c>
      <c r="CB109">
        <v>72</v>
      </c>
      <c r="CC109">
        <v>72</v>
      </c>
      <c r="CD109">
        <v>77</v>
      </c>
      <c r="CE109">
        <v>83</v>
      </c>
      <c r="CF109">
        <v>83</v>
      </c>
      <c r="CG109">
        <v>83</v>
      </c>
      <c r="CH109">
        <v>86</v>
      </c>
      <c r="CI109">
        <v>86</v>
      </c>
      <c r="CJ109">
        <v>86</v>
      </c>
      <c r="CK109">
        <v>86</v>
      </c>
      <c r="CL109">
        <v>86</v>
      </c>
      <c r="CM109">
        <v>96</v>
      </c>
      <c r="CN109">
        <v>96</v>
      </c>
      <c r="CO109">
        <v>96</v>
      </c>
      <c r="CP109">
        <v>97</v>
      </c>
    </row>
    <row r="110" spans="1:94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  <c r="BW110">
        <v>37</v>
      </c>
      <c r="BX110">
        <v>37</v>
      </c>
      <c r="BY110">
        <v>39</v>
      </c>
      <c r="BZ110">
        <v>40</v>
      </c>
      <c r="CA110">
        <v>41</v>
      </c>
      <c r="CB110">
        <v>42</v>
      </c>
      <c r="CC110">
        <v>47</v>
      </c>
      <c r="CD110">
        <v>51</v>
      </c>
      <c r="CE110">
        <v>51</v>
      </c>
      <c r="CF110">
        <v>51</v>
      </c>
      <c r="CG110">
        <v>51</v>
      </c>
      <c r="CH110">
        <v>53</v>
      </c>
      <c r="CI110">
        <v>55</v>
      </c>
      <c r="CJ110">
        <v>55</v>
      </c>
      <c r="CK110">
        <v>55</v>
      </c>
      <c r="CL110">
        <v>55</v>
      </c>
      <c r="CM110">
        <v>55</v>
      </c>
      <c r="CN110">
        <v>55</v>
      </c>
      <c r="CO110">
        <v>55</v>
      </c>
      <c r="CP110">
        <v>56</v>
      </c>
    </row>
    <row r="111" spans="1:94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  <c r="BW111">
        <v>125</v>
      </c>
      <c r="BX111">
        <v>128</v>
      </c>
      <c r="BY111">
        <v>130</v>
      </c>
      <c r="BZ111">
        <v>134</v>
      </c>
      <c r="CA111">
        <v>135</v>
      </c>
      <c r="CB111">
        <v>135</v>
      </c>
      <c r="CC111">
        <v>139</v>
      </c>
      <c r="CD111">
        <v>141</v>
      </c>
      <c r="CE111">
        <v>141</v>
      </c>
      <c r="CF111">
        <v>143</v>
      </c>
      <c r="CG111">
        <v>143</v>
      </c>
      <c r="CH111">
        <v>143</v>
      </c>
      <c r="CI111">
        <v>143</v>
      </c>
      <c r="CJ111">
        <v>145</v>
      </c>
      <c r="CK111">
        <v>145</v>
      </c>
      <c r="CL111">
        <v>145</v>
      </c>
      <c r="CM111">
        <v>145</v>
      </c>
      <c r="CN111">
        <v>148</v>
      </c>
      <c r="CO111">
        <v>148</v>
      </c>
      <c r="CP111">
        <v>148</v>
      </c>
    </row>
    <row r="112" spans="1:94" x14ac:dyDescent="0.3">
      <c r="A112" t="s">
        <v>461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  <c r="BW112">
        <v>94</v>
      </c>
      <c r="BX112">
        <v>116</v>
      </c>
      <c r="BY112">
        <v>128</v>
      </c>
      <c r="BZ112">
        <v>134</v>
      </c>
      <c r="CA112">
        <v>147</v>
      </c>
      <c r="CB112">
        <v>147</v>
      </c>
      <c r="CC112">
        <v>171</v>
      </c>
      <c r="CD112">
        <v>171</v>
      </c>
      <c r="CE112">
        <v>184</v>
      </c>
      <c r="CF112">
        <v>191</v>
      </c>
      <c r="CG112">
        <v>196</v>
      </c>
      <c r="CH112">
        <v>196</v>
      </c>
      <c r="CI112">
        <v>207</v>
      </c>
      <c r="CJ112">
        <v>217</v>
      </c>
      <c r="CK112">
        <v>217</v>
      </c>
      <c r="CL112">
        <v>233</v>
      </c>
      <c r="CM112">
        <v>245</v>
      </c>
      <c r="CN112">
        <v>254</v>
      </c>
      <c r="CO112">
        <v>271</v>
      </c>
      <c r="CP112">
        <v>271</v>
      </c>
    </row>
    <row r="113" spans="1:94" x14ac:dyDescent="0.3">
      <c r="A113" t="s">
        <v>514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  <c r="BW113">
        <v>16</v>
      </c>
      <c r="BX113">
        <v>18</v>
      </c>
      <c r="BY113">
        <v>18</v>
      </c>
      <c r="BZ113">
        <v>17</v>
      </c>
      <c r="CA113">
        <v>18</v>
      </c>
      <c r="CB113">
        <v>18</v>
      </c>
      <c r="CC113">
        <v>18</v>
      </c>
      <c r="CD113">
        <v>18</v>
      </c>
      <c r="CE113">
        <v>18</v>
      </c>
      <c r="CF113">
        <v>18</v>
      </c>
      <c r="CG113">
        <v>18</v>
      </c>
      <c r="CH113">
        <v>18</v>
      </c>
      <c r="CI113">
        <v>18</v>
      </c>
      <c r="CJ113">
        <v>18</v>
      </c>
      <c r="CK113">
        <v>18</v>
      </c>
      <c r="CL113">
        <v>18</v>
      </c>
      <c r="CM113">
        <v>18</v>
      </c>
      <c r="CN113">
        <v>18</v>
      </c>
      <c r="CO113">
        <v>18</v>
      </c>
      <c r="CP113">
        <v>18</v>
      </c>
    </row>
    <row r="114" spans="1:94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  <c r="BW114">
        <v>281</v>
      </c>
      <c r="BX114">
        <v>308</v>
      </c>
      <c r="BY114">
        <v>321</v>
      </c>
      <c r="BZ114">
        <v>334</v>
      </c>
      <c r="CA114">
        <v>344</v>
      </c>
      <c r="CB114">
        <v>349</v>
      </c>
      <c r="CC114">
        <v>358</v>
      </c>
      <c r="CD114">
        <v>358</v>
      </c>
      <c r="CE114">
        <v>362</v>
      </c>
      <c r="CF114">
        <v>382</v>
      </c>
      <c r="CG114">
        <v>388</v>
      </c>
      <c r="CH114">
        <v>389</v>
      </c>
      <c r="CI114">
        <v>391</v>
      </c>
      <c r="CJ114">
        <v>391</v>
      </c>
      <c r="CK114">
        <v>391</v>
      </c>
      <c r="CL114">
        <v>394</v>
      </c>
      <c r="CM114">
        <v>402</v>
      </c>
      <c r="CN114">
        <v>407</v>
      </c>
      <c r="CO114">
        <v>408</v>
      </c>
      <c r="CP114">
        <v>408</v>
      </c>
    </row>
    <row r="115" spans="1:94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  <c r="BW115">
        <v>6</v>
      </c>
      <c r="BX115">
        <v>6</v>
      </c>
      <c r="BY115">
        <v>6</v>
      </c>
      <c r="BZ115">
        <v>6</v>
      </c>
      <c r="CA115">
        <v>6</v>
      </c>
      <c r="CB115">
        <v>6</v>
      </c>
      <c r="CC115">
        <v>6</v>
      </c>
      <c r="CD115">
        <v>6</v>
      </c>
      <c r="CE115">
        <v>6</v>
      </c>
      <c r="CF115">
        <v>6</v>
      </c>
      <c r="CG115">
        <v>6</v>
      </c>
      <c r="CH115">
        <v>6</v>
      </c>
      <c r="CI115">
        <v>6</v>
      </c>
      <c r="CJ115">
        <v>6</v>
      </c>
      <c r="CK115">
        <v>6</v>
      </c>
      <c r="CL115">
        <v>6</v>
      </c>
      <c r="CM115">
        <v>6</v>
      </c>
      <c r="CN115">
        <v>6</v>
      </c>
      <c r="CO115">
        <v>6</v>
      </c>
      <c r="CP115">
        <v>6</v>
      </c>
    </row>
    <row r="116" spans="1:94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  <c r="BW116">
        <v>15</v>
      </c>
      <c r="BX116">
        <v>22</v>
      </c>
      <c r="BY116">
        <v>22</v>
      </c>
      <c r="BZ116">
        <v>24</v>
      </c>
      <c r="CA116">
        <v>32</v>
      </c>
      <c r="CB116">
        <v>32</v>
      </c>
      <c r="CC116">
        <v>32</v>
      </c>
      <c r="CD116">
        <v>32</v>
      </c>
      <c r="CE116">
        <v>32</v>
      </c>
      <c r="CF116">
        <v>32</v>
      </c>
      <c r="CG116">
        <v>32</v>
      </c>
      <c r="CH116">
        <v>32</v>
      </c>
      <c r="CI116">
        <v>32</v>
      </c>
      <c r="CJ116">
        <v>32</v>
      </c>
      <c r="CK116">
        <v>35</v>
      </c>
      <c r="CL116">
        <v>35</v>
      </c>
      <c r="CM116">
        <v>35</v>
      </c>
      <c r="CN116">
        <v>37</v>
      </c>
      <c r="CO116">
        <v>37</v>
      </c>
      <c r="CP116">
        <v>37</v>
      </c>
    </row>
    <row r="117" spans="1:94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  <c r="BW117">
        <v>135</v>
      </c>
      <c r="BX117">
        <v>138</v>
      </c>
      <c r="BY117">
        <v>143</v>
      </c>
      <c r="BZ117">
        <v>145</v>
      </c>
      <c r="CA117">
        <v>149</v>
      </c>
      <c r="CB117">
        <v>151</v>
      </c>
      <c r="CC117">
        <v>152</v>
      </c>
      <c r="CD117">
        <v>154</v>
      </c>
      <c r="CE117">
        <v>154</v>
      </c>
      <c r="CF117">
        <v>155</v>
      </c>
      <c r="CG117">
        <v>155</v>
      </c>
      <c r="CH117">
        <v>155</v>
      </c>
      <c r="CI117">
        <v>157</v>
      </c>
      <c r="CJ117">
        <v>157</v>
      </c>
      <c r="CK117">
        <v>158</v>
      </c>
      <c r="CL117">
        <v>158</v>
      </c>
      <c r="CM117">
        <v>158</v>
      </c>
      <c r="CN117">
        <v>158</v>
      </c>
      <c r="CO117">
        <v>163</v>
      </c>
      <c r="CP117">
        <v>163</v>
      </c>
    </row>
    <row r="118" spans="1:94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  <c r="BW118">
        <v>56989</v>
      </c>
      <c r="BX118">
        <v>59105</v>
      </c>
      <c r="BY118">
        <v>64338</v>
      </c>
      <c r="BZ118">
        <v>68605</v>
      </c>
      <c r="CA118">
        <v>70478</v>
      </c>
      <c r="CB118">
        <v>74390</v>
      </c>
      <c r="CC118">
        <v>78167</v>
      </c>
      <c r="CD118">
        <v>82048</v>
      </c>
      <c r="CE118">
        <v>86334</v>
      </c>
      <c r="CF118">
        <v>90676</v>
      </c>
      <c r="CG118">
        <v>93790</v>
      </c>
      <c r="CH118">
        <v>120633</v>
      </c>
      <c r="CI118">
        <v>124298</v>
      </c>
      <c r="CJ118">
        <v>130253</v>
      </c>
      <c r="CK118">
        <v>133470</v>
      </c>
      <c r="CL118">
        <v>145960</v>
      </c>
      <c r="CM118">
        <v>147969</v>
      </c>
      <c r="CN118">
        <v>147969</v>
      </c>
      <c r="CO118">
        <v>152894</v>
      </c>
      <c r="CP118">
        <v>155275</v>
      </c>
    </row>
    <row r="119" spans="1:94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  <c r="BW119">
        <v>18</v>
      </c>
      <c r="BX119">
        <v>21</v>
      </c>
      <c r="BY119">
        <v>21</v>
      </c>
      <c r="BZ119">
        <v>21</v>
      </c>
      <c r="CA119">
        <v>21</v>
      </c>
      <c r="CB119">
        <v>24</v>
      </c>
      <c r="CC119">
        <v>30</v>
      </c>
      <c r="CD119">
        <v>34</v>
      </c>
      <c r="CE119">
        <v>44</v>
      </c>
      <c r="CF119">
        <v>44</v>
      </c>
      <c r="CG119">
        <v>46</v>
      </c>
      <c r="CH119">
        <v>49</v>
      </c>
      <c r="CI119">
        <v>57</v>
      </c>
      <c r="CJ119">
        <v>57</v>
      </c>
      <c r="CK119">
        <v>80</v>
      </c>
      <c r="CL119">
        <v>80</v>
      </c>
      <c r="CM119">
        <v>108</v>
      </c>
      <c r="CN119">
        <v>108</v>
      </c>
      <c r="CO119">
        <v>109</v>
      </c>
      <c r="CP119">
        <v>120</v>
      </c>
    </row>
    <row r="120" spans="1:94" x14ac:dyDescent="0.3">
      <c r="B120" t="s">
        <v>573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  <c r="BZ120">
        <v>4</v>
      </c>
      <c r="CA120">
        <v>4</v>
      </c>
      <c r="CB120">
        <v>4</v>
      </c>
      <c r="CC120">
        <v>4</v>
      </c>
      <c r="CD120">
        <v>4</v>
      </c>
      <c r="CE120">
        <v>4</v>
      </c>
      <c r="CF120">
        <v>4</v>
      </c>
      <c r="CG120">
        <v>9</v>
      </c>
      <c r="CH120">
        <v>9</v>
      </c>
      <c r="CI120">
        <v>9</v>
      </c>
      <c r="CJ120">
        <v>9</v>
      </c>
      <c r="CK120">
        <v>9</v>
      </c>
      <c r="CL120">
        <v>9</v>
      </c>
      <c r="CM120">
        <v>9</v>
      </c>
      <c r="CN120">
        <v>9</v>
      </c>
      <c r="CO120">
        <v>10</v>
      </c>
      <c r="CP120">
        <v>10</v>
      </c>
    </row>
    <row r="121" spans="1:94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  <c r="BW121">
        <v>117</v>
      </c>
      <c r="BX121">
        <v>134</v>
      </c>
      <c r="BY121">
        <v>155</v>
      </c>
      <c r="BZ121">
        <v>162</v>
      </c>
      <c r="CA121">
        <v>174</v>
      </c>
      <c r="CB121">
        <v>188</v>
      </c>
      <c r="CC121">
        <v>196</v>
      </c>
      <c r="CD121">
        <v>211</v>
      </c>
      <c r="CE121">
        <v>218</v>
      </c>
      <c r="CF121">
        <v>234</v>
      </c>
      <c r="CG121">
        <v>242</v>
      </c>
      <c r="CH121">
        <v>257</v>
      </c>
      <c r="CI121">
        <v>272</v>
      </c>
      <c r="CJ121">
        <v>300</v>
      </c>
      <c r="CK121">
        <v>306</v>
      </c>
      <c r="CL121">
        <v>348</v>
      </c>
      <c r="CM121">
        <v>370</v>
      </c>
      <c r="CN121">
        <v>388</v>
      </c>
      <c r="CO121">
        <v>394</v>
      </c>
      <c r="CP121">
        <v>402</v>
      </c>
    </row>
    <row r="122" spans="1:94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  <c r="BW122">
        <v>77872</v>
      </c>
      <c r="BX122">
        <v>84794</v>
      </c>
      <c r="BY122">
        <v>91159</v>
      </c>
      <c r="BZ122">
        <v>96092</v>
      </c>
      <c r="CA122">
        <v>100123</v>
      </c>
      <c r="CB122">
        <v>103374</v>
      </c>
      <c r="CC122">
        <v>107663</v>
      </c>
      <c r="CD122">
        <v>113296</v>
      </c>
      <c r="CE122">
        <v>118181</v>
      </c>
      <c r="CF122">
        <v>122171</v>
      </c>
      <c r="CG122">
        <v>124908</v>
      </c>
      <c r="CH122">
        <v>127854</v>
      </c>
      <c r="CI122">
        <v>130072</v>
      </c>
      <c r="CJ122">
        <v>131359</v>
      </c>
      <c r="CK122">
        <v>134753</v>
      </c>
      <c r="CL122">
        <v>137698</v>
      </c>
      <c r="CM122">
        <v>141397</v>
      </c>
      <c r="CN122">
        <v>143342</v>
      </c>
      <c r="CO122">
        <v>145184</v>
      </c>
      <c r="CP122">
        <v>147065</v>
      </c>
    </row>
    <row r="123" spans="1:94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  <c r="BW123">
        <v>195</v>
      </c>
      <c r="BX123">
        <v>204</v>
      </c>
      <c r="BY123">
        <v>205</v>
      </c>
      <c r="BZ123">
        <v>205</v>
      </c>
      <c r="CA123">
        <v>214</v>
      </c>
      <c r="CB123">
        <v>214</v>
      </c>
      <c r="CC123">
        <v>287</v>
      </c>
      <c r="CD123">
        <v>313</v>
      </c>
      <c r="CE123">
        <v>378</v>
      </c>
      <c r="CF123">
        <v>378</v>
      </c>
      <c r="CG123">
        <v>408</v>
      </c>
      <c r="CH123">
        <v>566</v>
      </c>
      <c r="CI123">
        <v>566</v>
      </c>
      <c r="CJ123">
        <v>636</v>
      </c>
      <c r="CK123">
        <v>636</v>
      </c>
      <c r="CL123">
        <v>641</v>
      </c>
      <c r="CM123">
        <v>641</v>
      </c>
      <c r="CN123">
        <v>834</v>
      </c>
      <c r="CO123">
        <v>1042</v>
      </c>
      <c r="CP123">
        <v>1042</v>
      </c>
    </row>
    <row r="124" spans="1:94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  <c r="BW124">
        <v>1415</v>
      </c>
      <c r="BX124">
        <v>1544</v>
      </c>
      <c r="BY124">
        <v>1613</v>
      </c>
      <c r="BZ124">
        <v>1673</v>
      </c>
      <c r="CA124">
        <v>1735</v>
      </c>
      <c r="CB124">
        <v>1755</v>
      </c>
      <c r="CC124">
        <v>1832</v>
      </c>
      <c r="CD124">
        <v>1884</v>
      </c>
      <c r="CE124">
        <v>1955</v>
      </c>
      <c r="CF124">
        <v>2011</v>
      </c>
      <c r="CG124">
        <v>2081</v>
      </c>
      <c r="CH124">
        <v>2114</v>
      </c>
      <c r="CI124">
        <v>2145</v>
      </c>
      <c r="CJ124">
        <v>2170</v>
      </c>
      <c r="CK124">
        <v>2192</v>
      </c>
      <c r="CL124">
        <v>2207</v>
      </c>
      <c r="CM124">
        <v>2224</v>
      </c>
      <c r="CN124">
        <v>2235</v>
      </c>
      <c r="CO124">
        <v>2235</v>
      </c>
      <c r="CP124">
        <v>2245</v>
      </c>
    </row>
    <row r="125" spans="1:94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  <c r="BW125">
        <v>39</v>
      </c>
      <c r="BX125">
        <v>47</v>
      </c>
      <c r="BY125">
        <v>50</v>
      </c>
      <c r="BZ125">
        <v>61</v>
      </c>
      <c r="CA125">
        <v>61</v>
      </c>
      <c r="CB125">
        <v>70</v>
      </c>
      <c r="CC125">
        <v>77</v>
      </c>
      <c r="CD125">
        <v>87</v>
      </c>
      <c r="CE125">
        <v>95</v>
      </c>
      <c r="CF125">
        <v>126</v>
      </c>
      <c r="CG125">
        <v>137</v>
      </c>
      <c r="CH125">
        <v>155</v>
      </c>
      <c r="CI125">
        <v>156</v>
      </c>
      <c r="CJ125">
        <v>167</v>
      </c>
      <c r="CK125">
        <v>180</v>
      </c>
      <c r="CL125">
        <v>196</v>
      </c>
      <c r="CM125">
        <v>214</v>
      </c>
      <c r="CN125">
        <v>235</v>
      </c>
      <c r="CO125">
        <v>257</v>
      </c>
      <c r="CP125">
        <v>289</v>
      </c>
    </row>
    <row r="126" spans="1:94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  <c r="BW126">
        <v>30</v>
      </c>
      <c r="BX126">
        <v>52</v>
      </c>
      <c r="BY126">
        <v>73</v>
      </c>
      <c r="BZ126">
        <v>111</v>
      </c>
      <c r="CA126">
        <v>121</v>
      </c>
      <c r="CB126">
        <v>128</v>
      </c>
      <c r="CC126">
        <v>144</v>
      </c>
      <c r="CD126">
        <v>164</v>
      </c>
      <c r="CE126">
        <v>194</v>
      </c>
      <c r="CF126">
        <v>212</v>
      </c>
      <c r="CG126">
        <v>250</v>
      </c>
      <c r="CH126">
        <v>250</v>
      </c>
      <c r="CI126">
        <v>319</v>
      </c>
      <c r="CJ126">
        <v>363</v>
      </c>
      <c r="CK126">
        <v>404</v>
      </c>
      <c r="CL126">
        <v>438</v>
      </c>
      <c r="CM126">
        <v>477</v>
      </c>
      <c r="CN126">
        <v>518</v>
      </c>
      <c r="CO126">
        <v>579</v>
      </c>
      <c r="CP126">
        <v>622</v>
      </c>
    </row>
    <row r="127" spans="1:94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  <c r="BW127">
        <v>19</v>
      </c>
      <c r="BX127">
        <v>19</v>
      </c>
      <c r="BY127">
        <v>23</v>
      </c>
      <c r="BZ127">
        <v>23</v>
      </c>
      <c r="CA127">
        <v>24</v>
      </c>
      <c r="CB127">
        <v>31</v>
      </c>
      <c r="CC127">
        <v>33</v>
      </c>
      <c r="CD127">
        <v>37</v>
      </c>
      <c r="CE127">
        <v>37</v>
      </c>
      <c r="CF127">
        <v>37</v>
      </c>
      <c r="CG127">
        <v>45</v>
      </c>
      <c r="CH127">
        <v>45</v>
      </c>
      <c r="CI127">
        <v>45</v>
      </c>
      <c r="CJ127">
        <v>47</v>
      </c>
      <c r="CK127">
        <v>55</v>
      </c>
      <c r="CL127">
        <v>55</v>
      </c>
      <c r="CM127">
        <v>63</v>
      </c>
      <c r="CN127">
        <v>63</v>
      </c>
      <c r="CO127">
        <v>65</v>
      </c>
      <c r="CP127">
        <v>65</v>
      </c>
    </row>
    <row r="128" spans="1:94" x14ac:dyDescent="0.3">
      <c r="B128" t="s">
        <v>523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  <c r="BW128">
        <v>16</v>
      </c>
      <c r="BX128">
        <v>16</v>
      </c>
      <c r="BY128">
        <v>18</v>
      </c>
      <c r="BZ128">
        <v>20</v>
      </c>
      <c r="CA128">
        <v>21</v>
      </c>
      <c r="CB128">
        <v>24</v>
      </c>
      <c r="CC128">
        <v>25</v>
      </c>
      <c r="CD128">
        <v>27</v>
      </c>
      <c r="CE128">
        <v>30</v>
      </c>
      <c r="CF128">
        <v>31</v>
      </c>
      <c r="CG128">
        <v>33</v>
      </c>
      <c r="CH128">
        <v>33</v>
      </c>
      <c r="CI128">
        <v>40</v>
      </c>
      <c r="CJ128">
        <v>40</v>
      </c>
      <c r="CK128">
        <v>41</v>
      </c>
      <c r="CL128">
        <v>41</v>
      </c>
      <c r="CM128">
        <v>43</v>
      </c>
      <c r="CN128">
        <v>44</v>
      </c>
      <c r="CO128">
        <v>47</v>
      </c>
      <c r="CP128">
        <v>57</v>
      </c>
    </row>
    <row r="129" spans="2:94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  <c r="BW129">
        <v>6</v>
      </c>
      <c r="BX129">
        <v>7</v>
      </c>
      <c r="BY129">
        <v>7</v>
      </c>
      <c r="BZ129">
        <v>7</v>
      </c>
      <c r="CA129">
        <v>7</v>
      </c>
      <c r="CB129">
        <v>7</v>
      </c>
      <c r="CC129">
        <v>7</v>
      </c>
      <c r="CD129">
        <v>8</v>
      </c>
      <c r="CE129">
        <v>8</v>
      </c>
      <c r="CF129">
        <v>8</v>
      </c>
      <c r="CG129">
        <v>8</v>
      </c>
      <c r="CH129">
        <v>8</v>
      </c>
      <c r="CI129">
        <v>8</v>
      </c>
      <c r="CJ129">
        <v>8</v>
      </c>
      <c r="CK129">
        <v>8</v>
      </c>
      <c r="CL129">
        <v>8</v>
      </c>
      <c r="CM129">
        <v>8</v>
      </c>
      <c r="CN129">
        <v>8</v>
      </c>
      <c r="CO129">
        <v>8</v>
      </c>
      <c r="CP129">
        <v>9</v>
      </c>
    </row>
    <row r="130" spans="2:94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  <c r="BW130">
        <v>172</v>
      </c>
      <c r="BX130">
        <v>219</v>
      </c>
      <c r="BY130">
        <v>222</v>
      </c>
      <c r="BZ130">
        <v>264</v>
      </c>
      <c r="CA130">
        <v>268</v>
      </c>
      <c r="CB130">
        <v>298</v>
      </c>
      <c r="CC130">
        <v>305</v>
      </c>
      <c r="CD130">
        <v>312</v>
      </c>
      <c r="CE130">
        <v>343</v>
      </c>
      <c r="CF130">
        <v>382</v>
      </c>
      <c r="CG130">
        <v>392</v>
      </c>
      <c r="CH130">
        <v>393</v>
      </c>
      <c r="CI130">
        <v>397</v>
      </c>
      <c r="CJ130">
        <v>407</v>
      </c>
      <c r="CK130">
        <v>419</v>
      </c>
      <c r="CL130">
        <v>426</v>
      </c>
      <c r="CM130">
        <v>442</v>
      </c>
      <c r="CN130">
        <v>457</v>
      </c>
      <c r="CO130">
        <v>472</v>
      </c>
      <c r="CP130">
        <v>477</v>
      </c>
    </row>
    <row r="131" spans="2:94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  <c r="BW131">
        <v>525</v>
      </c>
      <c r="BX131">
        <v>585</v>
      </c>
      <c r="BY131">
        <v>623</v>
      </c>
      <c r="BZ131">
        <v>678</v>
      </c>
      <c r="CA131">
        <v>733</v>
      </c>
      <c r="CB131">
        <v>744</v>
      </c>
      <c r="CC131">
        <v>817</v>
      </c>
      <c r="CD131">
        <v>895</v>
      </c>
      <c r="CE131">
        <v>980</v>
      </c>
      <c r="CF131">
        <v>1190</v>
      </c>
      <c r="CG131">
        <v>1310</v>
      </c>
      <c r="CH131">
        <v>1410</v>
      </c>
      <c r="CI131">
        <v>1458</v>
      </c>
      <c r="CJ131">
        <v>1512</v>
      </c>
      <c r="CK131">
        <v>1579</v>
      </c>
      <c r="CL131">
        <v>1652</v>
      </c>
      <c r="CM131">
        <v>1763</v>
      </c>
      <c r="CN131">
        <v>1834</v>
      </c>
      <c r="CO131">
        <v>1916</v>
      </c>
      <c r="CP131">
        <v>1984</v>
      </c>
    </row>
    <row r="132" spans="2:94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  <c r="BW132">
        <v>1220</v>
      </c>
      <c r="BX132">
        <v>1319</v>
      </c>
      <c r="BY132">
        <v>1364</v>
      </c>
      <c r="BZ132">
        <v>1417</v>
      </c>
      <c r="CA132">
        <v>1486</v>
      </c>
      <c r="CB132">
        <v>1562</v>
      </c>
      <c r="CC132">
        <v>1586</v>
      </c>
      <c r="CD132">
        <v>1616</v>
      </c>
      <c r="CE132">
        <v>1648</v>
      </c>
      <c r="CF132">
        <v>1675</v>
      </c>
      <c r="CG132">
        <v>1689</v>
      </c>
      <c r="CH132">
        <v>1701</v>
      </c>
      <c r="CI132">
        <v>1711</v>
      </c>
      <c r="CJ132">
        <v>1720</v>
      </c>
      <c r="CK132">
        <v>1727</v>
      </c>
      <c r="CL132">
        <v>1739</v>
      </c>
      <c r="CM132">
        <v>1754</v>
      </c>
      <c r="CN132">
        <v>1760</v>
      </c>
      <c r="CO132">
        <v>1771</v>
      </c>
      <c r="CP132">
        <v>1773</v>
      </c>
    </row>
    <row r="133" spans="2:94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  <c r="BW133">
        <v>1998</v>
      </c>
      <c r="BX133">
        <v>2543</v>
      </c>
      <c r="BY133">
        <v>2567</v>
      </c>
      <c r="BZ133">
        <v>3082</v>
      </c>
      <c r="CA133">
        <v>3588</v>
      </c>
      <c r="CB133">
        <v>4778</v>
      </c>
      <c r="CC133">
        <v>5311</v>
      </c>
      <c r="CD133">
        <v>5916</v>
      </c>
      <c r="CE133">
        <v>6725</v>
      </c>
      <c r="CF133">
        <v>7598</v>
      </c>
      <c r="CG133">
        <v>8446</v>
      </c>
      <c r="CH133">
        <v>9205</v>
      </c>
      <c r="CI133">
        <v>10453</v>
      </c>
      <c r="CJ133">
        <v>11487</v>
      </c>
      <c r="CK133">
        <v>12322</v>
      </c>
      <c r="CL133">
        <v>13430</v>
      </c>
      <c r="CM133">
        <v>14352</v>
      </c>
      <c r="CN133">
        <v>15722</v>
      </c>
      <c r="CO133">
        <v>17615</v>
      </c>
      <c r="CP133">
        <v>18539</v>
      </c>
    </row>
    <row r="134" spans="2:94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  <c r="BW134">
        <v>1677</v>
      </c>
      <c r="BX134">
        <v>1790</v>
      </c>
      <c r="BY134">
        <v>1986</v>
      </c>
      <c r="BZ134">
        <v>2092</v>
      </c>
      <c r="CA134">
        <v>2273</v>
      </c>
      <c r="CB134">
        <v>2491</v>
      </c>
      <c r="CC134">
        <v>2738</v>
      </c>
      <c r="CD134">
        <v>2956</v>
      </c>
      <c r="CE134">
        <v>3293</v>
      </c>
      <c r="CF134">
        <v>3512</v>
      </c>
      <c r="CG134">
        <v>3842</v>
      </c>
      <c r="CH134">
        <v>4241</v>
      </c>
      <c r="CI134">
        <v>4557</v>
      </c>
      <c r="CJ134">
        <v>4839</v>
      </c>
      <c r="CK134">
        <v>5136</v>
      </c>
      <c r="CL134">
        <v>5516</v>
      </c>
      <c r="CM134">
        <v>5923</v>
      </c>
      <c r="CN134">
        <v>6248</v>
      </c>
      <c r="CO134">
        <v>6575</v>
      </c>
      <c r="CP134">
        <v>6760</v>
      </c>
    </row>
    <row r="135" spans="2:94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  <c r="BW135">
        <v>47593</v>
      </c>
      <c r="BX135">
        <v>50468</v>
      </c>
      <c r="BY135">
        <v>53183</v>
      </c>
      <c r="BZ135">
        <v>55743</v>
      </c>
      <c r="CA135">
        <v>58226</v>
      </c>
      <c r="CB135">
        <v>60500</v>
      </c>
      <c r="CC135">
        <v>62589</v>
      </c>
      <c r="CD135">
        <v>64586</v>
      </c>
      <c r="CE135">
        <v>66220</v>
      </c>
      <c r="CF135">
        <v>68192</v>
      </c>
      <c r="CG135">
        <v>70029</v>
      </c>
      <c r="CH135">
        <v>71686</v>
      </c>
      <c r="CI135">
        <v>73303</v>
      </c>
      <c r="CJ135">
        <v>74877</v>
      </c>
      <c r="CK135">
        <v>76389</v>
      </c>
      <c r="CL135">
        <v>77995</v>
      </c>
      <c r="CM135">
        <v>79494</v>
      </c>
      <c r="CN135">
        <v>80868</v>
      </c>
      <c r="CO135">
        <v>82211</v>
      </c>
      <c r="CP135">
        <v>83505</v>
      </c>
    </row>
    <row r="136" spans="2:94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  <c r="BW136">
        <v>728</v>
      </c>
      <c r="BX136">
        <v>772</v>
      </c>
      <c r="BY136">
        <v>820</v>
      </c>
      <c r="BZ136">
        <v>878</v>
      </c>
      <c r="CA136">
        <v>961</v>
      </c>
      <c r="CB136">
        <v>1031</v>
      </c>
      <c r="CC136">
        <v>1122</v>
      </c>
      <c r="CD136">
        <v>1202</v>
      </c>
      <c r="CE136">
        <v>1232</v>
      </c>
      <c r="CF136">
        <v>1279</v>
      </c>
      <c r="CG136">
        <v>1318</v>
      </c>
      <c r="CH136">
        <v>1352</v>
      </c>
      <c r="CI136">
        <v>1378</v>
      </c>
      <c r="CJ136">
        <v>1400</v>
      </c>
      <c r="CK136">
        <v>1415</v>
      </c>
      <c r="CL136">
        <v>1434</v>
      </c>
      <c r="CM136">
        <v>1482</v>
      </c>
      <c r="CN136">
        <v>1513</v>
      </c>
      <c r="CO136">
        <v>1539</v>
      </c>
      <c r="CP136">
        <v>1574</v>
      </c>
    </row>
    <row r="137" spans="2:94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  <c r="BW137">
        <v>3447</v>
      </c>
      <c r="BX137">
        <v>3849</v>
      </c>
      <c r="BY137">
        <v>4273</v>
      </c>
      <c r="BZ137">
        <v>4604</v>
      </c>
      <c r="CA137">
        <v>4994</v>
      </c>
      <c r="CB137">
        <v>5364</v>
      </c>
      <c r="CC137">
        <v>5709</v>
      </c>
      <c r="CD137">
        <v>6074</v>
      </c>
      <c r="CE137">
        <v>6574</v>
      </c>
      <c r="CF137">
        <v>8089</v>
      </c>
      <c r="CG137">
        <v>8928</v>
      </c>
      <c r="CH137">
        <v>9655</v>
      </c>
      <c r="CI137">
        <v>10647</v>
      </c>
      <c r="CJ137">
        <v>11479</v>
      </c>
      <c r="CK137">
        <v>12547</v>
      </c>
      <c r="CL137">
        <v>13271</v>
      </c>
      <c r="CM137">
        <v>13980</v>
      </c>
      <c r="CN137">
        <v>14758</v>
      </c>
      <c r="CO137">
        <v>15251</v>
      </c>
      <c r="CP137">
        <v>15652</v>
      </c>
    </row>
    <row r="138" spans="2:94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  <c r="BW138">
        <v>6092</v>
      </c>
      <c r="BX138">
        <v>6857</v>
      </c>
      <c r="BY138">
        <v>7428</v>
      </c>
      <c r="BZ138">
        <v>7851</v>
      </c>
      <c r="CA138">
        <v>8430</v>
      </c>
      <c r="CB138">
        <v>8904</v>
      </c>
      <c r="CC138">
        <v>9248</v>
      </c>
      <c r="CD138">
        <v>9404</v>
      </c>
      <c r="CE138">
        <v>9968</v>
      </c>
      <c r="CF138">
        <v>10408</v>
      </c>
      <c r="CG138">
        <v>10743</v>
      </c>
      <c r="CH138">
        <v>11145</v>
      </c>
      <c r="CI138">
        <v>11586</v>
      </c>
      <c r="CJ138">
        <v>12046</v>
      </c>
      <c r="CK138">
        <v>12501</v>
      </c>
      <c r="CL138">
        <v>12758</v>
      </c>
      <c r="CM138">
        <v>12982</v>
      </c>
      <c r="CN138">
        <v>13265</v>
      </c>
      <c r="CO138">
        <v>13491</v>
      </c>
      <c r="CP138">
        <v>13713</v>
      </c>
    </row>
    <row r="139" spans="2:94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  <c r="BW139">
        <v>110574</v>
      </c>
      <c r="BX139">
        <v>115242</v>
      </c>
      <c r="BY139">
        <v>119827</v>
      </c>
      <c r="BZ139">
        <v>124632</v>
      </c>
      <c r="CA139">
        <v>128948</v>
      </c>
      <c r="CB139">
        <v>132547</v>
      </c>
      <c r="CC139">
        <v>135586</v>
      </c>
      <c r="CD139">
        <v>139422</v>
      </c>
      <c r="CE139">
        <v>143626</v>
      </c>
      <c r="CF139">
        <v>147577</v>
      </c>
      <c r="CG139">
        <v>152271</v>
      </c>
      <c r="CH139">
        <v>156363</v>
      </c>
      <c r="CI139">
        <v>159516</v>
      </c>
      <c r="CJ139">
        <v>162488</v>
      </c>
      <c r="CK139">
        <v>165155</v>
      </c>
      <c r="CL139">
        <v>168941</v>
      </c>
      <c r="CM139">
        <v>172434</v>
      </c>
      <c r="CN139">
        <v>175925</v>
      </c>
      <c r="CO139">
        <v>178972</v>
      </c>
      <c r="CP139">
        <v>181228</v>
      </c>
    </row>
    <row r="140" spans="2:94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  <c r="BW140">
        <v>44</v>
      </c>
      <c r="BX140">
        <v>47</v>
      </c>
      <c r="BY140">
        <v>47</v>
      </c>
      <c r="BZ140">
        <v>53</v>
      </c>
      <c r="CA140">
        <v>58</v>
      </c>
      <c r="CB140">
        <v>58</v>
      </c>
      <c r="CC140">
        <v>63</v>
      </c>
      <c r="CD140">
        <v>63</v>
      </c>
      <c r="CE140">
        <v>63</v>
      </c>
      <c r="CF140">
        <v>63</v>
      </c>
      <c r="CG140">
        <v>65</v>
      </c>
      <c r="CH140">
        <v>69</v>
      </c>
      <c r="CI140">
        <v>73</v>
      </c>
      <c r="CJ140">
        <v>73</v>
      </c>
      <c r="CK140">
        <v>125</v>
      </c>
      <c r="CL140">
        <v>143</v>
      </c>
      <c r="CM140">
        <v>143</v>
      </c>
      <c r="CN140">
        <v>163</v>
      </c>
      <c r="CO140">
        <v>173</v>
      </c>
      <c r="CP140">
        <v>223</v>
      </c>
    </row>
    <row r="141" spans="2:94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  <c r="BW141">
        <v>2178</v>
      </c>
      <c r="BX141">
        <v>2495</v>
      </c>
      <c r="BY141">
        <v>2617</v>
      </c>
      <c r="BZ141">
        <v>3139</v>
      </c>
      <c r="CA141">
        <v>3139</v>
      </c>
      <c r="CB141">
        <v>3654</v>
      </c>
      <c r="CC141">
        <v>3906</v>
      </c>
      <c r="CD141">
        <v>4257</v>
      </c>
      <c r="CE141">
        <v>4667</v>
      </c>
      <c r="CF141">
        <v>5530</v>
      </c>
      <c r="CG141">
        <v>6005</v>
      </c>
      <c r="CH141">
        <v>6748</v>
      </c>
      <c r="CI141">
        <v>7370</v>
      </c>
      <c r="CJ141">
        <v>7645</v>
      </c>
      <c r="CK141">
        <v>8100</v>
      </c>
      <c r="CL141">
        <v>8626</v>
      </c>
      <c r="CM141">
        <v>9787</v>
      </c>
      <c r="CN141">
        <v>10296</v>
      </c>
      <c r="CO141">
        <v>10797</v>
      </c>
      <c r="CP141">
        <v>10797</v>
      </c>
    </row>
    <row r="142" spans="2:94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  <c r="BW142">
        <v>278</v>
      </c>
      <c r="BX142">
        <v>299</v>
      </c>
      <c r="BY142">
        <v>310</v>
      </c>
      <c r="BZ142">
        <v>323</v>
      </c>
      <c r="CA142">
        <v>345</v>
      </c>
      <c r="CB142">
        <v>349</v>
      </c>
      <c r="CC142">
        <v>353</v>
      </c>
      <c r="CD142">
        <v>358</v>
      </c>
      <c r="CE142">
        <v>372</v>
      </c>
      <c r="CF142">
        <v>372</v>
      </c>
      <c r="CG142">
        <v>381</v>
      </c>
      <c r="CH142">
        <v>389</v>
      </c>
      <c r="CI142">
        <v>391</v>
      </c>
      <c r="CJ142">
        <v>397</v>
      </c>
      <c r="CK142">
        <v>401</v>
      </c>
      <c r="CL142">
        <v>402</v>
      </c>
      <c r="CM142">
        <v>407</v>
      </c>
      <c r="CN142">
        <v>413</v>
      </c>
      <c r="CO142">
        <v>417</v>
      </c>
      <c r="CP142">
        <v>425</v>
      </c>
    </row>
    <row r="143" spans="2:94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  <c r="BW143">
        <v>380</v>
      </c>
      <c r="BX143">
        <v>435</v>
      </c>
      <c r="BY143">
        <v>464</v>
      </c>
      <c r="BZ143">
        <v>531</v>
      </c>
      <c r="CA143">
        <v>584</v>
      </c>
      <c r="CB143">
        <v>662</v>
      </c>
      <c r="CC143">
        <v>697</v>
      </c>
      <c r="CD143">
        <v>727</v>
      </c>
      <c r="CE143">
        <v>781</v>
      </c>
      <c r="CF143">
        <v>812</v>
      </c>
      <c r="CG143">
        <v>865</v>
      </c>
      <c r="CH143">
        <v>951</v>
      </c>
      <c r="CI143">
        <v>1091</v>
      </c>
      <c r="CJ143">
        <v>1232</v>
      </c>
      <c r="CK143">
        <v>1295</v>
      </c>
      <c r="CL143">
        <v>1402</v>
      </c>
      <c r="CM143">
        <v>1546</v>
      </c>
      <c r="CN143">
        <v>1615</v>
      </c>
      <c r="CO143">
        <v>1676</v>
      </c>
      <c r="CP143">
        <v>1852</v>
      </c>
    </row>
    <row r="144" spans="2:94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  <c r="BW144">
        <v>81</v>
      </c>
      <c r="BX144">
        <v>110</v>
      </c>
      <c r="BY144">
        <v>122</v>
      </c>
      <c r="BZ144">
        <v>126</v>
      </c>
      <c r="CA144">
        <v>142</v>
      </c>
      <c r="CB144">
        <v>158</v>
      </c>
      <c r="CC144">
        <v>172</v>
      </c>
      <c r="CD144">
        <v>179</v>
      </c>
      <c r="CE144">
        <v>184</v>
      </c>
      <c r="CF144">
        <v>189</v>
      </c>
      <c r="CG144">
        <v>191</v>
      </c>
      <c r="CH144">
        <v>197</v>
      </c>
      <c r="CI144">
        <v>208</v>
      </c>
      <c r="CJ144">
        <v>216</v>
      </c>
      <c r="CK144">
        <v>225</v>
      </c>
      <c r="CL144">
        <v>234</v>
      </c>
      <c r="CM144">
        <v>246</v>
      </c>
      <c r="CN144">
        <v>262</v>
      </c>
      <c r="CO144">
        <v>270</v>
      </c>
      <c r="CP144">
        <v>281</v>
      </c>
    </row>
    <row r="145" spans="2:94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  <c r="BW145">
        <v>9887</v>
      </c>
      <c r="BX145">
        <v>9976</v>
      </c>
      <c r="BY145">
        <v>10062</v>
      </c>
      <c r="BZ145">
        <v>10156</v>
      </c>
      <c r="CA145">
        <v>10237</v>
      </c>
      <c r="CB145">
        <v>10284</v>
      </c>
      <c r="CC145">
        <v>10331</v>
      </c>
      <c r="CD145">
        <v>10384</v>
      </c>
      <c r="CE145">
        <v>10423</v>
      </c>
      <c r="CF145">
        <v>10450</v>
      </c>
      <c r="CG145">
        <v>10480</v>
      </c>
      <c r="CH145">
        <v>10512</v>
      </c>
      <c r="CI145">
        <v>10537</v>
      </c>
      <c r="CJ145">
        <v>10564</v>
      </c>
      <c r="CK145">
        <v>10591</v>
      </c>
      <c r="CL145">
        <v>10613</v>
      </c>
      <c r="CM145">
        <v>10635</v>
      </c>
      <c r="CN145">
        <v>10653</v>
      </c>
      <c r="CO145">
        <v>10661</v>
      </c>
      <c r="CP145">
        <v>10674</v>
      </c>
    </row>
    <row r="146" spans="2:94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  <c r="BW146">
        <v>317</v>
      </c>
      <c r="BX146">
        <v>342</v>
      </c>
      <c r="BY146">
        <v>417</v>
      </c>
      <c r="BZ146">
        <v>479</v>
      </c>
      <c r="CA146">
        <v>556</v>
      </c>
      <c r="CB146">
        <v>665</v>
      </c>
      <c r="CC146">
        <v>743</v>
      </c>
      <c r="CD146">
        <v>855</v>
      </c>
      <c r="CE146">
        <v>910</v>
      </c>
      <c r="CF146">
        <v>993</v>
      </c>
      <c r="CG146">
        <v>1154</v>
      </c>
      <c r="CH146">
        <v>1234</v>
      </c>
      <c r="CI146">
        <v>1300</v>
      </c>
      <c r="CJ146">
        <v>1355</v>
      </c>
      <c r="CK146">
        <v>1405</v>
      </c>
      <c r="CL146">
        <v>1524</v>
      </c>
      <c r="CM146">
        <v>1658</v>
      </c>
      <c r="CN146">
        <v>1751</v>
      </c>
      <c r="CO146">
        <v>1915</v>
      </c>
      <c r="CP146">
        <v>1995</v>
      </c>
    </row>
    <row r="147" spans="2:94" x14ac:dyDescent="0.3">
      <c r="B147" t="s">
        <v>479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  <c r="BW147">
        <v>111</v>
      </c>
      <c r="BX147">
        <v>116</v>
      </c>
      <c r="BY147">
        <v>130</v>
      </c>
      <c r="BZ147">
        <v>144</v>
      </c>
      <c r="CA147">
        <v>147</v>
      </c>
      <c r="CB147">
        <v>216</v>
      </c>
      <c r="CC147">
        <v>228</v>
      </c>
      <c r="CD147">
        <v>270</v>
      </c>
      <c r="CE147">
        <v>280</v>
      </c>
      <c r="CF147">
        <v>298</v>
      </c>
      <c r="CG147">
        <v>339</v>
      </c>
      <c r="CH147">
        <v>377</v>
      </c>
      <c r="CI147">
        <v>419</v>
      </c>
      <c r="CJ147">
        <v>430</v>
      </c>
      <c r="CK147">
        <v>449</v>
      </c>
      <c r="CL147">
        <v>466</v>
      </c>
      <c r="CM147">
        <v>489</v>
      </c>
      <c r="CN147">
        <v>506</v>
      </c>
      <c r="CO147">
        <v>554</v>
      </c>
      <c r="CP147">
        <v>568</v>
      </c>
    </row>
    <row r="148" spans="2:94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  <c r="BW148">
        <v>446</v>
      </c>
      <c r="BX148">
        <v>458</v>
      </c>
      <c r="BY148">
        <v>493</v>
      </c>
      <c r="BZ148">
        <v>509</v>
      </c>
      <c r="CA148">
        <v>533</v>
      </c>
      <c r="CB148">
        <v>542</v>
      </c>
      <c r="CC148">
        <v>548</v>
      </c>
      <c r="CD148">
        <v>577</v>
      </c>
      <c r="CE148">
        <v>589</v>
      </c>
      <c r="CF148">
        <v>612</v>
      </c>
      <c r="CG148">
        <v>630</v>
      </c>
      <c r="CH148">
        <v>651</v>
      </c>
      <c r="CI148">
        <v>655</v>
      </c>
      <c r="CJ148">
        <v>657</v>
      </c>
      <c r="CK148">
        <v>666</v>
      </c>
      <c r="CL148">
        <v>675</v>
      </c>
      <c r="CM148">
        <v>682</v>
      </c>
      <c r="CN148">
        <v>712</v>
      </c>
      <c r="CO148">
        <v>727</v>
      </c>
      <c r="CP148">
        <v>739</v>
      </c>
    </row>
    <row r="149" spans="2:94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  <c r="BW149">
        <v>479</v>
      </c>
      <c r="BX149">
        <v>494</v>
      </c>
      <c r="BY149">
        <v>508</v>
      </c>
      <c r="BZ149">
        <v>520</v>
      </c>
      <c r="CA149">
        <v>527</v>
      </c>
      <c r="CB149">
        <v>541</v>
      </c>
      <c r="CC149">
        <v>548</v>
      </c>
      <c r="CD149">
        <v>576</v>
      </c>
      <c r="CE149">
        <v>582</v>
      </c>
      <c r="CF149">
        <v>609</v>
      </c>
      <c r="CG149">
        <v>619</v>
      </c>
      <c r="CH149">
        <v>630</v>
      </c>
      <c r="CI149">
        <v>632</v>
      </c>
      <c r="CJ149">
        <v>641</v>
      </c>
      <c r="CK149">
        <v>658</v>
      </c>
      <c r="CL149">
        <v>663</v>
      </c>
      <c r="CM149">
        <v>668</v>
      </c>
      <c r="CN149">
        <v>672</v>
      </c>
      <c r="CO149">
        <v>673</v>
      </c>
      <c r="CP149">
        <v>677</v>
      </c>
    </row>
    <row r="150" spans="2:94" x14ac:dyDescent="0.3">
      <c r="B150" t="s">
        <v>468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6</v>
      </c>
      <c r="BX150">
        <v>6</v>
      </c>
      <c r="BY150">
        <v>7</v>
      </c>
      <c r="BZ150">
        <v>10</v>
      </c>
      <c r="CA150">
        <v>13</v>
      </c>
      <c r="CB150">
        <v>14</v>
      </c>
      <c r="CC150">
        <v>14</v>
      </c>
      <c r="CD150">
        <v>31</v>
      </c>
      <c r="CE150">
        <v>31</v>
      </c>
      <c r="CF150">
        <v>37</v>
      </c>
      <c r="CG150">
        <v>48</v>
      </c>
      <c r="CH150">
        <v>50</v>
      </c>
      <c r="CI150">
        <v>59</v>
      </c>
      <c r="CJ150">
        <v>59</v>
      </c>
      <c r="CK150">
        <v>59</v>
      </c>
      <c r="CL150">
        <v>59</v>
      </c>
      <c r="CM150">
        <v>76</v>
      </c>
      <c r="CN150">
        <v>76</v>
      </c>
      <c r="CO150">
        <v>91</v>
      </c>
      <c r="CP150">
        <v>99</v>
      </c>
    </row>
    <row r="151" spans="2:94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  <c r="BW151">
        <v>68</v>
      </c>
      <c r="BX151">
        <v>75</v>
      </c>
      <c r="BY151">
        <v>75</v>
      </c>
      <c r="BZ151">
        <v>77</v>
      </c>
      <c r="CA151">
        <v>77</v>
      </c>
      <c r="CB151">
        <v>77</v>
      </c>
      <c r="CC151">
        <v>78</v>
      </c>
      <c r="CD151">
        <v>78</v>
      </c>
      <c r="CE151">
        <v>78</v>
      </c>
      <c r="CF151">
        <v>79</v>
      </c>
      <c r="CG151">
        <v>79</v>
      </c>
      <c r="CH151">
        <v>79</v>
      </c>
      <c r="CI151">
        <v>79</v>
      </c>
      <c r="CJ151">
        <v>79</v>
      </c>
      <c r="CK151">
        <v>79</v>
      </c>
      <c r="CL151">
        <v>79</v>
      </c>
      <c r="CM151">
        <v>79</v>
      </c>
      <c r="CN151">
        <v>79</v>
      </c>
      <c r="CO151">
        <v>81</v>
      </c>
      <c r="CP151">
        <v>81</v>
      </c>
    </row>
    <row r="152" spans="2:94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  <c r="BW152">
        <v>581</v>
      </c>
      <c r="BX152">
        <v>649</v>
      </c>
      <c r="BY152">
        <v>696</v>
      </c>
      <c r="BZ152">
        <v>771</v>
      </c>
      <c r="CA152">
        <v>811</v>
      </c>
      <c r="CB152">
        <v>843</v>
      </c>
      <c r="CC152">
        <v>880</v>
      </c>
      <c r="CD152">
        <v>912</v>
      </c>
      <c r="CE152">
        <v>955</v>
      </c>
      <c r="CF152">
        <v>999</v>
      </c>
      <c r="CG152">
        <v>1026</v>
      </c>
      <c r="CH152">
        <v>1053</v>
      </c>
      <c r="CI152">
        <v>1062</v>
      </c>
      <c r="CJ152">
        <v>1070</v>
      </c>
      <c r="CK152">
        <v>1091</v>
      </c>
      <c r="CL152">
        <v>1128</v>
      </c>
      <c r="CM152">
        <v>1149</v>
      </c>
      <c r="CN152">
        <v>1239</v>
      </c>
      <c r="CO152">
        <v>1298</v>
      </c>
      <c r="CP152">
        <v>1326</v>
      </c>
    </row>
    <row r="153" spans="2:94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  <c r="BW153">
        <v>2319</v>
      </c>
      <c r="BX153">
        <v>2487</v>
      </c>
      <c r="BY153">
        <v>2612</v>
      </c>
      <c r="BZ153">
        <v>2729</v>
      </c>
      <c r="CA153">
        <v>2804</v>
      </c>
      <c r="CB153">
        <v>2843</v>
      </c>
      <c r="CC153">
        <v>2970</v>
      </c>
      <c r="CD153">
        <v>3034</v>
      </c>
      <c r="CE153">
        <v>3115</v>
      </c>
      <c r="CF153">
        <v>3223</v>
      </c>
      <c r="CG153">
        <v>3270</v>
      </c>
      <c r="CH153">
        <v>3281</v>
      </c>
      <c r="CI153">
        <v>3292</v>
      </c>
      <c r="CJ153">
        <v>3307</v>
      </c>
      <c r="CK153">
        <v>3373</v>
      </c>
      <c r="CL153">
        <v>3444</v>
      </c>
      <c r="CM153">
        <v>3480</v>
      </c>
      <c r="CN153">
        <v>3537</v>
      </c>
      <c r="CO153">
        <v>3550</v>
      </c>
      <c r="CP153">
        <v>3558</v>
      </c>
    </row>
    <row r="154" spans="2:94" x14ac:dyDescent="0.3">
      <c r="B154" t="s">
        <v>522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  <c r="BW154">
        <v>57</v>
      </c>
      <c r="BX154">
        <v>59</v>
      </c>
      <c r="BY154">
        <v>70</v>
      </c>
      <c r="BZ154">
        <v>70</v>
      </c>
      <c r="CA154">
        <v>72</v>
      </c>
      <c r="CB154">
        <v>82</v>
      </c>
      <c r="CC154">
        <v>88</v>
      </c>
      <c r="CD154">
        <v>93</v>
      </c>
      <c r="CE154">
        <v>93</v>
      </c>
      <c r="CF154">
        <v>93</v>
      </c>
      <c r="CG154">
        <v>102</v>
      </c>
      <c r="CH154">
        <v>106</v>
      </c>
      <c r="CI154">
        <v>106</v>
      </c>
      <c r="CJ154">
        <v>108</v>
      </c>
      <c r="CK154">
        <v>110</v>
      </c>
      <c r="CL154">
        <v>111</v>
      </c>
      <c r="CM154">
        <v>117</v>
      </c>
      <c r="CN154">
        <v>120</v>
      </c>
      <c r="CO154">
        <v>121</v>
      </c>
      <c r="CP154">
        <v>121</v>
      </c>
    </row>
    <row r="155" spans="2:94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  <c r="BW155">
        <v>2908</v>
      </c>
      <c r="BX155">
        <v>3116</v>
      </c>
      <c r="BY155">
        <v>3333</v>
      </c>
      <c r="BZ155">
        <v>3483</v>
      </c>
      <c r="CA155">
        <v>3662</v>
      </c>
      <c r="CB155">
        <v>3793</v>
      </c>
      <c r="CC155">
        <v>3963</v>
      </c>
      <c r="CD155">
        <v>4119</v>
      </c>
      <c r="CE155">
        <v>4228</v>
      </c>
      <c r="CF155">
        <v>4346</v>
      </c>
      <c r="CG155">
        <v>4530</v>
      </c>
      <c r="CH155">
        <v>4683</v>
      </c>
      <c r="CI155">
        <v>4817</v>
      </c>
      <c r="CJ155">
        <v>4987</v>
      </c>
      <c r="CK155">
        <v>5072</v>
      </c>
      <c r="CL155">
        <v>5182</v>
      </c>
      <c r="CM155">
        <v>5251</v>
      </c>
      <c r="CN155">
        <v>5305</v>
      </c>
      <c r="CO155">
        <v>5389</v>
      </c>
      <c r="CP155">
        <v>5425</v>
      </c>
    </row>
    <row r="156" spans="2:94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  <c r="BW156">
        <v>19</v>
      </c>
      <c r="BX156">
        <v>19</v>
      </c>
      <c r="BY156">
        <v>19</v>
      </c>
      <c r="BZ156">
        <v>19</v>
      </c>
      <c r="CA156">
        <v>19</v>
      </c>
      <c r="CB156">
        <v>19</v>
      </c>
      <c r="CC156">
        <v>19</v>
      </c>
      <c r="CD156">
        <v>19</v>
      </c>
      <c r="CE156">
        <v>19</v>
      </c>
      <c r="CF156">
        <v>19</v>
      </c>
      <c r="CG156">
        <v>19</v>
      </c>
      <c r="CH156">
        <v>20</v>
      </c>
      <c r="CI156">
        <v>20</v>
      </c>
      <c r="CJ156">
        <v>20</v>
      </c>
      <c r="CK156">
        <v>22</v>
      </c>
      <c r="CL156">
        <v>25</v>
      </c>
      <c r="CM156">
        <v>28</v>
      </c>
      <c r="CN156">
        <v>35</v>
      </c>
      <c r="CO156">
        <v>52</v>
      </c>
      <c r="CP156">
        <v>69</v>
      </c>
    </row>
    <row r="157" spans="2:94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  <c r="BW157">
        <v>188</v>
      </c>
      <c r="BX157">
        <v>196</v>
      </c>
      <c r="BY157">
        <v>202</v>
      </c>
      <c r="BZ157">
        <v>213</v>
      </c>
      <c r="CA157">
        <v>227</v>
      </c>
      <c r="CB157">
        <v>241</v>
      </c>
      <c r="CC157">
        <v>293</v>
      </c>
      <c r="CD157">
        <v>299</v>
      </c>
      <c r="CE157">
        <v>337</v>
      </c>
      <c r="CF157">
        <v>350</v>
      </c>
      <c r="CG157">
        <v>370</v>
      </c>
      <c r="CH157">
        <v>378</v>
      </c>
      <c r="CI157">
        <v>384</v>
      </c>
      <c r="CJ157">
        <v>393</v>
      </c>
      <c r="CK157">
        <v>399</v>
      </c>
      <c r="CL157">
        <v>412</v>
      </c>
      <c r="CM157">
        <v>422</v>
      </c>
      <c r="CN157">
        <v>426</v>
      </c>
      <c r="CO157">
        <v>427</v>
      </c>
      <c r="CP157">
        <v>431</v>
      </c>
    </row>
    <row r="158" spans="2:94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  <c r="BW158">
        <v>6</v>
      </c>
      <c r="BX158">
        <v>6</v>
      </c>
      <c r="BY158">
        <v>6</v>
      </c>
      <c r="BZ158">
        <v>6</v>
      </c>
      <c r="CA158">
        <v>6</v>
      </c>
      <c r="CB158">
        <v>6</v>
      </c>
      <c r="CC158">
        <v>6</v>
      </c>
      <c r="CD158">
        <v>6</v>
      </c>
      <c r="CE158">
        <v>7</v>
      </c>
      <c r="CF158">
        <v>7</v>
      </c>
      <c r="CG158">
        <v>7</v>
      </c>
      <c r="CH158">
        <v>7</v>
      </c>
      <c r="CI158">
        <v>7</v>
      </c>
      <c r="CJ158">
        <v>7</v>
      </c>
      <c r="CK158">
        <v>7</v>
      </c>
      <c r="CL158">
        <v>7</v>
      </c>
      <c r="CM158">
        <v>7</v>
      </c>
      <c r="CN158">
        <v>7</v>
      </c>
      <c r="CO158">
        <v>7</v>
      </c>
      <c r="CP158">
        <v>7</v>
      </c>
    </row>
    <row r="159" spans="2:94" x14ac:dyDescent="0.3">
      <c r="B159" t="s">
        <v>480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  <c r="BW159">
        <v>161</v>
      </c>
      <c r="BX159">
        <v>169</v>
      </c>
      <c r="BY159">
        <v>186</v>
      </c>
      <c r="BZ159">
        <v>196</v>
      </c>
      <c r="CA159">
        <v>227</v>
      </c>
      <c r="CB159">
        <v>244</v>
      </c>
      <c r="CC159">
        <v>268</v>
      </c>
      <c r="CD159">
        <v>273</v>
      </c>
      <c r="CE159">
        <v>314</v>
      </c>
      <c r="CF159">
        <v>318</v>
      </c>
      <c r="CG159">
        <v>319</v>
      </c>
      <c r="CH159">
        <v>324</v>
      </c>
      <c r="CI159">
        <v>324</v>
      </c>
      <c r="CJ159">
        <v>324</v>
      </c>
      <c r="CK159">
        <v>324</v>
      </c>
      <c r="CL159">
        <v>324</v>
      </c>
      <c r="CM159">
        <v>324</v>
      </c>
      <c r="CN159">
        <v>325</v>
      </c>
      <c r="CO159">
        <v>328</v>
      </c>
      <c r="CP159">
        <v>328</v>
      </c>
    </row>
    <row r="160" spans="2:94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  <c r="BV160">
        <v>1094</v>
      </c>
      <c r="BW160">
        <v>1215</v>
      </c>
      <c r="BX160">
        <v>1378</v>
      </c>
      <c r="BY160">
        <v>1510</v>
      </c>
      <c r="BZ160">
        <v>1688</v>
      </c>
      <c r="CA160">
        <v>1890</v>
      </c>
      <c r="CB160">
        <v>2143</v>
      </c>
      <c r="CC160">
        <v>2439</v>
      </c>
      <c r="CD160">
        <v>2785</v>
      </c>
      <c r="CE160">
        <v>3181</v>
      </c>
      <c r="CF160">
        <v>3441</v>
      </c>
      <c r="CG160">
        <v>3844</v>
      </c>
      <c r="CH160">
        <v>4219</v>
      </c>
      <c r="CI160">
        <v>4661</v>
      </c>
      <c r="CJ160">
        <v>5014</v>
      </c>
      <c r="CK160">
        <v>5399</v>
      </c>
      <c r="CL160">
        <v>5847</v>
      </c>
      <c r="CM160">
        <v>6297</v>
      </c>
      <c r="CN160">
        <v>6875</v>
      </c>
      <c r="CO160">
        <v>7497</v>
      </c>
      <c r="CP160">
        <v>8261</v>
      </c>
    </row>
    <row r="161" spans="1:94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  <c r="BW161">
        <v>423</v>
      </c>
      <c r="BX161">
        <v>505</v>
      </c>
      <c r="BY161">
        <v>591</v>
      </c>
      <c r="BZ161">
        <v>752</v>
      </c>
      <c r="CA161">
        <v>864</v>
      </c>
      <c r="CB161">
        <v>965</v>
      </c>
      <c r="CC161">
        <v>1056</v>
      </c>
      <c r="CD161">
        <v>1174</v>
      </c>
      <c r="CE161">
        <v>1289</v>
      </c>
      <c r="CF161">
        <v>1438</v>
      </c>
      <c r="CG161">
        <v>1560</v>
      </c>
      <c r="CH161">
        <v>1662</v>
      </c>
      <c r="CI161">
        <v>1712</v>
      </c>
      <c r="CJ161">
        <v>1934</v>
      </c>
      <c r="CK161">
        <v>2049</v>
      </c>
      <c r="CL161">
        <v>2154</v>
      </c>
      <c r="CM161">
        <v>2264</v>
      </c>
      <c r="CN161">
        <v>2378</v>
      </c>
      <c r="CO161">
        <v>2472</v>
      </c>
      <c r="CP161">
        <v>2548</v>
      </c>
    </row>
    <row r="162" spans="1:94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  <c r="BW162">
        <v>55</v>
      </c>
      <c r="BX162">
        <v>60</v>
      </c>
      <c r="BY162">
        <v>64</v>
      </c>
      <c r="BZ162">
        <v>66</v>
      </c>
      <c r="CA162">
        <v>73</v>
      </c>
      <c r="CB162">
        <v>77</v>
      </c>
      <c r="CC162">
        <v>79</v>
      </c>
      <c r="CD162">
        <v>81</v>
      </c>
      <c r="CE162">
        <v>84</v>
      </c>
      <c r="CF162">
        <v>90</v>
      </c>
      <c r="CG162">
        <v>92</v>
      </c>
      <c r="CH162">
        <v>93</v>
      </c>
      <c r="CI162">
        <v>93</v>
      </c>
      <c r="CJ162">
        <v>93</v>
      </c>
      <c r="CK162">
        <v>93</v>
      </c>
      <c r="CL162">
        <v>93</v>
      </c>
      <c r="CM162">
        <v>94</v>
      </c>
      <c r="CN162">
        <v>94</v>
      </c>
      <c r="CO162">
        <v>94</v>
      </c>
      <c r="CP162">
        <v>94</v>
      </c>
    </row>
    <row r="163" spans="1:94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  <c r="BW163">
        <v>14</v>
      </c>
      <c r="BX163">
        <v>14</v>
      </c>
      <c r="BY163">
        <v>14</v>
      </c>
      <c r="BZ163">
        <v>14</v>
      </c>
      <c r="CA163">
        <v>14</v>
      </c>
      <c r="CB163">
        <v>15</v>
      </c>
      <c r="CC163">
        <v>15</v>
      </c>
      <c r="CD163">
        <v>16</v>
      </c>
      <c r="CE163">
        <v>16</v>
      </c>
      <c r="CF163">
        <v>16</v>
      </c>
      <c r="CG163">
        <v>16</v>
      </c>
      <c r="CH163">
        <v>16</v>
      </c>
      <c r="CI163">
        <v>17</v>
      </c>
      <c r="CJ163">
        <v>30</v>
      </c>
      <c r="CK163">
        <v>30</v>
      </c>
      <c r="CL163">
        <v>31</v>
      </c>
      <c r="CM163">
        <v>31</v>
      </c>
      <c r="CN163">
        <v>31</v>
      </c>
      <c r="CO163">
        <v>32</v>
      </c>
      <c r="CP163">
        <v>33</v>
      </c>
    </row>
    <row r="164" spans="1:94" x14ac:dyDescent="0.3">
      <c r="B164" t="s">
        <v>482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  <c r="BW164">
        <v>123</v>
      </c>
      <c r="BX164">
        <v>144</v>
      </c>
      <c r="BY164">
        <v>174</v>
      </c>
      <c r="BZ164">
        <v>201</v>
      </c>
      <c r="CA164">
        <v>214</v>
      </c>
      <c r="CB164">
        <v>233</v>
      </c>
      <c r="CC164">
        <v>241</v>
      </c>
      <c r="CD164">
        <v>248</v>
      </c>
      <c r="CE164">
        <v>252</v>
      </c>
      <c r="CF164">
        <v>255</v>
      </c>
      <c r="CG164">
        <v>263</v>
      </c>
      <c r="CH164">
        <v>272</v>
      </c>
      <c r="CI164">
        <v>274</v>
      </c>
      <c r="CJ164">
        <v>283</v>
      </c>
      <c r="CK164">
        <v>288</v>
      </c>
      <c r="CL164">
        <v>303</v>
      </c>
      <c r="CM164">
        <v>303</v>
      </c>
      <c r="CN164">
        <v>307</v>
      </c>
      <c r="CO164">
        <v>308</v>
      </c>
      <c r="CP164">
        <v>312</v>
      </c>
    </row>
    <row r="165" spans="1:94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  <c r="BW165">
        <v>654</v>
      </c>
      <c r="BX165">
        <v>708</v>
      </c>
      <c r="BY165">
        <v>791</v>
      </c>
      <c r="BZ165">
        <v>919</v>
      </c>
      <c r="CA165">
        <v>1021</v>
      </c>
      <c r="CB165">
        <v>1120</v>
      </c>
      <c r="CC165">
        <v>1184</v>
      </c>
      <c r="CD165">
        <v>1275</v>
      </c>
      <c r="CE165">
        <v>1374</v>
      </c>
      <c r="CF165">
        <v>1448</v>
      </c>
      <c r="CG165">
        <v>1545</v>
      </c>
      <c r="CH165">
        <v>1661</v>
      </c>
      <c r="CI165">
        <v>1763</v>
      </c>
      <c r="CJ165">
        <v>1888</v>
      </c>
      <c r="CK165">
        <v>2024</v>
      </c>
      <c r="CL165">
        <v>2283</v>
      </c>
      <c r="CM165">
        <v>2564</v>
      </c>
      <c r="CN165">
        <v>2685</v>
      </c>
      <c r="CO165">
        <v>2855</v>
      </c>
      <c r="CP165">
        <v>3046</v>
      </c>
    </row>
    <row r="166" spans="1:94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  <c r="BW166">
        <v>14</v>
      </c>
      <c r="BX166">
        <v>14</v>
      </c>
      <c r="BY166">
        <v>14</v>
      </c>
      <c r="BZ166">
        <v>14</v>
      </c>
      <c r="CA166">
        <v>16</v>
      </c>
      <c r="CB166">
        <v>16</v>
      </c>
      <c r="CC166">
        <v>16</v>
      </c>
      <c r="CD166">
        <v>16</v>
      </c>
      <c r="CE166">
        <v>16</v>
      </c>
      <c r="CF166">
        <v>16</v>
      </c>
      <c r="CG166">
        <v>16</v>
      </c>
      <c r="CH166">
        <v>16</v>
      </c>
      <c r="CI166">
        <v>16</v>
      </c>
      <c r="CJ166">
        <v>16</v>
      </c>
      <c r="CK166">
        <v>16</v>
      </c>
      <c r="CL166">
        <v>16</v>
      </c>
      <c r="CM166">
        <v>16</v>
      </c>
      <c r="CN166">
        <v>16</v>
      </c>
      <c r="CO166">
        <v>16</v>
      </c>
      <c r="CP166">
        <v>16</v>
      </c>
    </row>
    <row r="167" spans="1:94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  <c r="BW167">
        <v>5</v>
      </c>
      <c r="BX167">
        <v>6</v>
      </c>
      <c r="BY167">
        <v>6</v>
      </c>
      <c r="BZ167">
        <v>9</v>
      </c>
      <c r="CA167">
        <v>9</v>
      </c>
      <c r="CB167">
        <v>9</v>
      </c>
      <c r="CC167">
        <v>9</v>
      </c>
      <c r="CD167">
        <v>9</v>
      </c>
      <c r="CE167">
        <v>9</v>
      </c>
      <c r="CF167">
        <v>9</v>
      </c>
      <c r="CG167">
        <v>9</v>
      </c>
      <c r="CH167">
        <v>12</v>
      </c>
      <c r="CI167">
        <v>14</v>
      </c>
      <c r="CJ167">
        <v>16</v>
      </c>
      <c r="CK167">
        <v>16</v>
      </c>
      <c r="CL167">
        <v>16</v>
      </c>
      <c r="CM167">
        <v>30</v>
      </c>
      <c r="CN167">
        <v>31</v>
      </c>
      <c r="CO167">
        <v>31</v>
      </c>
      <c r="CP167">
        <v>31</v>
      </c>
    </row>
    <row r="168" spans="1:94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  <c r="BW168">
        <v>55</v>
      </c>
      <c r="BX168">
        <v>60</v>
      </c>
      <c r="BY168">
        <v>62</v>
      </c>
      <c r="BZ168">
        <v>64</v>
      </c>
      <c r="CA168">
        <v>64</v>
      </c>
      <c r="CB168">
        <v>71</v>
      </c>
      <c r="CC168">
        <v>74</v>
      </c>
      <c r="CD168">
        <v>77</v>
      </c>
      <c r="CE168">
        <v>82</v>
      </c>
      <c r="CF168">
        <v>86</v>
      </c>
      <c r="CG168">
        <v>92</v>
      </c>
      <c r="CH168">
        <v>92</v>
      </c>
      <c r="CI168">
        <v>92</v>
      </c>
      <c r="CJ168">
        <v>92</v>
      </c>
      <c r="CK168">
        <v>93</v>
      </c>
      <c r="CL168">
        <v>95</v>
      </c>
      <c r="CM168">
        <v>96</v>
      </c>
      <c r="CN168">
        <v>96</v>
      </c>
      <c r="CO168">
        <v>97</v>
      </c>
      <c r="CP168">
        <v>97</v>
      </c>
    </row>
    <row r="169" spans="1:94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  <c r="BW169">
        <v>11</v>
      </c>
      <c r="BX169">
        <v>11</v>
      </c>
      <c r="BY169">
        <v>11</v>
      </c>
      <c r="BZ169">
        <v>11</v>
      </c>
      <c r="CA169">
        <v>11</v>
      </c>
      <c r="CB169">
        <v>13</v>
      </c>
      <c r="CC169">
        <v>13</v>
      </c>
      <c r="CD169">
        <v>14</v>
      </c>
      <c r="CE169">
        <v>14</v>
      </c>
      <c r="CF169">
        <v>14</v>
      </c>
      <c r="CG169">
        <v>14</v>
      </c>
      <c r="CH169">
        <v>14</v>
      </c>
      <c r="CI169">
        <v>14</v>
      </c>
      <c r="CJ169">
        <v>14</v>
      </c>
      <c r="CK169">
        <v>14</v>
      </c>
      <c r="CL169">
        <v>14</v>
      </c>
      <c r="CM169">
        <v>14</v>
      </c>
      <c r="CN169">
        <v>14</v>
      </c>
      <c r="CO169">
        <v>14</v>
      </c>
      <c r="CP169">
        <v>14</v>
      </c>
    </row>
    <row r="170" spans="1:94" x14ac:dyDescent="0.3">
      <c r="A170" t="s">
        <v>526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  <c r="BW170">
        <v>16</v>
      </c>
      <c r="BX170">
        <v>18</v>
      </c>
      <c r="BY170">
        <v>23</v>
      </c>
      <c r="BZ170">
        <v>23</v>
      </c>
      <c r="CA170">
        <v>25</v>
      </c>
      <c r="CB170">
        <v>37</v>
      </c>
      <c r="CC170">
        <v>40</v>
      </c>
      <c r="CD170">
        <v>40</v>
      </c>
      <c r="CE170">
        <v>43</v>
      </c>
      <c r="CF170">
        <v>50</v>
      </c>
      <c r="CG170">
        <v>50</v>
      </c>
      <c r="CH170">
        <v>50</v>
      </c>
      <c r="CI170">
        <v>50</v>
      </c>
      <c r="CJ170">
        <v>52</v>
      </c>
      <c r="CK170">
        <v>53</v>
      </c>
      <c r="CL170">
        <v>57</v>
      </c>
      <c r="CM170">
        <v>57</v>
      </c>
      <c r="CN170">
        <v>64</v>
      </c>
      <c r="CO170">
        <v>67</v>
      </c>
      <c r="CP170">
        <v>67</v>
      </c>
    </row>
    <row r="171" spans="1:94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  <c r="BW171">
        <v>13614</v>
      </c>
      <c r="BX171">
        <v>14697</v>
      </c>
      <c r="BY171">
        <v>15723</v>
      </c>
      <c r="BZ171">
        <v>16627</v>
      </c>
      <c r="CA171">
        <v>17851</v>
      </c>
      <c r="CB171">
        <v>18803</v>
      </c>
      <c r="CC171">
        <v>19580</v>
      </c>
      <c r="CD171">
        <v>20549</v>
      </c>
      <c r="CE171">
        <v>21762</v>
      </c>
      <c r="CF171">
        <v>23097</v>
      </c>
      <c r="CG171">
        <v>24413</v>
      </c>
      <c r="CH171">
        <v>25587</v>
      </c>
      <c r="CI171">
        <v>26551</v>
      </c>
      <c r="CJ171">
        <v>27419</v>
      </c>
      <c r="CK171">
        <v>28153</v>
      </c>
      <c r="CL171">
        <v>29214</v>
      </c>
      <c r="CM171">
        <v>30449</v>
      </c>
      <c r="CN171">
        <v>31589</v>
      </c>
      <c r="CO171">
        <v>32655</v>
      </c>
      <c r="CP171">
        <v>33405</v>
      </c>
    </row>
    <row r="172" spans="1:94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  <c r="BW172">
        <v>708</v>
      </c>
      <c r="BX172">
        <v>797</v>
      </c>
      <c r="BY172">
        <v>868</v>
      </c>
      <c r="BZ172">
        <v>950</v>
      </c>
      <c r="CA172">
        <v>1039</v>
      </c>
      <c r="CB172">
        <v>1106</v>
      </c>
      <c r="CC172">
        <v>1160</v>
      </c>
      <c r="CD172">
        <v>1210</v>
      </c>
      <c r="CE172">
        <v>1239</v>
      </c>
      <c r="CF172">
        <v>1283</v>
      </c>
      <c r="CG172">
        <v>1312</v>
      </c>
      <c r="CH172">
        <v>1330</v>
      </c>
      <c r="CI172">
        <v>1349</v>
      </c>
      <c r="CJ172">
        <v>1366</v>
      </c>
      <c r="CK172">
        <v>1386</v>
      </c>
      <c r="CL172">
        <v>1401</v>
      </c>
      <c r="CM172">
        <v>1409</v>
      </c>
      <c r="CN172">
        <v>1422</v>
      </c>
      <c r="CO172">
        <v>1431</v>
      </c>
      <c r="CP172">
        <v>1440</v>
      </c>
    </row>
    <row r="173" spans="1:94" x14ac:dyDescent="0.3">
      <c r="B173" t="s">
        <v>519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  <c r="BW173">
        <v>5</v>
      </c>
      <c r="BX173">
        <v>5</v>
      </c>
      <c r="BY173">
        <v>5</v>
      </c>
      <c r="BZ173">
        <v>5</v>
      </c>
      <c r="CA173">
        <v>6</v>
      </c>
      <c r="CB173">
        <v>6</v>
      </c>
      <c r="CC173">
        <v>6</v>
      </c>
      <c r="CD173">
        <v>6</v>
      </c>
      <c r="CE173">
        <v>7</v>
      </c>
      <c r="CF173">
        <v>7</v>
      </c>
      <c r="CG173">
        <v>8</v>
      </c>
      <c r="CH173">
        <v>9</v>
      </c>
      <c r="CI173">
        <v>9</v>
      </c>
      <c r="CJ173">
        <v>9</v>
      </c>
      <c r="CK173">
        <v>9</v>
      </c>
      <c r="CL173">
        <v>9</v>
      </c>
      <c r="CM173">
        <v>9</v>
      </c>
      <c r="CN173">
        <v>9</v>
      </c>
      <c r="CO173">
        <v>10</v>
      </c>
      <c r="CP173">
        <v>10</v>
      </c>
    </row>
    <row r="174" spans="1:94" x14ac:dyDescent="0.3">
      <c r="B174" t="s">
        <v>527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  <c r="BW174">
        <v>74</v>
      </c>
      <c r="BX174">
        <v>98</v>
      </c>
      <c r="BY174">
        <v>120</v>
      </c>
      <c r="BZ174">
        <v>144</v>
      </c>
      <c r="CA174">
        <v>184</v>
      </c>
      <c r="CB174">
        <v>253</v>
      </c>
      <c r="CC174">
        <v>278</v>
      </c>
      <c r="CD174">
        <v>342</v>
      </c>
      <c r="CE174">
        <v>410</v>
      </c>
      <c r="CF174">
        <v>438</v>
      </c>
      <c r="CG174">
        <v>491</v>
      </c>
      <c r="CH174">
        <v>529</v>
      </c>
      <c r="CI174">
        <v>529</v>
      </c>
      <c r="CJ174">
        <v>570</v>
      </c>
      <c r="CK174">
        <v>584</v>
      </c>
      <c r="CL174">
        <v>584</v>
      </c>
      <c r="CM174">
        <v>627</v>
      </c>
      <c r="CN174">
        <v>639</v>
      </c>
      <c r="CO174">
        <v>648</v>
      </c>
      <c r="CP174">
        <v>648</v>
      </c>
    </row>
    <row r="175" spans="1:94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  <c r="BW175">
        <v>174</v>
      </c>
      <c r="BX175">
        <v>184</v>
      </c>
      <c r="BY175">
        <v>210</v>
      </c>
      <c r="BZ175">
        <v>214</v>
      </c>
      <c r="CA175">
        <v>232</v>
      </c>
      <c r="CB175">
        <v>238</v>
      </c>
      <c r="CC175">
        <v>254</v>
      </c>
      <c r="CD175">
        <v>276</v>
      </c>
      <c r="CE175">
        <v>288</v>
      </c>
      <c r="CF175">
        <v>305</v>
      </c>
      <c r="CG175">
        <v>318</v>
      </c>
      <c r="CH175">
        <v>323</v>
      </c>
      <c r="CI175">
        <v>343</v>
      </c>
      <c r="CJ175">
        <v>373</v>
      </c>
      <c r="CK175">
        <v>407</v>
      </c>
      <c r="CL175">
        <v>442</v>
      </c>
      <c r="CM175">
        <v>493</v>
      </c>
      <c r="CN175">
        <v>542</v>
      </c>
      <c r="CO175">
        <v>627</v>
      </c>
      <c r="CP175">
        <v>665</v>
      </c>
    </row>
    <row r="176" spans="1:94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  <c r="BW176">
        <v>354</v>
      </c>
      <c r="BX176">
        <v>384</v>
      </c>
      <c r="BY176">
        <v>430</v>
      </c>
      <c r="BZ176">
        <v>483</v>
      </c>
      <c r="CA176">
        <v>555</v>
      </c>
      <c r="CB176">
        <v>570</v>
      </c>
      <c r="CC176">
        <v>599</v>
      </c>
      <c r="CD176">
        <v>617</v>
      </c>
      <c r="CE176">
        <v>663</v>
      </c>
      <c r="CF176">
        <v>711</v>
      </c>
      <c r="CG176">
        <v>760</v>
      </c>
      <c r="CH176">
        <v>828</v>
      </c>
      <c r="CI176">
        <v>854</v>
      </c>
      <c r="CJ176">
        <v>908</v>
      </c>
      <c r="CK176">
        <v>974</v>
      </c>
      <c r="CL176">
        <v>1081</v>
      </c>
      <c r="CM176">
        <v>1117</v>
      </c>
      <c r="CN176">
        <v>1170</v>
      </c>
      <c r="CO176">
        <v>1207</v>
      </c>
      <c r="CP176">
        <v>1225</v>
      </c>
    </row>
    <row r="177" spans="2:94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  <c r="BW177">
        <v>4863</v>
      </c>
      <c r="BX177">
        <v>5147</v>
      </c>
      <c r="BY177">
        <v>5370</v>
      </c>
      <c r="BZ177">
        <v>5550</v>
      </c>
      <c r="CA177">
        <v>5687</v>
      </c>
      <c r="CB177">
        <v>5865</v>
      </c>
      <c r="CC177">
        <v>6086</v>
      </c>
      <c r="CD177">
        <v>6086</v>
      </c>
      <c r="CE177">
        <v>6211</v>
      </c>
      <c r="CF177">
        <v>6314</v>
      </c>
      <c r="CG177">
        <v>6409</v>
      </c>
      <c r="CH177">
        <v>6525</v>
      </c>
      <c r="CI177">
        <v>6603</v>
      </c>
      <c r="CJ177">
        <v>6623</v>
      </c>
      <c r="CK177">
        <v>6740</v>
      </c>
      <c r="CL177">
        <v>6896</v>
      </c>
      <c r="CM177">
        <v>6937</v>
      </c>
      <c r="CN177">
        <v>7036</v>
      </c>
      <c r="CO177">
        <v>7078</v>
      </c>
      <c r="CP177">
        <v>7156</v>
      </c>
    </row>
    <row r="178" spans="2:94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  <c r="BW178">
        <v>210</v>
      </c>
      <c r="BX178">
        <v>231</v>
      </c>
      <c r="BY178">
        <v>252</v>
      </c>
      <c r="BZ178">
        <v>277</v>
      </c>
      <c r="CA178">
        <v>298</v>
      </c>
      <c r="CB178">
        <v>331</v>
      </c>
      <c r="CC178">
        <v>371</v>
      </c>
      <c r="CD178">
        <v>419</v>
      </c>
      <c r="CE178">
        <v>457</v>
      </c>
      <c r="CF178">
        <v>484</v>
      </c>
      <c r="CG178">
        <v>546</v>
      </c>
      <c r="CH178">
        <v>599</v>
      </c>
      <c r="CI178">
        <v>727</v>
      </c>
      <c r="CJ178">
        <v>813</v>
      </c>
      <c r="CK178">
        <v>910</v>
      </c>
      <c r="CL178">
        <v>1019</v>
      </c>
      <c r="CM178">
        <v>1069</v>
      </c>
      <c r="CN178">
        <v>1180</v>
      </c>
      <c r="CO178">
        <v>1266</v>
      </c>
      <c r="CP178">
        <v>1410</v>
      </c>
    </row>
    <row r="179" spans="2:94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  <c r="BW179">
        <v>2118</v>
      </c>
      <c r="BX179">
        <v>2421</v>
      </c>
      <c r="BY179">
        <v>2686</v>
      </c>
      <c r="BZ179">
        <v>2818</v>
      </c>
      <c r="CA179">
        <v>3157</v>
      </c>
      <c r="CB179">
        <v>3766</v>
      </c>
      <c r="CC179">
        <v>4035</v>
      </c>
      <c r="CD179">
        <v>4263</v>
      </c>
      <c r="CE179">
        <v>4489</v>
      </c>
      <c r="CF179">
        <v>4695</v>
      </c>
      <c r="CG179">
        <v>5011</v>
      </c>
      <c r="CH179">
        <v>5230</v>
      </c>
      <c r="CI179">
        <v>5496</v>
      </c>
      <c r="CJ179">
        <v>5837</v>
      </c>
      <c r="CK179">
        <v>6383</v>
      </c>
      <c r="CL179">
        <v>6919</v>
      </c>
      <c r="CM179">
        <v>7025</v>
      </c>
      <c r="CN179">
        <v>7638</v>
      </c>
      <c r="CO179">
        <v>8348</v>
      </c>
      <c r="CP179">
        <v>8418</v>
      </c>
    </row>
    <row r="180" spans="2:94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  <c r="BW180">
        <v>1181</v>
      </c>
      <c r="BX180">
        <v>1317</v>
      </c>
      <c r="BY180">
        <v>1475</v>
      </c>
      <c r="BZ180">
        <v>1673</v>
      </c>
      <c r="CA180">
        <v>1801</v>
      </c>
      <c r="CB180">
        <v>1988</v>
      </c>
      <c r="CC180">
        <v>2100</v>
      </c>
      <c r="CD180">
        <v>2249</v>
      </c>
      <c r="CE180">
        <v>2528</v>
      </c>
      <c r="CF180">
        <v>2752</v>
      </c>
      <c r="CG180">
        <v>2974</v>
      </c>
      <c r="CH180">
        <v>3234</v>
      </c>
      <c r="CI180">
        <v>3400</v>
      </c>
      <c r="CJ180">
        <v>3472</v>
      </c>
      <c r="CK180">
        <v>3574</v>
      </c>
      <c r="CL180">
        <v>3751</v>
      </c>
      <c r="CM180">
        <v>4016</v>
      </c>
      <c r="CN180">
        <v>4210</v>
      </c>
      <c r="CO180">
        <v>4273</v>
      </c>
      <c r="CP180">
        <v>4467</v>
      </c>
    </row>
    <row r="181" spans="2:94" x14ac:dyDescent="0.3">
      <c r="B181" t="s">
        <v>528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1</v>
      </c>
      <c r="CA181">
        <v>1</v>
      </c>
      <c r="CB181">
        <v>2</v>
      </c>
      <c r="CC181">
        <v>2</v>
      </c>
      <c r="CD181">
        <v>2</v>
      </c>
      <c r="CE181">
        <v>2</v>
      </c>
      <c r="CF181">
        <v>2</v>
      </c>
      <c r="CG181">
        <v>2</v>
      </c>
      <c r="CH181">
        <v>2</v>
      </c>
      <c r="CI181">
        <v>2</v>
      </c>
      <c r="CJ181">
        <v>2</v>
      </c>
      <c r="CK181">
        <v>2</v>
      </c>
      <c r="CL181">
        <v>7</v>
      </c>
      <c r="CM181">
        <v>7</v>
      </c>
      <c r="CN181">
        <v>7</v>
      </c>
      <c r="CO181">
        <v>7</v>
      </c>
      <c r="CP181">
        <v>7</v>
      </c>
    </row>
    <row r="182" spans="2:94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  <c r="BW182">
        <v>69</v>
      </c>
      <c r="BX182">
        <v>77</v>
      </c>
      <c r="BY182">
        <v>92</v>
      </c>
      <c r="BZ182">
        <v>96</v>
      </c>
      <c r="CA182">
        <v>104</v>
      </c>
      <c r="CB182">
        <v>113</v>
      </c>
      <c r="CC182">
        <v>115</v>
      </c>
      <c r="CD182">
        <v>119</v>
      </c>
      <c r="CE182">
        <v>124</v>
      </c>
      <c r="CF182">
        <v>129</v>
      </c>
      <c r="CG182">
        <v>133</v>
      </c>
      <c r="CH182">
        <v>134</v>
      </c>
      <c r="CI182">
        <v>147</v>
      </c>
      <c r="CJ182">
        <v>159</v>
      </c>
      <c r="CK182">
        <v>161</v>
      </c>
      <c r="CL182">
        <v>174</v>
      </c>
      <c r="CM182">
        <v>199</v>
      </c>
      <c r="CN182">
        <v>202</v>
      </c>
      <c r="CO182">
        <v>206</v>
      </c>
      <c r="CP182">
        <v>208</v>
      </c>
    </row>
    <row r="183" spans="2:94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  <c r="BW183">
        <v>1323</v>
      </c>
      <c r="BX183">
        <v>1414</v>
      </c>
      <c r="BY183">
        <v>1595</v>
      </c>
      <c r="BZ183">
        <v>1746</v>
      </c>
      <c r="CA183">
        <v>2281</v>
      </c>
      <c r="CB183">
        <v>2561</v>
      </c>
      <c r="CC183">
        <v>2954</v>
      </c>
      <c r="CD183">
        <v>4342</v>
      </c>
      <c r="CE183">
        <v>5256</v>
      </c>
      <c r="CF183">
        <v>5897</v>
      </c>
      <c r="CG183">
        <v>6848</v>
      </c>
      <c r="CH183">
        <v>7519</v>
      </c>
      <c r="CI183">
        <v>9784</v>
      </c>
      <c r="CJ183">
        <v>10303</v>
      </c>
      <c r="CK183">
        <v>11475</v>
      </c>
      <c r="CL183">
        <v>12491</v>
      </c>
      <c r="CM183">
        <v>13489</v>
      </c>
      <c r="CN183">
        <v>14420</v>
      </c>
      <c r="CO183">
        <v>15628</v>
      </c>
      <c r="CP183">
        <v>16325</v>
      </c>
    </row>
    <row r="184" spans="2:94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  <c r="BW184">
        <v>2311</v>
      </c>
      <c r="BX184">
        <v>2633</v>
      </c>
      <c r="BY184">
        <v>3018</v>
      </c>
      <c r="BZ184">
        <v>3094</v>
      </c>
      <c r="CA184">
        <v>3246</v>
      </c>
      <c r="CB184">
        <v>3660</v>
      </c>
      <c r="CC184">
        <v>3764</v>
      </c>
      <c r="CD184">
        <v>3870</v>
      </c>
      <c r="CE184">
        <v>4076</v>
      </c>
      <c r="CF184">
        <v>4195</v>
      </c>
      <c r="CG184">
        <v>4428</v>
      </c>
      <c r="CH184">
        <v>4648</v>
      </c>
      <c r="CI184">
        <v>4932</v>
      </c>
      <c r="CJ184">
        <v>5223</v>
      </c>
      <c r="CK184">
        <v>5453</v>
      </c>
      <c r="CL184">
        <v>5660</v>
      </c>
      <c r="CM184">
        <v>5878</v>
      </c>
      <c r="CN184">
        <v>6087</v>
      </c>
      <c r="CO184">
        <v>6259</v>
      </c>
      <c r="CP184">
        <v>6459</v>
      </c>
    </row>
    <row r="185" spans="2:94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  <c r="BW185">
        <v>2554</v>
      </c>
      <c r="BX185">
        <v>2946</v>
      </c>
      <c r="BY185">
        <v>3383</v>
      </c>
      <c r="BZ185">
        <v>3627</v>
      </c>
      <c r="CA185">
        <v>4102</v>
      </c>
      <c r="CB185">
        <v>4413</v>
      </c>
      <c r="CC185">
        <v>4848</v>
      </c>
      <c r="CD185">
        <v>5205</v>
      </c>
      <c r="CE185">
        <v>5575</v>
      </c>
      <c r="CF185">
        <v>5955</v>
      </c>
      <c r="CG185">
        <v>6356</v>
      </c>
      <c r="CH185">
        <v>6674</v>
      </c>
      <c r="CI185">
        <v>6934</v>
      </c>
      <c r="CJ185">
        <v>7202</v>
      </c>
      <c r="CK185">
        <v>7582</v>
      </c>
      <c r="CL185">
        <v>7918</v>
      </c>
      <c r="CM185">
        <v>8379</v>
      </c>
      <c r="CN185">
        <v>8742</v>
      </c>
      <c r="CO185">
        <v>9287</v>
      </c>
      <c r="CP185">
        <v>9593</v>
      </c>
    </row>
    <row r="186" spans="2:94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  <c r="BW186">
        <v>8251</v>
      </c>
      <c r="BX186">
        <v>9034</v>
      </c>
      <c r="BY186">
        <v>9886</v>
      </c>
      <c r="BZ186">
        <v>10524</v>
      </c>
      <c r="CA186">
        <v>11278</v>
      </c>
      <c r="CB186">
        <v>11730</v>
      </c>
      <c r="CC186">
        <v>12442</v>
      </c>
      <c r="CD186">
        <v>13141</v>
      </c>
      <c r="CE186">
        <v>13956</v>
      </c>
      <c r="CF186">
        <v>15472</v>
      </c>
      <c r="CG186">
        <v>15987</v>
      </c>
      <c r="CH186">
        <v>16585</v>
      </c>
      <c r="CI186">
        <v>16934</v>
      </c>
      <c r="CJ186">
        <v>17448</v>
      </c>
      <c r="CK186">
        <v>18091</v>
      </c>
      <c r="CL186">
        <v>18841</v>
      </c>
      <c r="CM186">
        <v>19022</v>
      </c>
      <c r="CN186">
        <v>19685</v>
      </c>
      <c r="CO186">
        <v>20206</v>
      </c>
      <c r="CP186">
        <v>20863</v>
      </c>
    </row>
    <row r="187" spans="2:94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  <c r="BW187">
        <v>835</v>
      </c>
      <c r="BX187">
        <v>949</v>
      </c>
      <c r="BY187">
        <v>1075</v>
      </c>
      <c r="BZ187">
        <v>1325</v>
      </c>
      <c r="CA187">
        <v>1604</v>
      </c>
      <c r="CB187">
        <v>1832</v>
      </c>
      <c r="CC187">
        <v>2057</v>
      </c>
      <c r="CD187">
        <v>2210</v>
      </c>
      <c r="CE187">
        <v>2376</v>
      </c>
      <c r="CF187">
        <v>2512</v>
      </c>
      <c r="CG187">
        <v>2728</v>
      </c>
      <c r="CH187">
        <v>2979</v>
      </c>
      <c r="CI187">
        <v>3231</v>
      </c>
      <c r="CJ187">
        <v>3428</v>
      </c>
      <c r="CK187">
        <v>3711</v>
      </c>
      <c r="CL187">
        <v>4103</v>
      </c>
      <c r="CM187">
        <v>4663</v>
      </c>
      <c r="CN187">
        <v>5008</v>
      </c>
      <c r="CO187">
        <v>5448</v>
      </c>
      <c r="CP187">
        <v>6015</v>
      </c>
    </row>
    <row r="188" spans="2:94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  <c r="BW188">
        <v>2460</v>
      </c>
      <c r="BX188">
        <v>2738</v>
      </c>
      <c r="BY188">
        <v>3183</v>
      </c>
      <c r="BZ188">
        <v>3613</v>
      </c>
      <c r="CA188">
        <v>3864</v>
      </c>
      <c r="CB188">
        <v>4057</v>
      </c>
      <c r="CC188">
        <v>4417</v>
      </c>
      <c r="CD188">
        <v>4761</v>
      </c>
      <c r="CE188">
        <v>5202</v>
      </c>
      <c r="CF188">
        <v>5467</v>
      </c>
      <c r="CG188">
        <v>5990</v>
      </c>
      <c r="CH188">
        <v>6300</v>
      </c>
      <c r="CI188">
        <v>6633</v>
      </c>
      <c r="CJ188">
        <v>6879</v>
      </c>
      <c r="CK188">
        <v>7216</v>
      </c>
      <c r="CL188">
        <v>7707</v>
      </c>
      <c r="CM188">
        <v>8067</v>
      </c>
      <c r="CN188">
        <v>8418</v>
      </c>
      <c r="CO188">
        <v>8746</v>
      </c>
      <c r="CP188">
        <v>8936</v>
      </c>
    </row>
    <row r="189" spans="2:94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  <c r="BW189">
        <v>2777</v>
      </c>
      <c r="BX189">
        <v>3548</v>
      </c>
      <c r="BY189">
        <v>4149</v>
      </c>
      <c r="BZ189">
        <v>4731</v>
      </c>
      <c r="CA189">
        <v>5389</v>
      </c>
      <c r="CB189">
        <v>6343</v>
      </c>
      <c r="CC189">
        <v>7497</v>
      </c>
      <c r="CD189">
        <v>8672</v>
      </c>
      <c r="CE189">
        <v>10131</v>
      </c>
      <c r="CF189">
        <v>11917</v>
      </c>
      <c r="CG189">
        <v>13584</v>
      </c>
      <c r="CH189">
        <v>15770</v>
      </c>
      <c r="CI189">
        <v>18328</v>
      </c>
      <c r="CJ189">
        <v>21102</v>
      </c>
      <c r="CK189">
        <v>24490</v>
      </c>
      <c r="CL189">
        <v>27938</v>
      </c>
      <c r="CM189">
        <v>32008</v>
      </c>
      <c r="CN189">
        <v>36793</v>
      </c>
      <c r="CO189">
        <v>42853</v>
      </c>
      <c r="CP189">
        <v>47121</v>
      </c>
    </row>
    <row r="190" spans="2:94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  <c r="BW190">
        <v>82</v>
      </c>
      <c r="BX190">
        <v>84</v>
      </c>
      <c r="BY190">
        <v>89</v>
      </c>
      <c r="BZ190">
        <v>102</v>
      </c>
      <c r="CA190">
        <v>104</v>
      </c>
      <c r="CB190">
        <v>105</v>
      </c>
      <c r="CC190">
        <v>105</v>
      </c>
      <c r="CD190">
        <v>110</v>
      </c>
      <c r="CE190">
        <v>110</v>
      </c>
      <c r="CF190">
        <v>118</v>
      </c>
      <c r="CG190">
        <v>120</v>
      </c>
      <c r="CH190">
        <v>126</v>
      </c>
      <c r="CI190">
        <v>127</v>
      </c>
      <c r="CJ190">
        <v>134</v>
      </c>
      <c r="CK190">
        <v>136</v>
      </c>
      <c r="CL190">
        <v>138</v>
      </c>
      <c r="CM190">
        <v>143</v>
      </c>
      <c r="CN190">
        <v>144</v>
      </c>
      <c r="CO190">
        <v>147</v>
      </c>
      <c r="CP190">
        <v>147</v>
      </c>
    </row>
    <row r="191" spans="2:94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  <c r="BW191">
        <v>13</v>
      </c>
      <c r="BX191">
        <v>13</v>
      </c>
      <c r="BY191">
        <v>13</v>
      </c>
      <c r="BZ191">
        <v>14</v>
      </c>
      <c r="CA191">
        <v>14</v>
      </c>
      <c r="CB191">
        <v>14</v>
      </c>
      <c r="CC191">
        <v>14</v>
      </c>
      <c r="CD191">
        <v>14</v>
      </c>
      <c r="CE191">
        <v>14</v>
      </c>
      <c r="CF191">
        <v>15</v>
      </c>
      <c r="CG191">
        <v>15</v>
      </c>
      <c r="CH191">
        <v>15</v>
      </c>
      <c r="CI191">
        <v>15</v>
      </c>
      <c r="CJ191">
        <v>15</v>
      </c>
      <c r="CK191">
        <v>15</v>
      </c>
      <c r="CL191">
        <v>15</v>
      </c>
      <c r="CM191">
        <v>15</v>
      </c>
      <c r="CN191">
        <v>15</v>
      </c>
      <c r="CO191">
        <v>15</v>
      </c>
      <c r="CP191">
        <v>15</v>
      </c>
    </row>
    <row r="192" spans="2:94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2</v>
      </c>
      <c r="BY192">
        <v>3</v>
      </c>
      <c r="BZ192">
        <v>7</v>
      </c>
      <c r="CA192">
        <v>7</v>
      </c>
      <c r="CB192">
        <v>7</v>
      </c>
      <c r="CC192">
        <v>8</v>
      </c>
      <c r="CD192">
        <v>8</v>
      </c>
      <c r="CE192">
        <v>12</v>
      </c>
      <c r="CF192">
        <v>12</v>
      </c>
      <c r="CG192">
        <v>12</v>
      </c>
      <c r="CH192">
        <v>12</v>
      </c>
      <c r="CI192">
        <v>12</v>
      </c>
      <c r="CJ192">
        <v>12</v>
      </c>
      <c r="CK192">
        <v>12</v>
      </c>
      <c r="CL192">
        <v>12</v>
      </c>
      <c r="CM192">
        <v>12</v>
      </c>
      <c r="CN192">
        <v>12</v>
      </c>
      <c r="CO192">
        <v>12</v>
      </c>
      <c r="CP192">
        <v>12</v>
      </c>
    </row>
    <row r="193" spans="2:94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  <c r="BW193">
        <v>236</v>
      </c>
      <c r="BX193">
        <v>245</v>
      </c>
      <c r="BY193">
        <v>245</v>
      </c>
      <c r="BZ193">
        <v>259</v>
      </c>
      <c r="CA193">
        <v>266</v>
      </c>
      <c r="CB193">
        <v>266</v>
      </c>
      <c r="CC193">
        <v>279</v>
      </c>
      <c r="CD193">
        <v>279</v>
      </c>
      <c r="CE193">
        <v>333</v>
      </c>
      <c r="CF193">
        <v>344</v>
      </c>
      <c r="CG193">
        <v>356</v>
      </c>
      <c r="CH193">
        <v>356</v>
      </c>
      <c r="CI193">
        <v>356</v>
      </c>
      <c r="CJ193">
        <v>371</v>
      </c>
      <c r="CK193">
        <v>372</v>
      </c>
      <c r="CL193">
        <v>426</v>
      </c>
      <c r="CM193">
        <v>435</v>
      </c>
      <c r="CN193">
        <v>455</v>
      </c>
      <c r="CO193">
        <v>461</v>
      </c>
      <c r="CP193">
        <v>462</v>
      </c>
    </row>
    <row r="194" spans="2:94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  <c r="BW194">
        <v>1720</v>
      </c>
      <c r="BX194">
        <v>1885</v>
      </c>
      <c r="BY194">
        <v>2039</v>
      </c>
      <c r="BZ194">
        <v>2179</v>
      </c>
      <c r="CA194">
        <v>2402</v>
      </c>
      <c r="CB194">
        <v>2605</v>
      </c>
      <c r="CC194">
        <v>2795</v>
      </c>
      <c r="CD194">
        <v>2932</v>
      </c>
      <c r="CE194">
        <v>3287</v>
      </c>
      <c r="CF194">
        <v>3651</v>
      </c>
      <c r="CG194">
        <v>4033</v>
      </c>
      <c r="CH194">
        <v>4462</v>
      </c>
      <c r="CI194">
        <v>4934</v>
      </c>
      <c r="CJ194">
        <v>5369</v>
      </c>
      <c r="CK194">
        <v>5862</v>
      </c>
      <c r="CL194">
        <v>6380</v>
      </c>
      <c r="CM194">
        <v>7142</v>
      </c>
      <c r="CN194">
        <v>8274</v>
      </c>
      <c r="CO194">
        <v>9362</v>
      </c>
      <c r="CP194">
        <v>10484</v>
      </c>
    </row>
    <row r="195" spans="2:94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  <c r="BW195">
        <v>190</v>
      </c>
      <c r="BX195">
        <v>195</v>
      </c>
      <c r="BY195">
        <v>207</v>
      </c>
      <c r="BZ195">
        <v>219</v>
      </c>
      <c r="CA195">
        <v>222</v>
      </c>
      <c r="CB195">
        <v>226</v>
      </c>
      <c r="CC195">
        <v>237</v>
      </c>
      <c r="CD195">
        <v>244</v>
      </c>
      <c r="CE195">
        <v>250</v>
      </c>
      <c r="CF195">
        <v>265</v>
      </c>
      <c r="CG195">
        <v>278</v>
      </c>
      <c r="CH195">
        <v>280</v>
      </c>
      <c r="CI195">
        <v>291</v>
      </c>
      <c r="CJ195">
        <v>299</v>
      </c>
      <c r="CK195">
        <v>314</v>
      </c>
      <c r="CL195">
        <v>335</v>
      </c>
      <c r="CM195">
        <v>342</v>
      </c>
      <c r="CN195">
        <v>350</v>
      </c>
      <c r="CO195">
        <v>367</v>
      </c>
      <c r="CP195">
        <v>377</v>
      </c>
    </row>
    <row r="196" spans="2:94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  <c r="BW196">
        <v>1060</v>
      </c>
      <c r="BX196">
        <v>1171</v>
      </c>
      <c r="BY196">
        <v>1476</v>
      </c>
      <c r="BZ196">
        <v>1624</v>
      </c>
      <c r="CA196">
        <v>1908</v>
      </c>
      <c r="CB196">
        <v>2200</v>
      </c>
      <c r="CC196">
        <v>2447</v>
      </c>
      <c r="CD196">
        <v>2666</v>
      </c>
      <c r="CE196">
        <v>2867</v>
      </c>
      <c r="CF196">
        <v>3105</v>
      </c>
      <c r="CG196">
        <v>3380</v>
      </c>
      <c r="CH196">
        <v>3630</v>
      </c>
      <c r="CI196">
        <v>4054</v>
      </c>
      <c r="CJ196">
        <v>4465</v>
      </c>
      <c r="CK196">
        <v>4873</v>
      </c>
      <c r="CL196">
        <v>5318</v>
      </c>
      <c r="CM196">
        <v>5690</v>
      </c>
      <c r="CN196">
        <v>5994</v>
      </c>
      <c r="CO196">
        <v>6318</v>
      </c>
      <c r="CP196">
        <v>6630</v>
      </c>
    </row>
    <row r="197" spans="2:94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  <c r="BW197">
        <v>10</v>
      </c>
      <c r="BX197">
        <v>10</v>
      </c>
      <c r="BY197">
        <v>10</v>
      </c>
      <c r="BZ197">
        <v>10</v>
      </c>
      <c r="CA197">
        <v>10</v>
      </c>
      <c r="CB197">
        <v>11</v>
      </c>
      <c r="CC197">
        <v>11</v>
      </c>
      <c r="CD197">
        <v>11</v>
      </c>
      <c r="CE197">
        <v>11</v>
      </c>
      <c r="CF197">
        <v>11</v>
      </c>
      <c r="CG197">
        <v>11</v>
      </c>
      <c r="CH197">
        <v>11</v>
      </c>
      <c r="CI197">
        <v>11</v>
      </c>
      <c r="CJ197">
        <v>11</v>
      </c>
      <c r="CK197">
        <v>11</v>
      </c>
      <c r="CL197">
        <v>11</v>
      </c>
      <c r="CM197">
        <v>11</v>
      </c>
      <c r="CN197">
        <v>11</v>
      </c>
      <c r="CO197">
        <v>11</v>
      </c>
      <c r="CP197">
        <v>11</v>
      </c>
    </row>
    <row r="198" spans="2:94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  <c r="BW198">
        <v>1000</v>
      </c>
      <c r="BX198">
        <v>1049</v>
      </c>
      <c r="BY198">
        <v>1114</v>
      </c>
      <c r="BZ198">
        <v>1189</v>
      </c>
      <c r="CA198">
        <v>1309</v>
      </c>
      <c r="CB198">
        <v>1375</v>
      </c>
      <c r="CC198">
        <v>1481</v>
      </c>
      <c r="CD198">
        <v>1623</v>
      </c>
      <c r="CE198">
        <v>1910</v>
      </c>
      <c r="CF198">
        <v>2108</v>
      </c>
      <c r="CG198">
        <v>2299</v>
      </c>
      <c r="CH198">
        <v>2532</v>
      </c>
      <c r="CI198">
        <v>2918</v>
      </c>
      <c r="CJ198">
        <v>3252</v>
      </c>
      <c r="CK198">
        <v>3699</v>
      </c>
      <c r="CL198">
        <v>4427</v>
      </c>
      <c r="CM198">
        <v>5050</v>
      </c>
      <c r="CN198">
        <v>5992</v>
      </c>
      <c r="CO198">
        <v>6588</v>
      </c>
      <c r="CP198">
        <v>8014</v>
      </c>
    </row>
    <row r="199" spans="2:94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  <c r="BW199">
        <v>400</v>
      </c>
      <c r="BX199">
        <v>426</v>
      </c>
      <c r="BY199">
        <v>450</v>
      </c>
      <c r="BZ199">
        <v>471</v>
      </c>
      <c r="CA199">
        <v>485</v>
      </c>
      <c r="CB199">
        <v>534</v>
      </c>
      <c r="CC199">
        <v>581</v>
      </c>
      <c r="CD199">
        <v>682</v>
      </c>
      <c r="CE199">
        <v>701</v>
      </c>
      <c r="CF199">
        <v>715</v>
      </c>
      <c r="CG199">
        <v>728</v>
      </c>
      <c r="CH199">
        <v>742</v>
      </c>
      <c r="CI199">
        <v>769</v>
      </c>
      <c r="CJ199">
        <v>835</v>
      </c>
      <c r="CK199">
        <v>863</v>
      </c>
      <c r="CL199">
        <v>977</v>
      </c>
      <c r="CM199">
        <v>1049</v>
      </c>
      <c r="CN199">
        <v>1089</v>
      </c>
      <c r="CO199">
        <v>1161</v>
      </c>
      <c r="CP199">
        <v>1173</v>
      </c>
    </row>
    <row r="200" spans="2:94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  <c r="BW200">
        <v>841</v>
      </c>
      <c r="BX200">
        <v>897</v>
      </c>
      <c r="BY200">
        <v>934</v>
      </c>
      <c r="BZ200">
        <v>977</v>
      </c>
      <c r="CA200">
        <v>997</v>
      </c>
      <c r="CB200">
        <v>1021</v>
      </c>
      <c r="CC200">
        <v>1059</v>
      </c>
      <c r="CD200">
        <v>1091</v>
      </c>
      <c r="CE200">
        <v>1124</v>
      </c>
      <c r="CF200">
        <v>1160</v>
      </c>
      <c r="CG200">
        <v>1188</v>
      </c>
      <c r="CH200">
        <v>1205</v>
      </c>
      <c r="CI200">
        <v>1212</v>
      </c>
      <c r="CJ200">
        <v>1220</v>
      </c>
      <c r="CK200">
        <v>1248</v>
      </c>
      <c r="CL200">
        <v>1268</v>
      </c>
      <c r="CM200">
        <v>1304</v>
      </c>
      <c r="CN200">
        <v>1317</v>
      </c>
      <c r="CO200">
        <v>1330</v>
      </c>
      <c r="CP200">
        <v>1335</v>
      </c>
    </row>
    <row r="201" spans="2:94" x14ac:dyDescent="0.3">
      <c r="B201" t="s">
        <v>469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  <c r="BW201">
        <v>5</v>
      </c>
      <c r="BX201">
        <v>5</v>
      </c>
      <c r="BY201">
        <v>7</v>
      </c>
      <c r="BZ201">
        <v>7</v>
      </c>
      <c r="CA201">
        <v>7</v>
      </c>
      <c r="CB201">
        <v>7</v>
      </c>
      <c r="CC201">
        <v>8</v>
      </c>
      <c r="CD201">
        <v>12</v>
      </c>
      <c r="CE201">
        <v>12</v>
      </c>
      <c r="CF201">
        <v>21</v>
      </c>
      <c r="CG201">
        <v>21</v>
      </c>
      <c r="CH201">
        <v>25</v>
      </c>
      <c r="CI201">
        <v>60</v>
      </c>
      <c r="CJ201">
        <v>60</v>
      </c>
      <c r="CK201">
        <v>80</v>
      </c>
      <c r="CL201">
        <v>80</v>
      </c>
      <c r="CM201">
        <v>116</v>
      </c>
      <c r="CN201">
        <v>135</v>
      </c>
      <c r="CO201">
        <v>164</v>
      </c>
      <c r="CP201">
        <v>237</v>
      </c>
    </row>
    <row r="202" spans="2:94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  <c r="BW202">
        <v>1380</v>
      </c>
      <c r="BX202">
        <v>1462</v>
      </c>
      <c r="BY202">
        <v>1505</v>
      </c>
      <c r="BZ202">
        <v>1585</v>
      </c>
      <c r="CA202">
        <v>1655</v>
      </c>
      <c r="CB202">
        <v>1686</v>
      </c>
      <c r="CC202">
        <v>1749</v>
      </c>
      <c r="CD202">
        <v>1845</v>
      </c>
      <c r="CE202">
        <v>1934</v>
      </c>
      <c r="CF202">
        <v>2003</v>
      </c>
      <c r="CG202">
        <v>2028</v>
      </c>
      <c r="CH202">
        <v>2173</v>
      </c>
      <c r="CI202">
        <v>2272</v>
      </c>
      <c r="CJ202">
        <v>2415</v>
      </c>
      <c r="CK202">
        <v>2506</v>
      </c>
      <c r="CL202">
        <v>2605</v>
      </c>
      <c r="CM202">
        <v>2783</v>
      </c>
      <c r="CN202">
        <v>3034</v>
      </c>
      <c r="CO202">
        <v>3158</v>
      </c>
      <c r="CP202">
        <v>3300</v>
      </c>
    </row>
    <row r="203" spans="2:94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  <c r="BW203">
        <v>104118</v>
      </c>
      <c r="BX203">
        <v>112065</v>
      </c>
      <c r="BY203">
        <v>119199</v>
      </c>
      <c r="BZ203">
        <v>126168</v>
      </c>
      <c r="CA203">
        <v>131646</v>
      </c>
      <c r="CB203">
        <v>136675</v>
      </c>
      <c r="CC203">
        <v>141942</v>
      </c>
      <c r="CD203">
        <v>148220</v>
      </c>
      <c r="CE203">
        <v>153222</v>
      </c>
      <c r="CF203">
        <v>158273</v>
      </c>
      <c r="CG203">
        <v>163027</v>
      </c>
      <c r="CH203">
        <v>166831</v>
      </c>
      <c r="CI203">
        <v>170099</v>
      </c>
      <c r="CJ203">
        <v>172541</v>
      </c>
      <c r="CK203">
        <v>177644</v>
      </c>
      <c r="CL203">
        <v>184948</v>
      </c>
      <c r="CM203">
        <v>190839</v>
      </c>
      <c r="CN203">
        <v>191726</v>
      </c>
      <c r="CO203">
        <v>198674</v>
      </c>
      <c r="CP203">
        <v>200210</v>
      </c>
    </row>
    <row r="204" spans="2:94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  <c r="BW204">
        <v>146</v>
      </c>
      <c r="BX204">
        <v>151</v>
      </c>
      <c r="BY204">
        <v>159</v>
      </c>
      <c r="BZ204">
        <v>166</v>
      </c>
      <c r="CA204">
        <v>176</v>
      </c>
      <c r="CB204">
        <v>178</v>
      </c>
      <c r="CC204">
        <v>185</v>
      </c>
      <c r="CD204">
        <v>189</v>
      </c>
      <c r="CE204">
        <v>190</v>
      </c>
      <c r="CF204">
        <v>190</v>
      </c>
      <c r="CG204">
        <v>198</v>
      </c>
      <c r="CH204">
        <v>210</v>
      </c>
      <c r="CI204">
        <v>217</v>
      </c>
      <c r="CJ204">
        <v>233</v>
      </c>
      <c r="CK204">
        <v>238</v>
      </c>
      <c r="CL204">
        <v>238</v>
      </c>
      <c r="CM204">
        <v>244</v>
      </c>
      <c r="CN204">
        <v>254</v>
      </c>
      <c r="CO204">
        <v>271</v>
      </c>
      <c r="CP204">
        <v>304</v>
      </c>
    </row>
    <row r="205" spans="2:94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  <c r="BW205">
        <v>7</v>
      </c>
      <c r="BX205">
        <v>8</v>
      </c>
      <c r="BY205">
        <v>10</v>
      </c>
      <c r="BZ205">
        <v>10</v>
      </c>
      <c r="CA205">
        <v>12</v>
      </c>
      <c r="CB205">
        <v>12</v>
      </c>
      <c r="CC205">
        <v>14</v>
      </c>
      <c r="CD205">
        <v>14</v>
      </c>
      <c r="CE205">
        <v>15</v>
      </c>
      <c r="CF205">
        <v>17</v>
      </c>
      <c r="CG205">
        <v>19</v>
      </c>
      <c r="CH205">
        <v>19</v>
      </c>
      <c r="CI205">
        <v>29</v>
      </c>
      <c r="CJ205">
        <v>32</v>
      </c>
      <c r="CK205">
        <v>32</v>
      </c>
      <c r="CL205">
        <v>32</v>
      </c>
      <c r="CM205">
        <v>33</v>
      </c>
      <c r="CN205">
        <v>66</v>
      </c>
      <c r="CO205">
        <v>66</v>
      </c>
      <c r="CP205">
        <v>107</v>
      </c>
    </row>
    <row r="206" spans="2:94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  <c r="BW206">
        <v>10</v>
      </c>
      <c r="BX206">
        <v>10</v>
      </c>
      <c r="BY206">
        <v>10</v>
      </c>
      <c r="BZ206">
        <v>10</v>
      </c>
      <c r="CA206">
        <v>10</v>
      </c>
      <c r="CB206">
        <v>10</v>
      </c>
      <c r="CC206">
        <v>10</v>
      </c>
      <c r="CD206">
        <v>10</v>
      </c>
      <c r="CE206">
        <v>10</v>
      </c>
      <c r="CF206">
        <v>10</v>
      </c>
      <c r="CG206">
        <v>10</v>
      </c>
      <c r="CH206">
        <v>10</v>
      </c>
      <c r="CI206">
        <v>10</v>
      </c>
      <c r="CJ206">
        <v>10</v>
      </c>
      <c r="CK206">
        <v>10</v>
      </c>
      <c r="CL206">
        <v>10</v>
      </c>
      <c r="CM206">
        <v>10</v>
      </c>
      <c r="CN206">
        <v>10</v>
      </c>
      <c r="CO206">
        <v>10</v>
      </c>
      <c r="CP206">
        <v>10</v>
      </c>
    </row>
    <row r="207" spans="2:94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  <c r="BW207">
        <v>4947</v>
      </c>
      <c r="BX207">
        <v>5568</v>
      </c>
      <c r="BY207">
        <v>6131</v>
      </c>
      <c r="BZ207">
        <v>6443</v>
      </c>
      <c r="CA207">
        <v>6830</v>
      </c>
      <c r="CB207">
        <v>7206</v>
      </c>
      <c r="CC207">
        <v>7693</v>
      </c>
      <c r="CD207">
        <v>8419</v>
      </c>
      <c r="CE207">
        <v>9141</v>
      </c>
      <c r="CF207">
        <v>9685</v>
      </c>
      <c r="CG207">
        <v>10151</v>
      </c>
      <c r="CH207">
        <v>10483</v>
      </c>
      <c r="CI207">
        <v>10948</v>
      </c>
      <c r="CJ207">
        <v>11445</v>
      </c>
      <c r="CK207">
        <v>11927</v>
      </c>
      <c r="CL207">
        <v>12540</v>
      </c>
      <c r="CM207">
        <v>13216</v>
      </c>
      <c r="CN207">
        <v>13822</v>
      </c>
      <c r="CO207">
        <v>14385</v>
      </c>
      <c r="CP207">
        <v>14777</v>
      </c>
    </row>
    <row r="208" spans="2:94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  <c r="BW208">
        <v>17768</v>
      </c>
      <c r="BX208">
        <v>18827</v>
      </c>
      <c r="BY208">
        <v>19606</v>
      </c>
      <c r="BZ208">
        <v>20505</v>
      </c>
      <c r="CA208">
        <v>21100</v>
      </c>
      <c r="CB208">
        <v>21657</v>
      </c>
      <c r="CC208">
        <v>22253</v>
      </c>
      <c r="CD208">
        <v>23280</v>
      </c>
      <c r="CE208">
        <v>24051</v>
      </c>
      <c r="CF208">
        <v>24551</v>
      </c>
      <c r="CG208">
        <v>25107</v>
      </c>
      <c r="CH208">
        <v>25415</v>
      </c>
      <c r="CI208">
        <v>25688</v>
      </c>
      <c r="CJ208">
        <v>25936</v>
      </c>
      <c r="CK208">
        <v>26336</v>
      </c>
      <c r="CL208">
        <v>26732</v>
      </c>
      <c r="CM208">
        <v>27078</v>
      </c>
      <c r="CN208">
        <v>27404</v>
      </c>
      <c r="CO208">
        <v>27740</v>
      </c>
      <c r="CP208">
        <v>27944</v>
      </c>
    </row>
    <row r="209" spans="1:94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  <c r="BW209">
        <v>329</v>
      </c>
      <c r="BX209">
        <v>339</v>
      </c>
      <c r="BY209">
        <v>348</v>
      </c>
      <c r="BZ209">
        <v>355</v>
      </c>
      <c r="CA209">
        <v>363</v>
      </c>
      <c r="CB209">
        <v>373</v>
      </c>
      <c r="CC209">
        <v>376</v>
      </c>
      <c r="CD209">
        <v>379</v>
      </c>
      <c r="CE209">
        <v>380</v>
      </c>
      <c r="CF209">
        <v>382</v>
      </c>
      <c r="CG209">
        <v>385</v>
      </c>
      <c r="CH209">
        <v>388</v>
      </c>
      <c r="CI209">
        <v>393</v>
      </c>
      <c r="CJ209">
        <v>393</v>
      </c>
      <c r="CK209">
        <v>395</v>
      </c>
      <c r="CL209">
        <v>395</v>
      </c>
      <c r="CM209">
        <v>395</v>
      </c>
      <c r="CN209">
        <v>398</v>
      </c>
      <c r="CO209">
        <v>420</v>
      </c>
      <c r="CP209">
        <v>422</v>
      </c>
    </row>
    <row r="210" spans="1:94" x14ac:dyDescent="0.3">
      <c r="B210" t="s">
        <v>470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  <c r="BW210">
        <v>20</v>
      </c>
      <c r="BX210">
        <v>20</v>
      </c>
      <c r="BY210">
        <v>20</v>
      </c>
      <c r="BZ210">
        <v>20</v>
      </c>
      <c r="CA210">
        <v>22</v>
      </c>
      <c r="CB210">
        <v>24</v>
      </c>
      <c r="CC210">
        <v>24</v>
      </c>
      <c r="CD210">
        <v>25</v>
      </c>
      <c r="CE210">
        <v>25</v>
      </c>
      <c r="CF210">
        <v>32</v>
      </c>
      <c r="CG210">
        <v>32</v>
      </c>
      <c r="CH210">
        <v>32</v>
      </c>
      <c r="CI210">
        <v>49</v>
      </c>
      <c r="CJ210">
        <v>53</v>
      </c>
      <c r="CK210">
        <v>88</v>
      </c>
      <c r="CL210">
        <v>94</v>
      </c>
      <c r="CM210">
        <v>147</v>
      </c>
      <c r="CN210">
        <v>147</v>
      </c>
      <c r="CO210">
        <v>170</v>
      </c>
      <c r="CP210">
        <v>254</v>
      </c>
    </row>
    <row r="211" spans="1:94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  <c r="BW211">
        <v>1771</v>
      </c>
      <c r="BX211">
        <v>1875</v>
      </c>
      <c r="BY211">
        <v>1978</v>
      </c>
      <c r="BZ211">
        <v>2067</v>
      </c>
      <c r="CA211">
        <v>2169</v>
      </c>
      <c r="CB211">
        <v>2220</v>
      </c>
      <c r="CC211">
        <v>2258</v>
      </c>
      <c r="CD211">
        <v>2369</v>
      </c>
      <c r="CE211">
        <v>2423</v>
      </c>
      <c r="CF211">
        <v>2473</v>
      </c>
      <c r="CG211">
        <v>2518</v>
      </c>
      <c r="CH211">
        <v>2551</v>
      </c>
      <c r="CI211">
        <v>2579</v>
      </c>
      <c r="CJ211">
        <v>2613</v>
      </c>
      <c r="CK211">
        <v>2643</v>
      </c>
      <c r="CL211">
        <v>2672</v>
      </c>
      <c r="CM211">
        <v>2700</v>
      </c>
      <c r="CN211">
        <v>2733</v>
      </c>
      <c r="CO211">
        <v>2765</v>
      </c>
      <c r="CP211">
        <v>2792</v>
      </c>
    </row>
    <row r="212" spans="1:94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  <c r="BW212">
        <v>36</v>
      </c>
      <c r="BX212">
        <v>39</v>
      </c>
      <c r="BY212">
        <v>40</v>
      </c>
      <c r="BZ212">
        <v>41</v>
      </c>
      <c r="CA212">
        <v>44</v>
      </c>
      <c r="CB212">
        <v>58</v>
      </c>
      <c r="CC212">
        <v>65</v>
      </c>
      <c r="CD212">
        <v>70</v>
      </c>
      <c r="CE212">
        <v>73</v>
      </c>
      <c r="CF212">
        <v>76</v>
      </c>
      <c r="CG212">
        <v>76</v>
      </c>
      <c r="CH212">
        <v>76</v>
      </c>
      <c r="CI212">
        <v>77</v>
      </c>
      <c r="CJ212">
        <v>77</v>
      </c>
      <c r="CK212">
        <v>81</v>
      </c>
      <c r="CL212">
        <v>81</v>
      </c>
      <c r="CM212">
        <v>83</v>
      </c>
      <c r="CN212">
        <v>84</v>
      </c>
      <c r="CO212">
        <v>84</v>
      </c>
      <c r="CP212">
        <v>84</v>
      </c>
    </row>
    <row r="213" spans="1:94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  <c r="BW213">
        <v>90</v>
      </c>
      <c r="BX213">
        <v>94</v>
      </c>
      <c r="BY213">
        <v>98</v>
      </c>
      <c r="BZ213">
        <v>103</v>
      </c>
      <c r="CA213">
        <v>104</v>
      </c>
      <c r="CB213">
        <v>105</v>
      </c>
      <c r="CC213">
        <v>107</v>
      </c>
      <c r="CD213">
        <v>107</v>
      </c>
      <c r="CE213">
        <v>109</v>
      </c>
      <c r="CF213">
        <v>109</v>
      </c>
      <c r="CG213">
        <v>112</v>
      </c>
      <c r="CH213">
        <v>113</v>
      </c>
      <c r="CI213">
        <v>113</v>
      </c>
      <c r="CJ213">
        <v>113</v>
      </c>
      <c r="CK213">
        <v>114</v>
      </c>
      <c r="CL213">
        <v>114</v>
      </c>
      <c r="CM213">
        <v>114</v>
      </c>
      <c r="CN213">
        <v>114</v>
      </c>
      <c r="CO213">
        <v>114</v>
      </c>
      <c r="CP213">
        <v>114</v>
      </c>
    </row>
    <row r="214" spans="1:94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  <c r="BW214">
        <v>423</v>
      </c>
      <c r="BX214">
        <v>455</v>
      </c>
      <c r="BY214">
        <v>495</v>
      </c>
      <c r="BZ214">
        <v>553</v>
      </c>
      <c r="CA214">
        <v>574</v>
      </c>
      <c r="CB214">
        <v>596</v>
      </c>
      <c r="CC214">
        <v>623</v>
      </c>
      <c r="CD214">
        <v>628</v>
      </c>
      <c r="CE214">
        <v>643</v>
      </c>
      <c r="CF214">
        <v>671</v>
      </c>
      <c r="CG214">
        <v>685</v>
      </c>
      <c r="CH214">
        <v>707</v>
      </c>
      <c r="CI214">
        <v>726</v>
      </c>
      <c r="CJ214">
        <v>747</v>
      </c>
      <c r="CK214">
        <v>780</v>
      </c>
      <c r="CL214">
        <v>822</v>
      </c>
      <c r="CM214">
        <v>864</v>
      </c>
      <c r="CN214">
        <v>864</v>
      </c>
      <c r="CO214">
        <v>879</v>
      </c>
      <c r="CP214">
        <v>884</v>
      </c>
    </row>
    <row r="215" spans="1:94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  <c r="BW215">
        <v>15679</v>
      </c>
      <c r="BX215">
        <v>18135</v>
      </c>
      <c r="BY215">
        <v>20921</v>
      </c>
      <c r="BZ215">
        <v>23934</v>
      </c>
      <c r="CA215">
        <v>27069</v>
      </c>
      <c r="CB215">
        <v>30217</v>
      </c>
      <c r="CC215">
        <v>34109</v>
      </c>
      <c r="CD215">
        <v>38226</v>
      </c>
      <c r="CE215">
        <v>42282</v>
      </c>
      <c r="CF215">
        <v>47029</v>
      </c>
      <c r="CG215">
        <v>52167</v>
      </c>
      <c r="CH215">
        <v>56956</v>
      </c>
      <c r="CI215">
        <v>61049</v>
      </c>
      <c r="CJ215">
        <v>65111</v>
      </c>
      <c r="CK215">
        <v>69392</v>
      </c>
      <c r="CL215">
        <v>74193</v>
      </c>
      <c r="CM215">
        <v>78546</v>
      </c>
      <c r="CN215">
        <v>82329</v>
      </c>
      <c r="CO215">
        <v>86306</v>
      </c>
      <c r="CP215">
        <v>90980</v>
      </c>
    </row>
    <row r="216" spans="1:94" x14ac:dyDescent="0.3">
      <c r="B216" t="s">
        <v>549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  <c r="BW216">
        <v>44</v>
      </c>
      <c r="BX216">
        <v>45</v>
      </c>
      <c r="BY216">
        <v>48</v>
      </c>
      <c r="BZ216">
        <v>48</v>
      </c>
      <c r="CA216">
        <v>52</v>
      </c>
      <c r="CB216">
        <v>52</v>
      </c>
      <c r="CC216">
        <v>52</v>
      </c>
      <c r="CD216">
        <v>53</v>
      </c>
      <c r="CE216">
        <v>53</v>
      </c>
      <c r="CF216">
        <v>53</v>
      </c>
      <c r="CG216">
        <v>53</v>
      </c>
      <c r="CH216">
        <v>54</v>
      </c>
      <c r="CI216">
        <v>54</v>
      </c>
      <c r="CJ216">
        <v>55</v>
      </c>
      <c r="CK216">
        <v>55</v>
      </c>
      <c r="CL216">
        <v>55</v>
      </c>
      <c r="CM216">
        <v>56</v>
      </c>
      <c r="CN216">
        <v>55</v>
      </c>
      <c r="CO216">
        <v>55</v>
      </c>
      <c r="CP216">
        <v>56</v>
      </c>
    </row>
    <row r="217" spans="1:94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  <c r="BW217">
        <v>794</v>
      </c>
      <c r="BX217">
        <v>897</v>
      </c>
      <c r="BY217">
        <v>1072</v>
      </c>
      <c r="BZ217">
        <v>1225</v>
      </c>
      <c r="CA217">
        <v>1308</v>
      </c>
      <c r="CB217">
        <v>1319</v>
      </c>
      <c r="CC217">
        <v>1462</v>
      </c>
      <c r="CD217">
        <v>1668</v>
      </c>
      <c r="CE217">
        <v>1892</v>
      </c>
      <c r="CF217">
        <v>2203</v>
      </c>
      <c r="CG217">
        <v>2511</v>
      </c>
      <c r="CH217">
        <v>2777</v>
      </c>
      <c r="CI217">
        <v>3102</v>
      </c>
      <c r="CJ217">
        <v>3372</v>
      </c>
      <c r="CK217">
        <v>3764</v>
      </c>
      <c r="CL217">
        <v>4161</v>
      </c>
      <c r="CM217">
        <v>4662</v>
      </c>
      <c r="CN217">
        <v>5106</v>
      </c>
      <c r="CO217">
        <v>5449</v>
      </c>
      <c r="CP217">
        <v>5710</v>
      </c>
    </row>
    <row r="218" spans="1:94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  <c r="BW218">
        <v>814</v>
      </c>
      <c r="BX218">
        <v>1024</v>
      </c>
      <c r="BY218">
        <v>1264</v>
      </c>
      <c r="BZ218">
        <v>1505</v>
      </c>
      <c r="CA218">
        <v>1799</v>
      </c>
      <c r="CB218">
        <v>2076</v>
      </c>
      <c r="CC218">
        <v>2359</v>
      </c>
      <c r="CD218">
        <v>2659</v>
      </c>
      <c r="CE218">
        <v>2990</v>
      </c>
      <c r="CF218">
        <v>3360</v>
      </c>
      <c r="CG218">
        <v>3736</v>
      </c>
      <c r="CH218">
        <v>4123</v>
      </c>
      <c r="CI218">
        <v>4521</v>
      </c>
      <c r="CJ218">
        <v>4933</v>
      </c>
      <c r="CK218">
        <v>5365</v>
      </c>
      <c r="CL218">
        <v>5825</v>
      </c>
      <c r="CM218">
        <v>6302</v>
      </c>
      <c r="CN218">
        <v>6302</v>
      </c>
      <c r="CO218">
        <v>6781</v>
      </c>
      <c r="CP218">
        <v>7265</v>
      </c>
    </row>
    <row r="219" spans="1:94" x14ac:dyDescent="0.3">
      <c r="A219" t="s">
        <v>515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  <c r="BW219">
        <v>32</v>
      </c>
      <c r="BX219">
        <v>35</v>
      </c>
      <c r="BY219">
        <v>35</v>
      </c>
      <c r="BZ219">
        <v>35</v>
      </c>
      <c r="CA219">
        <v>37</v>
      </c>
      <c r="CB219">
        <v>39</v>
      </c>
      <c r="CC219">
        <v>39</v>
      </c>
      <c r="CD219">
        <v>39</v>
      </c>
      <c r="CE219">
        <v>48</v>
      </c>
      <c r="CF219">
        <v>48</v>
      </c>
      <c r="CG219">
        <v>48</v>
      </c>
      <c r="CH219">
        <v>57</v>
      </c>
      <c r="CI219">
        <v>57</v>
      </c>
      <c r="CJ219">
        <v>57</v>
      </c>
      <c r="CK219">
        <v>81</v>
      </c>
      <c r="CL219">
        <v>81</v>
      </c>
      <c r="CM219">
        <v>83</v>
      </c>
      <c r="CN219">
        <v>83</v>
      </c>
      <c r="CO219">
        <v>86</v>
      </c>
      <c r="CP219">
        <v>86</v>
      </c>
    </row>
    <row r="220" spans="1:94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  <c r="BW220">
        <v>22</v>
      </c>
      <c r="BX220">
        <v>28</v>
      </c>
      <c r="BY220">
        <v>28</v>
      </c>
      <c r="BZ220">
        <v>35</v>
      </c>
      <c r="CA220">
        <v>35</v>
      </c>
      <c r="CB220">
        <v>39</v>
      </c>
      <c r="CC220">
        <v>45</v>
      </c>
      <c r="CD220">
        <v>45</v>
      </c>
      <c r="CE220">
        <v>45</v>
      </c>
      <c r="CF220">
        <v>45</v>
      </c>
      <c r="CG220">
        <v>45</v>
      </c>
      <c r="CH220">
        <v>53</v>
      </c>
      <c r="CI220">
        <v>53</v>
      </c>
      <c r="CJ220">
        <v>54</v>
      </c>
      <c r="CK220">
        <v>54</v>
      </c>
      <c r="CL220">
        <v>60</v>
      </c>
      <c r="CM220">
        <v>61</v>
      </c>
      <c r="CN220">
        <v>61</v>
      </c>
      <c r="CO220">
        <v>61</v>
      </c>
      <c r="CP220">
        <v>66</v>
      </c>
    </row>
    <row r="221" spans="1:94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  <c r="BW221">
        <v>172</v>
      </c>
      <c r="BX221">
        <v>193</v>
      </c>
      <c r="BY221">
        <v>232</v>
      </c>
      <c r="BZ221">
        <v>262</v>
      </c>
      <c r="CA221">
        <v>309</v>
      </c>
      <c r="CB221">
        <v>323</v>
      </c>
      <c r="CC221">
        <v>335</v>
      </c>
      <c r="CD221">
        <v>351</v>
      </c>
      <c r="CE221">
        <v>361</v>
      </c>
      <c r="CF221">
        <v>398</v>
      </c>
      <c r="CG221">
        <v>407</v>
      </c>
      <c r="CH221">
        <v>431</v>
      </c>
      <c r="CI221">
        <v>436</v>
      </c>
      <c r="CJ221">
        <v>440</v>
      </c>
      <c r="CK221">
        <v>447</v>
      </c>
      <c r="CL221">
        <v>457</v>
      </c>
      <c r="CM221">
        <v>470</v>
      </c>
      <c r="CN221">
        <v>484</v>
      </c>
      <c r="CO221">
        <v>488</v>
      </c>
      <c r="CP221">
        <v>488</v>
      </c>
    </row>
    <row r="222" spans="1:94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  <c r="BW222">
        <v>81</v>
      </c>
      <c r="BX222">
        <v>88</v>
      </c>
      <c r="BY222">
        <v>95</v>
      </c>
      <c r="BZ222">
        <v>98</v>
      </c>
      <c r="CA222">
        <v>103</v>
      </c>
      <c r="CB222">
        <v>109</v>
      </c>
      <c r="CC222">
        <v>113</v>
      </c>
      <c r="CD222">
        <v>120</v>
      </c>
      <c r="CE222">
        <v>123</v>
      </c>
      <c r="CF222">
        <v>127</v>
      </c>
      <c r="CG222">
        <v>129</v>
      </c>
      <c r="CH222">
        <v>129</v>
      </c>
      <c r="CI222">
        <v>129</v>
      </c>
      <c r="CJ222">
        <v>129</v>
      </c>
      <c r="CK222">
        <v>131</v>
      </c>
      <c r="CL222">
        <v>131</v>
      </c>
      <c r="CM222">
        <v>132</v>
      </c>
      <c r="CN222">
        <v>132</v>
      </c>
      <c r="CO222">
        <v>132</v>
      </c>
      <c r="CP222">
        <v>132</v>
      </c>
    </row>
    <row r="223" spans="1:94" x14ac:dyDescent="0.3">
      <c r="A223" t="s">
        <v>529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  <c r="BW223">
        <v>68</v>
      </c>
      <c r="BX223">
        <v>95</v>
      </c>
      <c r="BY223">
        <v>114</v>
      </c>
      <c r="BZ223">
        <v>126</v>
      </c>
      <c r="CA223">
        <v>127</v>
      </c>
      <c r="CB223">
        <v>139</v>
      </c>
      <c r="CC223">
        <v>150</v>
      </c>
      <c r="CD223">
        <v>158</v>
      </c>
      <c r="CE223">
        <v>190</v>
      </c>
      <c r="CF223">
        <v>201</v>
      </c>
      <c r="CG223">
        <v>226</v>
      </c>
      <c r="CH223">
        <v>228</v>
      </c>
      <c r="CI223">
        <v>242</v>
      </c>
      <c r="CJ223">
        <v>254</v>
      </c>
      <c r="CK223">
        <v>256</v>
      </c>
      <c r="CL223">
        <v>284</v>
      </c>
      <c r="CM223">
        <v>291</v>
      </c>
      <c r="CN223">
        <v>297</v>
      </c>
      <c r="CO223">
        <v>298</v>
      </c>
      <c r="CP223">
        <v>300</v>
      </c>
    </row>
    <row r="224" spans="1:94" x14ac:dyDescent="0.3">
      <c r="A224" t="s">
        <v>484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5</v>
      </c>
      <c r="BX224">
        <v>5</v>
      </c>
      <c r="BY224">
        <v>6</v>
      </c>
      <c r="BZ224">
        <v>6</v>
      </c>
      <c r="CA224">
        <v>6</v>
      </c>
      <c r="CB224">
        <v>6</v>
      </c>
      <c r="CC224">
        <v>9</v>
      </c>
      <c r="CD224">
        <v>9</v>
      </c>
      <c r="CE224">
        <v>9</v>
      </c>
      <c r="CF224">
        <v>9</v>
      </c>
      <c r="CG224">
        <v>9</v>
      </c>
      <c r="CH224">
        <v>9</v>
      </c>
      <c r="CI224">
        <v>11</v>
      </c>
      <c r="CJ224">
        <v>11</v>
      </c>
      <c r="CK224">
        <v>11</v>
      </c>
      <c r="CL224">
        <v>11</v>
      </c>
      <c r="CM224">
        <v>11</v>
      </c>
      <c r="CN224">
        <v>11</v>
      </c>
      <c r="CO224">
        <v>11</v>
      </c>
      <c r="CP224">
        <v>11</v>
      </c>
    </row>
    <row r="225" spans="1:94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  <c r="BW225">
        <v>29474</v>
      </c>
      <c r="BX225">
        <v>33718</v>
      </c>
      <c r="BY225">
        <v>38168</v>
      </c>
      <c r="BZ225">
        <v>41903</v>
      </c>
      <c r="CA225">
        <v>47806</v>
      </c>
      <c r="CB225">
        <v>51608</v>
      </c>
      <c r="CC225">
        <v>55242</v>
      </c>
      <c r="CD225">
        <v>60733</v>
      </c>
      <c r="CE225">
        <v>65077</v>
      </c>
      <c r="CF225">
        <v>73758</v>
      </c>
      <c r="CG225">
        <v>78991</v>
      </c>
      <c r="CH225">
        <v>84279</v>
      </c>
      <c r="CI225">
        <v>88621</v>
      </c>
      <c r="CJ225">
        <v>93873</v>
      </c>
      <c r="CK225">
        <v>98476</v>
      </c>
      <c r="CL225">
        <v>103093</v>
      </c>
      <c r="CM225">
        <v>108692</v>
      </c>
      <c r="CN225">
        <v>114217</v>
      </c>
      <c r="CO225">
        <v>120067</v>
      </c>
      <c r="CP225">
        <v>124743</v>
      </c>
    </row>
    <row r="226" spans="1:94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  <c r="BW226">
        <v>338</v>
      </c>
      <c r="BX226">
        <v>350</v>
      </c>
      <c r="BY226">
        <v>369</v>
      </c>
      <c r="BZ226">
        <v>400</v>
      </c>
      <c r="CA226">
        <v>400</v>
      </c>
      <c r="CB226">
        <v>406</v>
      </c>
      <c r="CC226">
        <v>424</v>
      </c>
      <c r="CD226">
        <v>424</v>
      </c>
      <c r="CE226">
        <v>456</v>
      </c>
      <c r="CF226">
        <v>473</v>
      </c>
      <c r="CG226">
        <v>494</v>
      </c>
      <c r="CH226">
        <v>480</v>
      </c>
      <c r="CI226">
        <v>480</v>
      </c>
      <c r="CJ226">
        <v>483</v>
      </c>
      <c r="CK226">
        <v>492</v>
      </c>
      <c r="CL226">
        <v>502</v>
      </c>
      <c r="CM226">
        <v>502</v>
      </c>
      <c r="CN226">
        <v>508</v>
      </c>
      <c r="CO226">
        <v>517</v>
      </c>
      <c r="CP226">
        <v>535</v>
      </c>
    </row>
    <row r="227" spans="1:94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13747</v>
      </c>
      <c r="BK227">
        <v>19273</v>
      </c>
      <c r="BL227">
        <v>25600</v>
      </c>
      <c r="BM227">
        <v>33276</v>
      </c>
      <c r="BN227">
        <v>43843</v>
      </c>
      <c r="BO227">
        <v>53736</v>
      </c>
      <c r="BP227">
        <v>65778</v>
      </c>
      <c r="BQ227">
        <v>83836</v>
      </c>
      <c r="BR227">
        <v>101657</v>
      </c>
      <c r="BS227">
        <v>121465</v>
      </c>
      <c r="BT227">
        <v>140909</v>
      </c>
      <c r="BU227">
        <v>161831</v>
      </c>
      <c r="BV227">
        <v>188172</v>
      </c>
      <c r="BW227">
        <v>213372</v>
      </c>
      <c r="BX227">
        <v>243762</v>
      </c>
      <c r="BY227">
        <v>275586</v>
      </c>
      <c r="BZ227">
        <v>308853</v>
      </c>
      <c r="CA227">
        <v>337072</v>
      </c>
      <c r="CB227">
        <v>366667</v>
      </c>
      <c r="CC227">
        <v>397505</v>
      </c>
      <c r="CD227">
        <v>429052</v>
      </c>
      <c r="CE227">
        <v>462780</v>
      </c>
      <c r="CF227">
        <v>496535</v>
      </c>
      <c r="CG227">
        <v>526396</v>
      </c>
      <c r="CH227">
        <v>555313</v>
      </c>
      <c r="CI227">
        <v>580619</v>
      </c>
      <c r="CJ227">
        <v>607670</v>
      </c>
      <c r="CK227">
        <v>636350</v>
      </c>
      <c r="CL227">
        <v>667592</v>
      </c>
      <c r="CM227">
        <v>699706</v>
      </c>
      <c r="CN227">
        <v>732197</v>
      </c>
      <c r="CO227">
        <v>759086</v>
      </c>
      <c r="CP227">
        <v>784326</v>
      </c>
    </row>
    <row r="228" spans="1:94" x14ac:dyDescent="0.3">
      <c r="B228" t="s">
        <v>462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  <c r="BW228">
        <v>181</v>
      </c>
      <c r="BX228">
        <v>205</v>
      </c>
      <c r="BY228">
        <v>227</v>
      </c>
      <c r="BZ228">
        <v>266</v>
      </c>
      <c r="CA228">
        <v>342</v>
      </c>
      <c r="CB228">
        <v>457</v>
      </c>
      <c r="CC228">
        <v>520</v>
      </c>
      <c r="CD228">
        <v>545</v>
      </c>
      <c r="CE228">
        <v>582</v>
      </c>
      <c r="CF228">
        <v>624</v>
      </c>
      <c r="CG228">
        <v>767</v>
      </c>
      <c r="CH228">
        <v>865</v>
      </c>
      <c r="CI228">
        <v>998</v>
      </c>
      <c r="CJ228">
        <v>1165</v>
      </c>
      <c r="CK228">
        <v>1302</v>
      </c>
      <c r="CL228">
        <v>1349</v>
      </c>
      <c r="CM228">
        <v>1405</v>
      </c>
      <c r="CN228">
        <v>1490</v>
      </c>
      <c r="CO228">
        <v>1565</v>
      </c>
      <c r="CP228">
        <v>1627</v>
      </c>
    </row>
    <row r="229" spans="1:94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  <c r="BW229">
        <v>143</v>
      </c>
      <c r="BX229">
        <v>146</v>
      </c>
      <c r="BY229">
        <v>153</v>
      </c>
      <c r="BZ229">
        <v>155</v>
      </c>
      <c r="CA229">
        <v>159</v>
      </c>
      <c r="CB229">
        <v>165</v>
      </c>
      <c r="CC229">
        <v>165</v>
      </c>
      <c r="CD229">
        <v>167</v>
      </c>
      <c r="CE229">
        <v>171</v>
      </c>
      <c r="CF229">
        <v>171</v>
      </c>
      <c r="CG229">
        <v>175</v>
      </c>
      <c r="CH229">
        <v>181</v>
      </c>
      <c r="CI229">
        <v>189</v>
      </c>
      <c r="CJ229">
        <v>189</v>
      </c>
      <c r="CK229">
        <v>197</v>
      </c>
      <c r="CL229">
        <v>204</v>
      </c>
      <c r="CM229">
        <v>204</v>
      </c>
      <c r="CN229">
        <v>227</v>
      </c>
      <c r="CO229">
        <v>256</v>
      </c>
      <c r="CP229">
        <v>256</v>
      </c>
    </row>
    <row r="230" spans="1:94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  <c r="BW230">
        <v>218</v>
      </c>
      <c r="BX230">
        <v>233</v>
      </c>
      <c r="BY230">
        <v>237</v>
      </c>
      <c r="BZ230">
        <v>240</v>
      </c>
      <c r="CA230">
        <v>241</v>
      </c>
      <c r="CB230">
        <v>245</v>
      </c>
      <c r="CC230">
        <v>249</v>
      </c>
      <c r="CD230">
        <v>251</v>
      </c>
      <c r="CE230">
        <v>255</v>
      </c>
      <c r="CF230">
        <v>257</v>
      </c>
      <c r="CG230">
        <v>258</v>
      </c>
      <c r="CH230">
        <v>262</v>
      </c>
      <c r="CI230">
        <v>265</v>
      </c>
      <c r="CJ230">
        <v>266</v>
      </c>
      <c r="CK230">
        <v>267</v>
      </c>
      <c r="CL230">
        <v>268</v>
      </c>
      <c r="CM230">
        <v>268</v>
      </c>
      <c r="CN230">
        <v>268</v>
      </c>
      <c r="CO230">
        <v>268</v>
      </c>
      <c r="CP230">
        <v>268</v>
      </c>
    </row>
    <row r="231" spans="1:94" x14ac:dyDescent="0.3">
      <c r="B231" t="s">
        <v>478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  <c r="BW231">
        <v>36</v>
      </c>
      <c r="BX231">
        <v>39</v>
      </c>
      <c r="BY231">
        <v>39</v>
      </c>
      <c r="BZ231">
        <v>39</v>
      </c>
      <c r="CA231">
        <v>39</v>
      </c>
      <c r="CB231">
        <v>39</v>
      </c>
      <c r="CC231">
        <v>39</v>
      </c>
      <c r="CD231">
        <v>39</v>
      </c>
      <c r="CE231">
        <v>39</v>
      </c>
      <c r="CF231">
        <v>40</v>
      </c>
      <c r="CG231">
        <v>40</v>
      </c>
      <c r="CH231">
        <v>43</v>
      </c>
      <c r="CI231">
        <v>45</v>
      </c>
      <c r="CJ231">
        <v>45</v>
      </c>
      <c r="CK231">
        <v>48</v>
      </c>
      <c r="CL231">
        <v>48</v>
      </c>
      <c r="CM231">
        <v>52</v>
      </c>
      <c r="CN231">
        <v>57</v>
      </c>
      <c r="CO231">
        <v>61</v>
      </c>
      <c r="CP231">
        <v>65</v>
      </c>
    </row>
    <row r="232" spans="1:94" x14ac:dyDescent="0.3">
      <c r="B232" t="s">
        <v>530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  <c r="BW232">
        <v>8</v>
      </c>
      <c r="BX232">
        <v>9</v>
      </c>
      <c r="BY232">
        <v>9</v>
      </c>
      <c r="BZ232">
        <v>9</v>
      </c>
      <c r="CA232">
        <v>9</v>
      </c>
      <c r="CB232">
        <v>10</v>
      </c>
      <c r="CC232">
        <v>11</v>
      </c>
      <c r="CD232">
        <v>11</v>
      </c>
      <c r="CE232">
        <v>11</v>
      </c>
      <c r="CF232">
        <v>13</v>
      </c>
      <c r="CG232">
        <v>14</v>
      </c>
      <c r="CH232">
        <v>14</v>
      </c>
      <c r="CI232">
        <v>17</v>
      </c>
      <c r="CJ232">
        <v>17</v>
      </c>
      <c r="CK232">
        <v>23</v>
      </c>
      <c r="CL232">
        <v>23</v>
      </c>
      <c r="CM232">
        <v>24</v>
      </c>
      <c r="CN232">
        <v>25</v>
      </c>
      <c r="CO232">
        <v>25</v>
      </c>
      <c r="CP232">
        <v>25</v>
      </c>
    </row>
    <row r="233" spans="1:94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-1</v>
      </c>
      <c r="CI233">
        <v>-1</v>
      </c>
      <c r="CJ233">
        <v>-1</v>
      </c>
      <c r="CK233">
        <v>-1</v>
      </c>
      <c r="CL233">
        <v>-1</v>
      </c>
      <c r="CM233">
        <v>-1</v>
      </c>
      <c r="CN233">
        <v>-1</v>
      </c>
      <c r="CO233">
        <v>-1</v>
      </c>
      <c r="CP233">
        <v>-1</v>
      </c>
    </row>
    <row r="234" spans="1:94" x14ac:dyDescent="0.3">
      <c r="B234" t="s">
        <v>552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  <c r="BW234">
        <v>12</v>
      </c>
      <c r="BX234">
        <v>12</v>
      </c>
      <c r="BY234">
        <v>12</v>
      </c>
      <c r="BZ234">
        <v>14</v>
      </c>
      <c r="CA234">
        <v>14</v>
      </c>
      <c r="CB234">
        <v>15</v>
      </c>
      <c r="CC234">
        <v>15</v>
      </c>
      <c r="CD234">
        <v>15</v>
      </c>
      <c r="CE234">
        <v>15</v>
      </c>
      <c r="CF234">
        <v>16</v>
      </c>
      <c r="CG234">
        <v>16</v>
      </c>
      <c r="CH234">
        <v>16</v>
      </c>
      <c r="CI234">
        <v>16</v>
      </c>
      <c r="CJ234">
        <v>16</v>
      </c>
      <c r="CK234">
        <v>16</v>
      </c>
      <c r="CL234">
        <v>16</v>
      </c>
      <c r="CM234">
        <v>16</v>
      </c>
      <c r="CN234">
        <v>16</v>
      </c>
      <c r="CO234">
        <v>16</v>
      </c>
      <c r="CP234">
        <v>16</v>
      </c>
    </row>
    <row r="235" spans="1:94" x14ac:dyDescent="0.3">
      <c r="B235" t="s">
        <v>553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  <c r="BW235">
        <v>9</v>
      </c>
      <c r="BX235">
        <v>10</v>
      </c>
      <c r="BY235">
        <v>12</v>
      </c>
      <c r="BZ235">
        <v>12</v>
      </c>
      <c r="CA235">
        <v>12</v>
      </c>
      <c r="CB235">
        <v>12</v>
      </c>
      <c r="CC235">
        <v>12</v>
      </c>
      <c r="CD235">
        <v>12</v>
      </c>
      <c r="CE235">
        <v>12</v>
      </c>
      <c r="CF235">
        <v>14</v>
      </c>
      <c r="CG235">
        <v>14</v>
      </c>
      <c r="CH235">
        <v>14</v>
      </c>
      <c r="CI235">
        <v>14</v>
      </c>
      <c r="CJ235">
        <v>14</v>
      </c>
      <c r="CK235">
        <v>14</v>
      </c>
      <c r="CL235">
        <v>14</v>
      </c>
      <c r="CM235">
        <v>14</v>
      </c>
      <c r="CN235">
        <v>14</v>
      </c>
      <c r="CO235">
        <v>14</v>
      </c>
      <c r="CP235">
        <v>14</v>
      </c>
    </row>
    <row r="236" spans="1:94" x14ac:dyDescent="0.3">
      <c r="B236" t="s">
        <v>554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  <c r="BW236">
        <v>10</v>
      </c>
      <c r="BX236">
        <v>10</v>
      </c>
      <c r="BY236">
        <v>10</v>
      </c>
      <c r="BZ236">
        <v>10</v>
      </c>
      <c r="CA236">
        <v>10</v>
      </c>
      <c r="CB236">
        <v>10</v>
      </c>
      <c r="CC236">
        <v>10</v>
      </c>
      <c r="CD236">
        <v>17</v>
      </c>
      <c r="CE236">
        <v>17</v>
      </c>
      <c r="CF236">
        <v>20</v>
      </c>
      <c r="CG236">
        <v>20</v>
      </c>
      <c r="CH236">
        <v>21</v>
      </c>
      <c r="CI236">
        <v>21</v>
      </c>
      <c r="CJ236">
        <v>28</v>
      </c>
      <c r="CK236">
        <v>29</v>
      </c>
      <c r="CL236">
        <v>31</v>
      </c>
      <c r="CM236">
        <v>34</v>
      </c>
      <c r="CN236">
        <v>35</v>
      </c>
      <c r="CO236">
        <v>39</v>
      </c>
      <c r="CP236">
        <v>39</v>
      </c>
    </row>
    <row r="237" spans="1:94" x14ac:dyDescent="0.3">
      <c r="B237" t="s">
        <v>555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  <c r="BW237">
        <v>10</v>
      </c>
      <c r="BX237">
        <v>16</v>
      </c>
      <c r="BY237">
        <v>16</v>
      </c>
      <c r="BZ237">
        <v>16</v>
      </c>
      <c r="CA237">
        <v>19</v>
      </c>
      <c r="CB237">
        <v>19</v>
      </c>
      <c r="CC237">
        <v>19</v>
      </c>
      <c r="CD237">
        <v>19</v>
      </c>
      <c r="CE237">
        <v>19</v>
      </c>
      <c r="CF237">
        <v>19</v>
      </c>
      <c r="CG237">
        <v>25</v>
      </c>
      <c r="CH237">
        <v>25</v>
      </c>
      <c r="CI237">
        <v>25</v>
      </c>
      <c r="CJ237">
        <v>29</v>
      </c>
      <c r="CK237">
        <v>33</v>
      </c>
      <c r="CL237">
        <v>33</v>
      </c>
      <c r="CM237">
        <v>38</v>
      </c>
      <c r="CN237">
        <v>38</v>
      </c>
      <c r="CO237">
        <v>39</v>
      </c>
      <c r="CP237">
        <v>39</v>
      </c>
    </row>
    <row r="238" spans="1:94" x14ac:dyDescent="0.3">
      <c r="B238" t="s">
        <v>556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  <c r="BZ238">
        <v>1</v>
      </c>
      <c r="CA238">
        <v>1</v>
      </c>
      <c r="CB238">
        <v>1</v>
      </c>
      <c r="CC238">
        <v>1</v>
      </c>
      <c r="CD238">
        <v>1</v>
      </c>
      <c r="CE238">
        <v>1</v>
      </c>
      <c r="CF238">
        <v>2</v>
      </c>
      <c r="CG238">
        <v>2</v>
      </c>
      <c r="CH238">
        <v>2</v>
      </c>
      <c r="CI238">
        <v>4</v>
      </c>
      <c r="CJ238">
        <v>6</v>
      </c>
      <c r="CK238">
        <v>8</v>
      </c>
      <c r="CL238">
        <v>18</v>
      </c>
      <c r="CM238">
        <v>18</v>
      </c>
      <c r="CN238">
        <v>18</v>
      </c>
      <c r="CO238">
        <v>19</v>
      </c>
      <c r="CP238">
        <v>22</v>
      </c>
    </row>
    <row r="239" spans="1:94" x14ac:dyDescent="0.3">
      <c r="B239" t="s">
        <v>574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  <c r="BW239">
        <v>3</v>
      </c>
      <c r="BX239">
        <v>3</v>
      </c>
      <c r="BY239">
        <v>4</v>
      </c>
      <c r="BZ239">
        <v>4</v>
      </c>
      <c r="CA239">
        <v>5</v>
      </c>
      <c r="CB239">
        <v>7</v>
      </c>
      <c r="CC239">
        <v>7</v>
      </c>
      <c r="CD239">
        <v>8</v>
      </c>
      <c r="CE239">
        <v>9</v>
      </c>
      <c r="CF239">
        <v>10</v>
      </c>
      <c r="CG239">
        <v>13</v>
      </c>
      <c r="CH239">
        <v>14</v>
      </c>
      <c r="CI239">
        <v>18</v>
      </c>
      <c r="CJ239">
        <v>18</v>
      </c>
      <c r="CK239">
        <v>18</v>
      </c>
      <c r="CL239">
        <v>18</v>
      </c>
      <c r="CM239">
        <v>18</v>
      </c>
      <c r="CN239">
        <v>18</v>
      </c>
      <c r="CO239">
        <v>18</v>
      </c>
      <c r="CP239">
        <v>18</v>
      </c>
    </row>
    <row r="240" spans="1:94" x14ac:dyDescent="0.3">
      <c r="A240" t="s">
        <v>501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</row>
    <row r="241" spans="1:94" x14ac:dyDescent="0.3">
      <c r="B241" t="s">
        <v>583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  <c r="BW241">
        <v>10</v>
      </c>
      <c r="BX241">
        <v>10</v>
      </c>
      <c r="BY241">
        <v>10</v>
      </c>
      <c r="BZ241">
        <v>10</v>
      </c>
      <c r="CA241">
        <v>11</v>
      </c>
      <c r="CB241">
        <v>12</v>
      </c>
      <c r="CC241">
        <v>14</v>
      </c>
      <c r="CD241">
        <v>15</v>
      </c>
      <c r="CE241">
        <v>16</v>
      </c>
      <c r="CF241">
        <v>16</v>
      </c>
      <c r="CG241">
        <v>18</v>
      </c>
      <c r="CH241">
        <v>19</v>
      </c>
      <c r="CI241">
        <v>19</v>
      </c>
      <c r="CJ241">
        <v>19</v>
      </c>
      <c r="CK241">
        <v>19</v>
      </c>
      <c r="CL241">
        <v>19</v>
      </c>
      <c r="CM241">
        <v>19</v>
      </c>
      <c r="CN241">
        <v>19</v>
      </c>
      <c r="CO241">
        <v>19</v>
      </c>
      <c r="CP241">
        <v>19</v>
      </c>
    </row>
    <row r="242" spans="1:94" x14ac:dyDescent="0.3">
      <c r="B242" t="s">
        <v>584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  <c r="BW242">
        <v>10</v>
      </c>
      <c r="BX242">
        <v>11</v>
      </c>
      <c r="BY242">
        <v>11</v>
      </c>
      <c r="BZ242">
        <v>18</v>
      </c>
      <c r="CA242">
        <v>18</v>
      </c>
      <c r="CB242">
        <v>19</v>
      </c>
      <c r="CC242">
        <v>20</v>
      </c>
      <c r="CD242">
        <v>21</v>
      </c>
      <c r="CE242">
        <v>24</v>
      </c>
      <c r="CF242">
        <v>24</v>
      </c>
      <c r="CG242">
        <v>24</v>
      </c>
      <c r="CH242">
        <v>25</v>
      </c>
      <c r="CI242">
        <v>26</v>
      </c>
      <c r="CJ242">
        <v>35</v>
      </c>
      <c r="CK242">
        <v>48</v>
      </c>
      <c r="CL242">
        <v>49</v>
      </c>
      <c r="CM242">
        <v>49</v>
      </c>
      <c r="CN242">
        <v>49</v>
      </c>
      <c r="CO242">
        <v>51</v>
      </c>
      <c r="CP242">
        <v>51</v>
      </c>
    </row>
    <row r="243" spans="1:94" x14ac:dyDescent="0.3">
      <c r="B243" t="s">
        <v>588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  <c r="BW243">
        <v>134</v>
      </c>
      <c r="BX243">
        <v>161</v>
      </c>
      <c r="BY243">
        <v>194</v>
      </c>
      <c r="BZ243">
        <v>217</v>
      </c>
      <c r="CA243">
        <v>237</v>
      </c>
      <c r="CB243">
        <v>254</v>
      </c>
      <c r="CC243">
        <v>261</v>
      </c>
      <c r="CD243">
        <v>263</v>
      </c>
      <c r="CE243">
        <v>263</v>
      </c>
      <c r="CF243">
        <v>267</v>
      </c>
      <c r="CG243">
        <v>268</v>
      </c>
      <c r="CH243">
        <v>290</v>
      </c>
      <c r="CI243">
        <v>308</v>
      </c>
      <c r="CJ243">
        <v>308</v>
      </c>
      <c r="CK243">
        <v>374</v>
      </c>
      <c r="CL243">
        <v>374</v>
      </c>
      <c r="CM243">
        <v>402</v>
      </c>
      <c r="CN243">
        <v>418</v>
      </c>
      <c r="CO243">
        <v>437</v>
      </c>
      <c r="CP243">
        <v>449</v>
      </c>
    </row>
    <row r="244" spans="1:94" x14ac:dyDescent="0.3">
      <c r="B244" t="s">
        <v>589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  <c r="BW244">
        <v>9</v>
      </c>
      <c r="BX244">
        <v>9</v>
      </c>
      <c r="BY244">
        <v>15</v>
      </c>
      <c r="BZ244">
        <v>18</v>
      </c>
      <c r="CA244">
        <v>18</v>
      </c>
      <c r="CB244">
        <v>18</v>
      </c>
      <c r="CC244">
        <v>33</v>
      </c>
      <c r="CD244">
        <v>33</v>
      </c>
      <c r="CE244">
        <v>36</v>
      </c>
      <c r="CF244">
        <v>36</v>
      </c>
      <c r="CG244">
        <v>38</v>
      </c>
      <c r="CH244">
        <v>38</v>
      </c>
      <c r="CI244">
        <v>38</v>
      </c>
      <c r="CJ244">
        <v>38</v>
      </c>
      <c r="CK244">
        <v>43</v>
      </c>
      <c r="CL244">
        <v>43</v>
      </c>
      <c r="CM244">
        <v>43</v>
      </c>
      <c r="CN244">
        <v>46</v>
      </c>
      <c r="CO244">
        <v>50</v>
      </c>
      <c r="CP244">
        <v>50</v>
      </c>
    </row>
    <row r="245" spans="1:94" x14ac:dyDescent="0.3">
      <c r="B245" t="s">
        <v>590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  <c r="BW245">
        <v>31</v>
      </c>
      <c r="BX245">
        <v>36</v>
      </c>
      <c r="BY245">
        <v>39</v>
      </c>
      <c r="BZ245">
        <v>41</v>
      </c>
      <c r="CA245">
        <v>45</v>
      </c>
      <c r="CB245">
        <v>47</v>
      </c>
      <c r="CC245">
        <v>56</v>
      </c>
      <c r="CD245">
        <v>59</v>
      </c>
      <c r="CE245">
        <v>74</v>
      </c>
      <c r="CF245">
        <v>87</v>
      </c>
      <c r="CG245">
        <v>87</v>
      </c>
      <c r="CH245">
        <v>105</v>
      </c>
      <c r="CI245">
        <v>123</v>
      </c>
      <c r="CJ245">
        <v>144</v>
      </c>
      <c r="CK245">
        <v>148</v>
      </c>
      <c r="CL245">
        <v>171</v>
      </c>
      <c r="CM245">
        <v>171</v>
      </c>
      <c r="CN245">
        <v>216</v>
      </c>
      <c r="CO245">
        <v>224</v>
      </c>
      <c r="CP245">
        <v>246</v>
      </c>
    </row>
    <row r="246" spans="1:94" x14ac:dyDescent="0.3">
      <c r="B246" t="s">
        <v>591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  <c r="BW246">
        <v>8</v>
      </c>
      <c r="BX246">
        <v>9</v>
      </c>
      <c r="BY246">
        <v>9</v>
      </c>
      <c r="BZ246">
        <v>9</v>
      </c>
      <c r="CA246">
        <v>10</v>
      </c>
      <c r="CB246">
        <v>10</v>
      </c>
      <c r="CC246">
        <v>11</v>
      </c>
      <c r="CD246">
        <v>11</v>
      </c>
      <c r="CE246">
        <v>11</v>
      </c>
      <c r="CF246">
        <v>12</v>
      </c>
      <c r="CG246">
        <v>12</v>
      </c>
      <c r="CH246">
        <v>12</v>
      </c>
      <c r="CI246">
        <v>12</v>
      </c>
      <c r="CJ246">
        <v>14</v>
      </c>
      <c r="CK246">
        <v>14</v>
      </c>
      <c r="CL246">
        <v>14</v>
      </c>
      <c r="CM246">
        <v>14</v>
      </c>
      <c r="CN246">
        <v>14</v>
      </c>
      <c r="CO246">
        <v>14</v>
      </c>
      <c r="CP246">
        <v>15</v>
      </c>
    </row>
    <row r="247" spans="1:94" x14ac:dyDescent="0.3">
      <c r="A247" t="s">
        <v>545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2</v>
      </c>
      <c r="BX247">
        <v>2</v>
      </c>
      <c r="BY247">
        <v>2</v>
      </c>
      <c r="BZ247">
        <v>4</v>
      </c>
      <c r="CA247">
        <v>4</v>
      </c>
      <c r="CB247">
        <v>5</v>
      </c>
      <c r="CC247">
        <v>5</v>
      </c>
      <c r="CD247">
        <v>5</v>
      </c>
      <c r="CE247">
        <v>5</v>
      </c>
      <c r="CF247">
        <v>5</v>
      </c>
      <c r="CG247">
        <v>5</v>
      </c>
      <c r="CH247">
        <v>5</v>
      </c>
      <c r="CI247">
        <v>5</v>
      </c>
      <c r="CJ247">
        <v>5</v>
      </c>
      <c r="CK247">
        <v>5</v>
      </c>
      <c r="CL247">
        <v>5</v>
      </c>
      <c r="CM247">
        <v>5</v>
      </c>
      <c r="CN247">
        <v>5</v>
      </c>
      <c r="CO247">
        <v>5</v>
      </c>
      <c r="CP247">
        <v>5</v>
      </c>
    </row>
    <row r="248" spans="1:94" x14ac:dyDescent="0.3">
      <c r="A248" t="s">
        <v>592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  <c r="BW248">
        <v>5</v>
      </c>
      <c r="BX248">
        <v>6</v>
      </c>
      <c r="BY248">
        <v>6</v>
      </c>
      <c r="BZ248">
        <v>6</v>
      </c>
      <c r="CA248">
        <v>6</v>
      </c>
      <c r="CB248">
        <v>6</v>
      </c>
      <c r="CC248">
        <v>7</v>
      </c>
      <c r="CD248">
        <v>7</v>
      </c>
      <c r="CE248">
        <v>7</v>
      </c>
      <c r="CF248">
        <v>8</v>
      </c>
      <c r="CG248">
        <v>8</v>
      </c>
      <c r="CH248">
        <v>8</v>
      </c>
      <c r="CI248">
        <v>8</v>
      </c>
      <c r="CJ248">
        <v>8</v>
      </c>
      <c r="CK248">
        <v>8</v>
      </c>
      <c r="CL248">
        <v>8</v>
      </c>
      <c r="CM248">
        <v>8</v>
      </c>
      <c r="CN248">
        <v>9</v>
      </c>
      <c r="CO248">
        <v>9</v>
      </c>
      <c r="CP248">
        <v>11</v>
      </c>
    </row>
    <row r="249" spans="1:94" x14ac:dyDescent="0.3">
      <c r="B249" t="s">
        <v>455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  <c r="BW249">
        <v>125</v>
      </c>
      <c r="BX249">
        <v>125</v>
      </c>
      <c r="BY249">
        <v>126</v>
      </c>
      <c r="BZ249">
        <v>135</v>
      </c>
      <c r="CA249">
        <v>145</v>
      </c>
      <c r="CB249">
        <v>145</v>
      </c>
      <c r="CC249">
        <v>170</v>
      </c>
      <c r="CD249">
        <v>184</v>
      </c>
      <c r="CE249">
        <v>184</v>
      </c>
      <c r="CF249">
        <v>250</v>
      </c>
      <c r="CG249">
        <v>283</v>
      </c>
      <c r="CH249">
        <v>283</v>
      </c>
      <c r="CI249">
        <v>283</v>
      </c>
      <c r="CJ249">
        <v>387</v>
      </c>
      <c r="CK249">
        <v>387</v>
      </c>
      <c r="CL249">
        <v>449</v>
      </c>
      <c r="CM249">
        <v>480</v>
      </c>
      <c r="CN249">
        <v>510</v>
      </c>
      <c r="CO249">
        <v>510</v>
      </c>
      <c r="CP249">
        <v>510</v>
      </c>
    </row>
    <row r="250" spans="1:94" x14ac:dyDescent="0.3">
      <c r="B250" t="s">
        <v>607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  <c r="BW250">
        <v>15</v>
      </c>
      <c r="BX250">
        <v>20</v>
      </c>
      <c r="BY250">
        <v>20</v>
      </c>
      <c r="BZ250">
        <v>21</v>
      </c>
      <c r="CA250">
        <v>21</v>
      </c>
      <c r="CB250">
        <v>22</v>
      </c>
      <c r="CC250">
        <v>22</v>
      </c>
      <c r="CD250">
        <v>22</v>
      </c>
      <c r="CE250">
        <v>23</v>
      </c>
      <c r="CF250">
        <v>27</v>
      </c>
      <c r="CG250">
        <v>38</v>
      </c>
      <c r="CH250">
        <v>41</v>
      </c>
      <c r="CI250">
        <v>62</v>
      </c>
      <c r="CJ250">
        <v>63</v>
      </c>
      <c r="CK250">
        <v>74</v>
      </c>
      <c r="CL250">
        <v>85</v>
      </c>
      <c r="CM250">
        <v>88</v>
      </c>
      <c r="CN250">
        <v>98</v>
      </c>
      <c r="CO250">
        <v>111</v>
      </c>
      <c r="CP250">
        <v>119</v>
      </c>
    </row>
    <row r="251" spans="1:94" x14ac:dyDescent="0.3">
      <c r="A251" t="s">
        <v>608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  <c r="BW251">
        <v>2</v>
      </c>
      <c r="BX251">
        <v>3</v>
      </c>
      <c r="BY251">
        <v>3</v>
      </c>
      <c r="BZ251">
        <v>3</v>
      </c>
      <c r="CA251">
        <v>3</v>
      </c>
      <c r="CB251">
        <v>3</v>
      </c>
      <c r="CC251">
        <v>3</v>
      </c>
      <c r="CD251">
        <v>3</v>
      </c>
      <c r="CE251">
        <v>3</v>
      </c>
      <c r="CF251">
        <v>3</v>
      </c>
      <c r="CG251">
        <v>3</v>
      </c>
      <c r="CH251">
        <v>3</v>
      </c>
      <c r="CI251">
        <v>3</v>
      </c>
      <c r="CJ251">
        <v>3</v>
      </c>
      <c r="CK251">
        <v>3</v>
      </c>
      <c r="CL251">
        <v>3</v>
      </c>
      <c r="CM251">
        <v>3</v>
      </c>
      <c r="CN251">
        <v>3</v>
      </c>
      <c r="CO251">
        <v>3</v>
      </c>
      <c r="CP251">
        <v>3</v>
      </c>
    </row>
    <row r="252" spans="1:94" x14ac:dyDescent="0.3">
      <c r="A252" t="s">
        <v>609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  <c r="BW252">
        <v>3</v>
      </c>
      <c r="BX252">
        <v>3</v>
      </c>
      <c r="BY252">
        <v>3</v>
      </c>
      <c r="BZ252">
        <v>3</v>
      </c>
      <c r="CA252">
        <v>3</v>
      </c>
      <c r="CB252">
        <v>3</v>
      </c>
      <c r="CC252">
        <v>3</v>
      </c>
      <c r="CD252">
        <v>3</v>
      </c>
      <c r="CE252">
        <v>3</v>
      </c>
      <c r="CF252">
        <v>3</v>
      </c>
      <c r="CG252">
        <v>3</v>
      </c>
      <c r="CH252">
        <v>3</v>
      </c>
      <c r="CI252">
        <v>3</v>
      </c>
      <c r="CJ252">
        <v>3</v>
      </c>
      <c r="CK252">
        <v>3</v>
      </c>
      <c r="CL252">
        <v>3</v>
      </c>
      <c r="CM252">
        <v>4</v>
      </c>
      <c r="CN252">
        <v>4</v>
      </c>
      <c r="CO252">
        <v>4</v>
      </c>
      <c r="CP252">
        <v>5</v>
      </c>
    </row>
    <row r="253" spans="1:94" x14ac:dyDescent="0.3">
      <c r="A253" t="s">
        <v>610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  <c r="BW253">
        <v>6</v>
      </c>
      <c r="BX253">
        <v>5</v>
      </c>
      <c r="BY253">
        <v>5</v>
      </c>
      <c r="BZ253">
        <v>5</v>
      </c>
      <c r="CA253">
        <v>5</v>
      </c>
      <c r="CB253">
        <v>8</v>
      </c>
      <c r="CC253">
        <v>8</v>
      </c>
      <c r="CD253">
        <v>8</v>
      </c>
      <c r="CE253">
        <v>8</v>
      </c>
      <c r="CF253">
        <v>8</v>
      </c>
      <c r="CG253">
        <v>8</v>
      </c>
      <c r="CH253">
        <v>9</v>
      </c>
      <c r="CI253">
        <v>10</v>
      </c>
      <c r="CJ253">
        <v>10</v>
      </c>
      <c r="CK253">
        <v>10</v>
      </c>
      <c r="CL253">
        <v>11</v>
      </c>
      <c r="CM253">
        <v>11</v>
      </c>
      <c r="CN253">
        <v>11</v>
      </c>
      <c r="CO253">
        <v>11</v>
      </c>
      <c r="CP253">
        <v>11</v>
      </c>
    </row>
    <row r="254" spans="1:94" x14ac:dyDescent="0.3">
      <c r="B254" t="s">
        <v>611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  <c r="BW254">
        <v>9</v>
      </c>
      <c r="BX254">
        <v>9</v>
      </c>
      <c r="BY254">
        <v>9</v>
      </c>
      <c r="BZ254">
        <v>9</v>
      </c>
      <c r="CA254">
        <v>9</v>
      </c>
      <c r="CB254">
        <v>9</v>
      </c>
      <c r="CC254">
        <v>9</v>
      </c>
      <c r="CD254">
        <v>9</v>
      </c>
      <c r="CE254">
        <v>9</v>
      </c>
      <c r="CF254">
        <v>9</v>
      </c>
      <c r="CG254">
        <v>9</v>
      </c>
      <c r="CH254">
        <v>9</v>
      </c>
      <c r="CI254">
        <v>9</v>
      </c>
      <c r="CJ254">
        <v>9</v>
      </c>
      <c r="CK254">
        <v>9</v>
      </c>
      <c r="CL254">
        <v>9</v>
      </c>
      <c r="CM254">
        <v>9</v>
      </c>
      <c r="CN254">
        <v>9</v>
      </c>
      <c r="CO254">
        <v>9</v>
      </c>
      <c r="CP254">
        <v>9</v>
      </c>
    </row>
    <row r="255" spans="1:94" x14ac:dyDescent="0.3">
      <c r="B255" t="s">
        <v>612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  <c r="BW255">
        <v>4</v>
      </c>
      <c r="BX255">
        <v>4</v>
      </c>
      <c r="BY255">
        <v>4</v>
      </c>
      <c r="BZ255">
        <v>4</v>
      </c>
      <c r="CA255">
        <v>6</v>
      </c>
      <c r="CB255">
        <v>6</v>
      </c>
      <c r="CC255">
        <v>6</v>
      </c>
      <c r="CD255">
        <v>6</v>
      </c>
      <c r="CE255">
        <v>13</v>
      </c>
      <c r="CF255">
        <v>13</v>
      </c>
      <c r="CG255">
        <v>13</v>
      </c>
      <c r="CH255">
        <v>13</v>
      </c>
      <c r="CI255">
        <v>13</v>
      </c>
      <c r="CJ255">
        <v>13</v>
      </c>
      <c r="CK255">
        <v>13</v>
      </c>
      <c r="CL255">
        <v>15</v>
      </c>
      <c r="CM255">
        <v>15</v>
      </c>
      <c r="CN255">
        <v>15</v>
      </c>
      <c r="CO255">
        <v>20</v>
      </c>
      <c r="CP255">
        <v>20</v>
      </c>
    </row>
    <row r="256" spans="1:94" x14ac:dyDescent="0.3">
      <c r="B256" t="s">
        <v>614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  <c r="BW256">
        <v>2</v>
      </c>
      <c r="BX256">
        <v>3</v>
      </c>
      <c r="BY256">
        <v>3</v>
      </c>
      <c r="BZ256">
        <v>3</v>
      </c>
      <c r="CA256">
        <v>3</v>
      </c>
      <c r="CB256">
        <v>3</v>
      </c>
      <c r="CC256">
        <v>3</v>
      </c>
      <c r="CD256">
        <v>3</v>
      </c>
      <c r="CE256">
        <v>3</v>
      </c>
      <c r="CF256">
        <v>3</v>
      </c>
      <c r="CG256">
        <v>5</v>
      </c>
      <c r="CH256">
        <v>5</v>
      </c>
      <c r="CI256">
        <v>5</v>
      </c>
      <c r="CJ256">
        <v>5</v>
      </c>
      <c r="CK256">
        <v>5</v>
      </c>
      <c r="CL256">
        <v>5</v>
      </c>
      <c r="CM256">
        <v>5</v>
      </c>
      <c r="CN256">
        <v>5</v>
      </c>
      <c r="CO256">
        <v>5</v>
      </c>
      <c r="CP256">
        <v>5</v>
      </c>
    </row>
    <row r="257" spans="1:94" x14ac:dyDescent="0.3">
      <c r="B257" t="s">
        <v>615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  <c r="BW257">
        <v>2</v>
      </c>
      <c r="BX257">
        <v>2</v>
      </c>
      <c r="BY257">
        <v>2</v>
      </c>
      <c r="BZ257">
        <v>4</v>
      </c>
      <c r="CA257">
        <v>6</v>
      </c>
      <c r="CB257">
        <v>6</v>
      </c>
      <c r="CC257">
        <v>6</v>
      </c>
      <c r="CD257">
        <v>7</v>
      </c>
      <c r="CE257">
        <v>7</v>
      </c>
      <c r="CF257">
        <v>8</v>
      </c>
      <c r="CG257">
        <v>8</v>
      </c>
      <c r="CH257">
        <v>10</v>
      </c>
      <c r="CI257">
        <v>10</v>
      </c>
      <c r="CJ257">
        <v>11</v>
      </c>
      <c r="CK257">
        <v>13</v>
      </c>
      <c r="CL257">
        <v>15</v>
      </c>
      <c r="CM257">
        <v>26</v>
      </c>
      <c r="CN257">
        <v>30</v>
      </c>
      <c r="CO257">
        <v>35</v>
      </c>
      <c r="CP257">
        <v>43</v>
      </c>
    </row>
    <row r="258" spans="1:94" x14ac:dyDescent="0.3">
      <c r="A258" t="s">
        <v>617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2</v>
      </c>
      <c r="BY258">
        <v>2</v>
      </c>
      <c r="BZ258">
        <v>2</v>
      </c>
      <c r="CA258">
        <v>2</v>
      </c>
      <c r="CB258">
        <v>2</v>
      </c>
      <c r="CC258">
        <v>2</v>
      </c>
      <c r="CD258">
        <v>2</v>
      </c>
      <c r="CE258">
        <v>2</v>
      </c>
      <c r="CF258">
        <v>2</v>
      </c>
      <c r="CG258">
        <v>2</v>
      </c>
      <c r="CH258">
        <v>3</v>
      </c>
      <c r="CI258">
        <v>3</v>
      </c>
      <c r="CJ258">
        <v>3</v>
      </c>
      <c r="CK258">
        <v>3</v>
      </c>
      <c r="CL258">
        <v>3</v>
      </c>
      <c r="CM258">
        <v>3</v>
      </c>
      <c r="CN258">
        <v>3</v>
      </c>
      <c r="CO258">
        <v>5</v>
      </c>
      <c r="CP258">
        <v>5</v>
      </c>
    </row>
    <row r="259" spans="1:94" x14ac:dyDescent="0.3">
      <c r="B259" t="s">
        <v>618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3</v>
      </c>
      <c r="BY259">
        <v>3</v>
      </c>
      <c r="BZ259">
        <v>4</v>
      </c>
      <c r="CA259">
        <v>4</v>
      </c>
      <c r="CB259">
        <v>5</v>
      </c>
      <c r="CC259">
        <v>8</v>
      </c>
      <c r="CD259">
        <v>8</v>
      </c>
      <c r="CE259">
        <v>8</v>
      </c>
      <c r="CF259">
        <v>9</v>
      </c>
      <c r="CG259">
        <v>12</v>
      </c>
      <c r="CH259">
        <v>13</v>
      </c>
      <c r="CI259">
        <v>16</v>
      </c>
      <c r="CJ259">
        <v>16</v>
      </c>
      <c r="CK259">
        <v>16</v>
      </c>
      <c r="CL259">
        <v>16</v>
      </c>
      <c r="CM259">
        <v>17</v>
      </c>
      <c r="CN259">
        <v>17</v>
      </c>
      <c r="CO259">
        <v>17</v>
      </c>
      <c r="CP259">
        <v>17</v>
      </c>
    </row>
    <row r="260" spans="1:94" x14ac:dyDescent="0.3">
      <c r="A260" t="s">
        <v>627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1</v>
      </c>
      <c r="CA260">
        <v>2</v>
      </c>
      <c r="CB260">
        <v>2</v>
      </c>
      <c r="CC260">
        <v>2</v>
      </c>
      <c r="CD260">
        <v>5</v>
      </c>
      <c r="CE260">
        <v>5</v>
      </c>
      <c r="CF260">
        <v>5</v>
      </c>
      <c r="CG260">
        <v>5</v>
      </c>
      <c r="CH260">
        <v>5</v>
      </c>
      <c r="CI260">
        <v>5</v>
      </c>
      <c r="CJ260">
        <v>11</v>
      </c>
      <c r="CK260">
        <v>11</v>
      </c>
      <c r="CL260">
        <v>11</v>
      </c>
      <c r="CM260">
        <v>11</v>
      </c>
      <c r="CN260">
        <v>11</v>
      </c>
      <c r="CO260">
        <v>11</v>
      </c>
      <c r="CP260">
        <v>11</v>
      </c>
    </row>
    <row r="261" spans="1:94" x14ac:dyDescent="0.3">
      <c r="A261" t="s">
        <v>624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1</v>
      </c>
      <c r="CB261">
        <v>1</v>
      </c>
      <c r="CC261">
        <v>1</v>
      </c>
      <c r="CD261">
        <v>1</v>
      </c>
      <c r="CE261">
        <v>1</v>
      </c>
      <c r="CF261">
        <v>1</v>
      </c>
      <c r="CG261">
        <v>1</v>
      </c>
      <c r="CH261">
        <v>1</v>
      </c>
      <c r="CI261">
        <v>1</v>
      </c>
      <c r="CJ261">
        <v>1</v>
      </c>
      <c r="CK261">
        <v>1</v>
      </c>
      <c r="CL261">
        <v>1</v>
      </c>
      <c r="CM261">
        <v>1</v>
      </c>
      <c r="CN261">
        <v>1</v>
      </c>
      <c r="CO261">
        <v>1</v>
      </c>
      <c r="CP261">
        <v>1</v>
      </c>
    </row>
    <row r="262" spans="1:94" x14ac:dyDescent="0.3">
      <c r="B262" t="s">
        <v>625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1</v>
      </c>
      <c r="CB262">
        <v>1</v>
      </c>
      <c r="CC262">
        <v>2</v>
      </c>
      <c r="CD262">
        <v>2</v>
      </c>
      <c r="CE262">
        <v>3</v>
      </c>
      <c r="CF262">
        <v>4</v>
      </c>
      <c r="CG262">
        <v>4</v>
      </c>
      <c r="CH262">
        <v>4</v>
      </c>
      <c r="CI262">
        <v>4</v>
      </c>
      <c r="CJ262">
        <v>4</v>
      </c>
      <c r="CK262">
        <v>4</v>
      </c>
      <c r="CL262">
        <v>4</v>
      </c>
      <c r="CM262">
        <v>4</v>
      </c>
      <c r="CN262">
        <v>4</v>
      </c>
      <c r="CO262">
        <v>4</v>
      </c>
      <c r="CP262">
        <v>4</v>
      </c>
    </row>
    <row r="263" spans="1:94" x14ac:dyDescent="0.3">
      <c r="B263" t="s">
        <v>626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4</v>
      </c>
      <c r="CB263">
        <v>4</v>
      </c>
      <c r="CC263">
        <v>4</v>
      </c>
      <c r="CD263">
        <v>4</v>
      </c>
      <c r="CE263">
        <v>4</v>
      </c>
      <c r="CF263">
        <v>4</v>
      </c>
      <c r="CG263">
        <v>4</v>
      </c>
      <c r="CH263">
        <v>6</v>
      </c>
      <c r="CI263">
        <v>6</v>
      </c>
      <c r="CJ263">
        <v>6</v>
      </c>
      <c r="CK263">
        <v>6</v>
      </c>
      <c r="CL263">
        <v>6</v>
      </c>
      <c r="CM263">
        <v>6</v>
      </c>
      <c r="CN263">
        <v>6</v>
      </c>
      <c r="CO263">
        <v>6</v>
      </c>
      <c r="CP263">
        <v>6</v>
      </c>
    </row>
    <row r="264" spans="1:94" x14ac:dyDescent="0.3">
      <c r="B264" t="s">
        <v>628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4</v>
      </c>
      <c r="CC264">
        <v>4</v>
      </c>
      <c r="CD264">
        <v>4</v>
      </c>
      <c r="CE264">
        <v>4</v>
      </c>
      <c r="CF264">
        <v>4</v>
      </c>
      <c r="CG264">
        <v>4</v>
      </c>
      <c r="CH264">
        <v>4</v>
      </c>
      <c r="CI264">
        <v>4</v>
      </c>
      <c r="CJ264">
        <v>4</v>
      </c>
      <c r="CK264">
        <v>4</v>
      </c>
      <c r="CL264">
        <v>4</v>
      </c>
      <c r="CM264">
        <v>4</v>
      </c>
      <c r="CN264">
        <v>4</v>
      </c>
      <c r="CO264">
        <v>4</v>
      </c>
      <c r="CP264">
        <v>4</v>
      </c>
    </row>
    <row r="265" spans="1:94" x14ac:dyDescent="0.3">
      <c r="B265" t="s">
        <v>629</v>
      </c>
      <c r="C265">
        <v>15.552727000000001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1</v>
      </c>
      <c r="CG265">
        <v>1</v>
      </c>
      <c r="CH265">
        <v>1</v>
      </c>
      <c r="CI265">
        <v>1</v>
      </c>
      <c r="CJ265">
        <v>1</v>
      </c>
      <c r="CK265">
        <v>1</v>
      </c>
      <c r="CL265">
        <v>1</v>
      </c>
      <c r="CM265">
        <v>1</v>
      </c>
      <c r="CN265">
        <v>1</v>
      </c>
      <c r="CO265">
        <v>1</v>
      </c>
      <c r="CP265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32</vt:i4>
      </vt:variant>
    </vt:vector>
  </HeadingPairs>
  <TitlesOfParts>
    <vt:vector size="46" baseType="lpstr">
      <vt:lpstr>Projections</vt:lpstr>
      <vt:lpstr>Country_Rates</vt:lpstr>
      <vt:lpstr>Country_Comparison</vt:lpstr>
      <vt:lpstr>Projections_Data</vt:lpstr>
      <vt:lpstr>Days_Since_100_rates</vt:lpstr>
      <vt:lpstr>Deaths_Since_10_rates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case_rates_by_day_jpg</vt:lpstr>
      <vt:lpstr>Choice_range</vt:lpstr>
      <vt:lpstr>country</vt:lpstr>
      <vt:lpstr>country_by_day_jpg</vt:lpstr>
      <vt:lpstr>country_jpg</vt:lpstr>
      <vt:lpstr>criticalcare</vt:lpstr>
      <vt:lpstr>death_by_day_jpg</vt:lpstr>
      <vt:lpstr>death_rates_by_day_jpg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xMax5</vt:lpstr>
      <vt:lpstr>xMax6</vt:lpstr>
      <vt:lpstr>xMin</vt:lpstr>
      <vt:lpstr>xMin2</vt:lpstr>
      <vt:lpstr>xMin3</vt:lpstr>
      <vt:lpstr>xMin4</vt:lpstr>
      <vt:lpstr>xMin5</vt:lpstr>
      <vt:lpstr>xMin6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2020-04-21T10:50:00Z</dcterms:modified>
</cp:coreProperties>
</file>